
<file path=xl/calcChain.xml><?xml version="1.0" encoding="utf-8"?>
<calcChain xmlns="http://schemas.openxmlformats.org/spreadsheetml/2006/main">
  <c r="BO81" i="120" l="1"/>
  <c r="BN81" i="120"/>
  <c r="BG81" i="120"/>
  <c r="Z81" i="120" s="1"/>
  <c r="BF81" i="120"/>
  <c r="AY81" i="120"/>
  <c r="AX81" i="120"/>
  <c r="AQ81" i="120"/>
  <c r="AP81" i="120"/>
  <c r="AF81" i="120"/>
  <c r="AE81" i="120"/>
  <c r="AD81" i="120"/>
  <c r="AC81" i="120"/>
  <c r="AB81" i="120"/>
  <c r="AA81" i="120"/>
  <c r="T79" i="120"/>
  <c r="T77" i="120"/>
  <c r="BO65" i="120"/>
  <c r="BN65" i="120"/>
  <c r="BG65" i="120"/>
  <c r="BF65" i="120"/>
  <c r="AY65" i="120"/>
  <c r="AX65" i="120"/>
  <c r="AQ65" i="120"/>
  <c r="AP65" i="120"/>
  <c r="AF65" i="120"/>
  <c r="AE65" i="120"/>
  <c r="AD65" i="120"/>
  <c r="AC65" i="120"/>
  <c r="AB65" i="120"/>
  <c r="AA65" i="120"/>
  <c r="Z65" i="120" l="1"/>
  <c r="BO85" i="120" l="1"/>
  <c r="BN85" i="120"/>
  <c r="BG85" i="120"/>
  <c r="BF85" i="120"/>
  <c r="AY85" i="120"/>
  <c r="AX85" i="120"/>
  <c r="AQ85" i="120"/>
  <c r="AP85" i="120"/>
  <c r="AF85" i="120"/>
  <c r="AE85" i="120"/>
  <c r="AD85" i="120"/>
  <c r="AC85" i="120"/>
  <c r="AB85" i="120"/>
  <c r="AA85" i="120"/>
  <c r="BO83" i="120"/>
  <c r="BN83" i="120"/>
  <c r="BG83" i="120"/>
  <c r="BF83" i="120"/>
  <c r="AY83" i="120"/>
  <c r="AX83" i="120"/>
  <c r="AQ83" i="120"/>
  <c r="AP83" i="120"/>
  <c r="AF83" i="120"/>
  <c r="AE83" i="120"/>
  <c r="AD83" i="120"/>
  <c r="AC83" i="120"/>
  <c r="AB83" i="120"/>
  <c r="AA83" i="120"/>
  <c r="BO79" i="120"/>
  <c r="BN79" i="120"/>
  <c r="BG79" i="120"/>
  <c r="BF79" i="120"/>
  <c r="AY79" i="120"/>
  <c r="AX79" i="120"/>
  <c r="AQ79" i="120"/>
  <c r="AP79" i="120"/>
  <c r="AF79" i="120"/>
  <c r="AE79" i="120"/>
  <c r="AD79" i="120"/>
  <c r="AC79" i="120"/>
  <c r="AB79" i="120"/>
  <c r="AA79" i="120"/>
  <c r="BO78" i="120"/>
  <c r="BN78" i="120"/>
  <c r="BG78" i="120"/>
  <c r="BF78" i="120"/>
  <c r="AY78" i="120"/>
  <c r="AX78" i="120"/>
  <c r="AQ78" i="120"/>
  <c r="AP78" i="120"/>
  <c r="AF78" i="120"/>
  <c r="AE78" i="120"/>
  <c r="AD78" i="120"/>
  <c r="AC78" i="120"/>
  <c r="AB78" i="120"/>
  <c r="AA78" i="120"/>
  <c r="BO77" i="120"/>
  <c r="BN77" i="120"/>
  <c r="BG77" i="120"/>
  <c r="BF77" i="120"/>
  <c r="AY77" i="120"/>
  <c r="AX77" i="120"/>
  <c r="AQ77" i="120"/>
  <c r="AP77" i="120"/>
  <c r="AF77" i="120"/>
  <c r="AE77" i="120"/>
  <c r="AD77" i="120"/>
  <c r="AC77" i="120"/>
  <c r="AB77" i="120"/>
  <c r="AA77" i="120"/>
  <c r="BO76" i="120"/>
  <c r="BN76" i="120"/>
  <c r="BG76" i="120"/>
  <c r="BF76" i="120"/>
  <c r="AY76" i="120"/>
  <c r="AX76" i="120"/>
  <c r="AQ76" i="120"/>
  <c r="AP76" i="120"/>
  <c r="AF76" i="120"/>
  <c r="AE76" i="120"/>
  <c r="AD76" i="120"/>
  <c r="AC76" i="120"/>
  <c r="AB76" i="120"/>
  <c r="BO69" i="120"/>
  <c r="BN69" i="120"/>
  <c r="BG69" i="120"/>
  <c r="BF69" i="120"/>
  <c r="AY69" i="120"/>
  <c r="AX69" i="120"/>
  <c r="AQ69" i="120"/>
  <c r="AP69" i="120"/>
  <c r="AF69" i="120"/>
  <c r="AE69" i="120"/>
  <c r="AD69" i="120"/>
  <c r="AC69" i="120"/>
  <c r="AB69" i="120"/>
  <c r="AA69" i="120"/>
  <c r="BO22" i="120"/>
  <c r="BN22" i="120"/>
  <c r="BG22" i="120"/>
  <c r="BF22" i="120"/>
  <c r="AY22" i="120"/>
  <c r="AX22" i="120"/>
  <c r="AQ22" i="120"/>
  <c r="AP22" i="120"/>
  <c r="AF22" i="120"/>
  <c r="AE22" i="120"/>
  <c r="AD22" i="120"/>
  <c r="AC22" i="120"/>
  <c r="AB22" i="120"/>
  <c r="AA22" i="120"/>
  <c r="AE15" i="120"/>
  <c r="AD15" i="120"/>
  <c r="AC15" i="120"/>
  <c r="AA15" i="120"/>
  <c r="BO12" i="120"/>
  <c r="BG12" i="120"/>
  <c r="AY12" i="120"/>
  <c r="AQ12" i="120"/>
  <c r="AF12" i="120"/>
  <c r="AE12" i="120"/>
  <c r="AD12" i="120"/>
  <c r="AC12" i="120"/>
  <c r="AB12" i="120"/>
  <c r="AA12" i="120"/>
  <c r="T35" i="120"/>
  <c r="T34" i="120"/>
  <c r="AB95" i="120"/>
  <c r="AB96" i="120"/>
  <c r="Z85" i="120" l="1"/>
  <c r="Z79" i="120"/>
  <c r="Z83" i="120"/>
  <c r="Z77" i="120"/>
  <c r="Z78" i="120"/>
  <c r="Z69" i="120"/>
  <c r="Z22" i="120"/>
  <c r="Z12" i="120"/>
  <c r="T44" i="120"/>
  <c r="T94" i="120"/>
  <c r="T90" i="120"/>
  <c r="T31" i="120"/>
  <c r="AP46" i="120"/>
  <c r="T46" i="120"/>
  <c r="BO109" i="135"/>
  <c r="BN109" i="135"/>
  <c r="BG109" i="135"/>
  <c r="BF109" i="135"/>
  <c r="AY109" i="135"/>
  <c r="AX109" i="135"/>
  <c r="AQ109" i="135"/>
  <c r="AP109" i="135"/>
  <c r="AF109" i="135"/>
  <c r="AE109" i="135"/>
  <c r="AD109" i="135"/>
  <c r="AC109" i="135"/>
  <c r="AB109" i="135"/>
  <c r="AA109" i="135"/>
  <c r="BO105" i="135"/>
  <c r="BN105" i="135"/>
  <c r="BG105" i="135"/>
  <c r="BF105" i="135"/>
  <c r="AY105" i="135"/>
  <c r="AX105" i="135"/>
  <c r="AQ105" i="135"/>
  <c r="AP105" i="135"/>
  <c r="AF105" i="135"/>
  <c r="AE105" i="135"/>
  <c r="AD105" i="135"/>
  <c r="AC105" i="135"/>
  <c r="AB105" i="135"/>
  <c r="AA105" i="135"/>
  <c r="BO101" i="135"/>
  <c r="BN101" i="135"/>
  <c r="BG101" i="135"/>
  <c r="BF101" i="135"/>
  <c r="AY101" i="135"/>
  <c r="Z101" i="135" s="1"/>
  <c r="AX101" i="135"/>
  <c r="AQ101" i="135"/>
  <c r="AP101" i="135"/>
  <c r="AF101" i="135"/>
  <c r="AE101" i="135"/>
  <c r="AD101" i="135"/>
  <c r="AC101" i="135"/>
  <c r="AB101" i="135"/>
  <c r="AA101" i="135"/>
  <c r="BO97" i="135"/>
  <c r="BN97" i="135"/>
  <c r="BG97" i="135"/>
  <c r="BF97" i="135"/>
  <c r="AY97" i="135"/>
  <c r="AX97" i="135"/>
  <c r="AQ97" i="135"/>
  <c r="Z97" i="135" s="1"/>
  <c r="AP97" i="135"/>
  <c r="AF97" i="135"/>
  <c r="AE97" i="135"/>
  <c r="AD97" i="135"/>
  <c r="AC97" i="135"/>
  <c r="AB97" i="135"/>
  <c r="AA97" i="135"/>
  <c r="BO93" i="135"/>
  <c r="BN93" i="135"/>
  <c r="BG93" i="135"/>
  <c r="BF93" i="135"/>
  <c r="AY93" i="135"/>
  <c r="AX93" i="135"/>
  <c r="AQ93" i="135"/>
  <c r="AP93" i="135"/>
  <c r="AF93" i="135"/>
  <c r="AE93" i="135"/>
  <c r="AD93" i="135"/>
  <c r="AC93" i="135"/>
  <c r="AB93" i="135"/>
  <c r="AA93" i="135"/>
  <c r="BO89" i="135"/>
  <c r="BN89" i="135"/>
  <c r="BG89" i="135"/>
  <c r="BF89" i="135"/>
  <c r="AY89" i="135"/>
  <c r="AX89" i="135"/>
  <c r="AQ89" i="135"/>
  <c r="Z89" i="135" s="1"/>
  <c r="AP89" i="135"/>
  <c r="AF89" i="135"/>
  <c r="AE89" i="135"/>
  <c r="AD89" i="135"/>
  <c r="AC89" i="135"/>
  <c r="AB89" i="135"/>
  <c r="AA89" i="135"/>
  <c r="BO85" i="135"/>
  <c r="BN85" i="135"/>
  <c r="BG85" i="135"/>
  <c r="BF85" i="135"/>
  <c r="AY85" i="135"/>
  <c r="AX85" i="135"/>
  <c r="AQ85" i="135"/>
  <c r="AP85" i="135"/>
  <c r="AF85" i="135"/>
  <c r="AE85" i="135"/>
  <c r="AD85" i="135"/>
  <c r="AC85" i="135"/>
  <c r="AB85" i="135"/>
  <c r="AA85" i="135"/>
  <c r="BO81" i="135"/>
  <c r="BN81" i="135"/>
  <c r="BG81" i="135"/>
  <c r="BF81" i="135"/>
  <c r="AY81" i="135"/>
  <c r="AX81" i="135"/>
  <c r="AQ81" i="135"/>
  <c r="AP81" i="135"/>
  <c r="AF81" i="135"/>
  <c r="AE81" i="135"/>
  <c r="AD81" i="135"/>
  <c r="AC81" i="135"/>
  <c r="AB81" i="135"/>
  <c r="AA81" i="135"/>
  <c r="BO77" i="135"/>
  <c r="Z77" i="135" s="1"/>
  <c r="BN77" i="135"/>
  <c r="BG77" i="135"/>
  <c r="BF77" i="135"/>
  <c r="AY77" i="135"/>
  <c r="AX77" i="135"/>
  <c r="AQ77" i="135"/>
  <c r="AP77" i="135"/>
  <c r="AF77" i="135"/>
  <c r="AE77" i="135"/>
  <c r="AD77" i="135"/>
  <c r="AC77" i="135"/>
  <c r="AB77" i="135"/>
  <c r="AA77" i="135"/>
  <c r="BO73" i="135"/>
  <c r="BN73" i="135"/>
  <c r="BG73" i="135"/>
  <c r="Z73" i="135" s="1"/>
  <c r="BF73" i="135"/>
  <c r="AY73" i="135"/>
  <c r="AX73" i="135"/>
  <c r="AQ73" i="135"/>
  <c r="AP73" i="135"/>
  <c r="AF73" i="135"/>
  <c r="AE73" i="135"/>
  <c r="AD73" i="135"/>
  <c r="AC73" i="135"/>
  <c r="AB73" i="135"/>
  <c r="AA73" i="135"/>
  <c r="BO69" i="135"/>
  <c r="BN69" i="135"/>
  <c r="BG69" i="135"/>
  <c r="BF69" i="135"/>
  <c r="AY69" i="135"/>
  <c r="AX69" i="135"/>
  <c r="AQ69" i="135"/>
  <c r="AP69" i="135"/>
  <c r="AF69" i="135"/>
  <c r="AE69" i="135"/>
  <c r="AD69" i="135"/>
  <c r="AC69" i="135"/>
  <c r="AB69" i="135"/>
  <c r="AA69" i="135"/>
  <c r="BO65" i="135"/>
  <c r="BN65" i="135"/>
  <c r="BG65" i="135"/>
  <c r="BF65" i="135"/>
  <c r="AY65" i="135"/>
  <c r="AX65" i="135"/>
  <c r="AQ65" i="135"/>
  <c r="AP65" i="135"/>
  <c r="AF65" i="135"/>
  <c r="AE65" i="135"/>
  <c r="AD65" i="135"/>
  <c r="AC65" i="135"/>
  <c r="AB65" i="135"/>
  <c r="AA65" i="135"/>
  <c r="BO61" i="135"/>
  <c r="BN61" i="135"/>
  <c r="BG61" i="135"/>
  <c r="BF61" i="135"/>
  <c r="AY61" i="135"/>
  <c r="AX61" i="135"/>
  <c r="AQ61" i="135"/>
  <c r="AP61" i="135"/>
  <c r="AF61" i="135"/>
  <c r="AE61" i="135"/>
  <c r="AD61" i="135"/>
  <c r="AC61" i="135"/>
  <c r="AB61" i="135"/>
  <c r="AA61" i="135"/>
  <c r="BO57" i="135"/>
  <c r="BN57" i="135"/>
  <c r="BG57" i="135"/>
  <c r="BF57" i="135"/>
  <c r="AY57" i="135"/>
  <c r="AX57" i="135"/>
  <c r="AQ57" i="135"/>
  <c r="AP57" i="135"/>
  <c r="AF57" i="135"/>
  <c r="AE57" i="135"/>
  <c r="AD57" i="135"/>
  <c r="AC57" i="135"/>
  <c r="AB57" i="135"/>
  <c r="AA57" i="135"/>
  <c r="BO53" i="135"/>
  <c r="BN53" i="135"/>
  <c r="BG53" i="135"/>
  <c r="BF53" i="135"/>
  <c r="AY53" i="135"/>
  <c r="AX53" i="135"/>
  <c r="AQ53" i="135"/>
  <c r="Z53" i="135" s="1"/>
  <c r="AP53" i="135"/>
  <c r="AF53" i="135"/>
  <c r="AE53" i="135"/>
  <c r="AD53" i="135"/>
  <c r="AC53" i="135"/>
  <c r="AB53" i="135"/>
  <c r="AA53" i="135"/>
  <c r="BO49" i="135"/>
  <c r="BN49" i="135"/>
  <c r="BG49" i="135"/>
  <c r="BF49" i="135"/>
  <c r="AY49" i="135"/>
  <c r="AX49" i="135"/>
  <c r="AQ49" i="135"/>
  <c r="AP49" i="135"/>
  <c r="AF49" i="135"/>
  <c r="AE49" i="135"/>
  <c r="AD49" i="135"/>
  <c r="AC49" i="135"/>
  <c r="AB49" i="135"/>
  <c r="AA49" i="135"/>
  <c r="BO45" i="135"/>
  <c r="BN45" i="135"/>
  <c r="BG45" i="135"/>
  <c r="BF45" i="135"/>
  <c r="AY45" i="135"/>
  <c r="AX45" i="135"/>
  <c r="AQ45" i="135"/>
  <c r="AP45" i="135"/>
  <c r="AF45" i="135"/>
  <c r="AE45" i="135"/>
  <c r="AD45" i="135"/>
  <c r="AC45" i="135"/>
  <c r="AB45" i="135"/>
  <c r="AA45" i="135"/>
  <c r="BO41" i="135"/>
  <c r="BN41" i="135"/>
  <c r="BG41" i="135"/>
  <c r="BF41" i="135"/>
  <c r="AY41" i="135"/>
  <c r="AX41" i="135"/>
  <c r="AQ41" i="135"/>
  <c r="AP41" i="135"/>
  <c r="AF41" i="135"/>
  <c r="AE41" i="135"/>
  <c r="AD41" i="135"/>
  <c r="AC41" i="135"/>
  <c r="AB41" i="135"/>
  <c r="AA41" i="135"/>
  <c r="BO37" i="135"/>
  <c r="BN37" i="135"/>
  <c r="BG37" i="135"/>
  <c r="BF37" i="135"/>
  <c r="AY37" i="135"/>
  <c r="AX37" i="135"/>
  <c r="AQ37" i="135"/>
  <c r="AP37" i="135"/>
  <c r="AF37" i="135"/>
  <c r="AE37" i="135"/>
  <c r="AD37" i="135"/>
  <c r="AC37" i="135"/>
  <c r="AB37" i="135"/>
  <c r="AA37" i="135"/>
  <c r="BO33" i="135"/>
  <c r="BN33" i="135"/>
  <c r="BG33" i="135"/>
  <c r="BF33" i="135"/>
  <c r="AY33" i="135"/>
  <c r="AX33" i="135"/>
  <c r="AQ33" i="135"/>
  <c r="AP33" i="135"/>
  <c r="AF33" i="135"/>
  <c r="AE33" i="135"/>
  <c r="AD33" i="135"/>
  <c r="AC33" i="135"/>
  <c r="AB33" i="135"/>
  <c r="AA33" i="135"/>
  <c r="BO29" i="135"/>
  <c r="BN29" i="135"/>
  <c r="BG29" i="135"/>
  <c r="BF29" i="135"/>
  <c r="AY29" i="135"/>
  <c r="AX29" i="135"/>
  <c r="AQ29" i="135"/>
  <c r="AP29" i="135"/>
  <c r="AF29" i="135"/>
  <c r="AE29" i="135"/>
  <c r="AD29" i="135"/>
  <c r="AC29" i="135"/>
  <c r="AB29" i="135"/>
  <c r="AA29" i="135"/>
  <c r="BO25" i="135"/>
  <c r="BN25" i="135"/>
  <c r="BG25" i="135"/>
  <c r="BF25" i="135"/>
  <c r="AY25" i="135"/>
  <c r="AX25" i="135"/>
  <c r="AQ25" i="135"/>
  <c r="Z25" i="135" s="1"/>
  <c r="AP25" i="135"/>
  <c r="AF25" i="135"/>
  <c r="AE25" i="135"/>
  <c r="AD25" i="135"/>
  <c r="AC25" i="135"/>
  <c r="AB25" i="135"/>
  <c r="AA25" i="135"/>
  <c r="BO21" i="135"/>
  <c r="BN21" i="135"/>
  <c r="BG21" i="135"/>
  <c r="BF21" i="135"/>
  <c r="AY21" i="135"/>
  <c r="AX21" i="135"/>
  <c r="AQ21" i="135"/>
  <c r="AP21" i="135"/>
  <c r="AF21" i="135"/>
  <c r="AE21" i="135"/>
  <c r="AD21" i="135"/>
  <c r="AC21" i="135"/>
  <c r="AB21" i="135"/>
  <c r="AA21" i="135"/>
  <c r="BO17" i="135"/>
  <c r="BN17" i="135"/>
  <c r="BG17" i="135"/>
  <c r="BF17" i="135"/>
  <c r="AY17" i="135"/>
  <c r="AX17" i="135"/>
  <c r="AQ17" i="135"/>
  <c r="Z17" i="135" s="1"/>
  <c r="AP17" i="135"/>
  <c r="AF17" i="135"/>
  <c r="AE17" i="135"/>
  <c r="AD17" i="135"/>
  <c r="AC17" i="135"/>
  <c r="AB17" i="135"/>
  <c r="AA17" i="135"/>
  <c r="BO13" i="135"/>
  <c r="Z13" i="135" s="1"/>
  <c r="BN13" i="135"/>
  <c r="BG13" i="135"/>
  <c r="BF13" i="135"/>
  <c r="AY13" i="135"/>
  <c r="AX13" i="135"/>
  <c r="AQ13" i="135"/>
  <c r="AP13" i="135"/>
  <c r="AF13" i="135"/>
  <c r="AE13" i="135"/>
  <c r="AD13" i="135"/>
  <c r="AC13" i="135"/>
  <c r="AB13" i="135"/>
  <c r="AA13" i="135"/>
  <c r="BO9" i="135"/>
  <c r="BN9" i="135"/>
  <c r="BG9" i="135"/>
  <c r="BF9" i="135"/>
  <c r="AY9" i="135"/>
  <c r="AX9" i="135"/>
  <c r="AQ9" i="135"/>
  <c r="AP9" i="135"/>
  <c r="AF9" i="135"/>
  <c r="AE9" i="135"/>
  <c r="AD9" i="135"/>
  <c r="AC9" i="135"/>
  <c r="AB9" i="135"/>
  <c r="AA9" i="135"/>
  <c r="BU8" i="135"/>
  <c r="BT8" i="135"/>
  <c r="BT7" i="135" s="1"/>
  <c r="BS8" i="135"/>
  <c r="BS7" i="135" s="1"/>
  <c r="BR8" i="135"/>
  <c r="BR7" i="135" s="1"/>
  <c r="BQ8" i="135"/>
  <c r="BQ7" i="135" s="1"/>
  <c r="BP8" i="135"/>
  <c r="BP7" i="135" s="1"/>
  <c r="BM8" i="135"/>
  <c r="BM7" i="135" s="1"/>
  <c r="BL8" i="135"/>
  <c r="BK8" i="135"/>
  <c r="BJ8" i="135"/>
  <c r="BI8" i="135"/>
  <c r="BI7" i="135" s="1"/>
  <c r="BH8" i="135"/>
  <c r="BH7" i="135" s="1"/>
  <c r="BE8" i="135"/>
  <c r="BE7" i="135" s="1"/>
  <c r="BD8" i="135"/>
  <c r="BC8" i="135"/>
  <c r="BC7" i="135" s="1"/>
  <c r="BB8" i="135"/>
  <c r="BA8" i="135"/>
  <c r="BA7" i="135" s="1"/>
  <c r="AZ8" i="135"/>
  <c r="AZ7" i="135" s="1"/>
  <c r="AW8" i="135"/>
  <c r="AW7" i="135" s="1"/>
  <c r="AV8" i="135"/>
  <c r="AU8" i="135"/>
  <c r="AT8" i="135"/>
  <c r="AS8" i="135"/>
  <c r="AB8" i="135" s="1"/>
  <c r="AB7" i="135" s="1"/>
  <c r="AR8" i="135"/>
  <c r="BL7" i="135"/>
  <c r="BK7" i="135"/>
  <c r="BD7" i="135"/>
  <c r="BB7" i="135"/>
  <c r="AT7" i="135"/>
  <c r="AS7" i="135"/>
  <c r="AR7" i="135"/>
  <c r="AH2" i="135"/>
  <c r="X2" i="135"/>
  <c r="AU2" i="135" s="1"/>
  <c r="BK2" i="135" s="1"/>
  <c r="O2" i="135"/>
  <c r="BO125" i="134"/>
  <c r="BN125" i="134"/>
  <c r="BG125" i="134"/>
  <c r="BF125" i="134"/>
  <c r="AY125" i="134"/>
  <c r="AX125" i="134"/>
  <c r="AQ125" i="134"/>
  <c r="AP125" i="134"/>
  <c r="AF125" i="134"/>
  <c r="AE125" i="134"/>
  <c r="AD125" i="134"/>
  <c r="AC125" i="134"/>
  <c r="AB125" i="134"/>
  <c r="AA125" i="134"/>
  <c r="BO121" i="134"/>
  <c r="BN121" i="134"/>
  <c r="BG121" i="134"/>
  <c r="BF121" i="134"/>
  <c r="AY121" i="134"/>
  <c r="AX121" i="134"/>
  <c r="AQ121" i="134"/>
  <c r="AP121" i="134"/>
  <c r="AF121" i="134"/>
  <c r="AE121" i="134"/>
  <c r="AD121" i="134"/>
  <c r="AC121" i="134"/>
  <c r="AB121" i="134"/>
  <c r="AA121" i="134"/>
  <c r="BO117" i="134"/>
  <c r="BN117" i="134"/>
  <c r="BG117" i="134"/>
  <c r="BF117" i="134"/>
  <c r="AY117" i="134"/>
  <c r="AX117" i="134"/>
  <c r="AQ117" i="134"/>
  <c r="AP117" i="134"/>
  <c r="AF117" i="134"/>
  <c r="AE117" i="134"/>
  <c r="AD117" i="134"/>
  <c r="AC117" i="134"/>
  <c r="AB117" i="134"/>
  <c r="AA117" i="134"/>
  <c r="BO113" i="134"/>
  <c r="BN113" i="134"/>
  <c r="BG113" i="134"/>
  <c r="BF113" i="134"/>
  <c r="AY113" i="134"/>
  <c r="AX113" i="134"/>
  <c r="AQ113" i="134"/>
  <c r="AP113" i="134"/>
  <c r="AF113" i="134"/>
  <c r="AE113" i="134"/>
  <c r="AD113" i="134"/>
  <c r="AC113" i="134"/>
  <c r="AB113" i="134"/>
  <c r="AA113" i="134"/>
  <c r="BO109" i="134"/>
  <c r="BN109" i="134"/>
  <c r="BG109" i="134"/>
  <c r="BF109" i="134"/>
  <c r="AY109" i="134"/>
  <c r="AX109" i="134"/>
  <c r="AQ109" i="134"/>
  <c r="AP109" i="134"/>
  <c r="AF109" i="134"/>
  <c r="AE109" i="134"/>
  <c r="AD109" i="134"/>
  <c r="AC109" i="134"/>
  <c r="AB109" i="134"/>
  <c r="AA109" i="134"/>
  <c r="BO105" i="134"/>
  <c r="BN105" i="134"/>
  <c r="BG105" i="134"/>
  <c r="BF105" i="134"/>
  <c r="AY105" i="134"/>
  <c r="AX105" i="134"/>
  <c r="AQ105" i="134"/>
  <c r="AP105" i="134"/>
  <c r="AF105" i="134"/>
  <c r="AE105" i="134"/>
  <c r="AD105" i="134"/>
  <c r="AC105" i="134"/>
  <c r="AB105" i="134"/>
  <c r="AA105" i="134"/>
  <c r="BO101" i="134"/>
  <c r="BN101" i="134"/>
  <c r="BG101" i="134"/>
  <c r="BF101" i="134"/>
  <c r="AY101" i="134"/>
  <c r="AX101" i="134"/>
  <c r="AQ101" i="134"/>
  <c r="AP101" i="134"/>
  <c r="AF101" i="134"/>
  <c r="AE101" i="134"/>
  <c r="AD101" i="134"/>
  <c r="AC101" i="134"/>
  <c r="AB101" i="134"/>
  <c r="AA101" i="134"/>
  <c r="BO97" i="134"/>
  <c r="BN97" i="134"/>
  <c r="BG97" i="134"/>
  <c r="BF97" i="134"/>
  <c r="AY97" i="134"/>
  <c r="AX97" i="134"/>
  <c r="AQ97" i="134"/>
  <c r="AP97" i="134"/>
  <c r="AF97" i="134"/>
  <c r="AE97" i="134"/>
  <c r="AD97" i="134"/>
  <c r="AC97" i="134"/>
  <c r="AB97" i="134"/>
  <c r="AA97" i="134"/>
  <c r="BO93" i="134"/>
  <c r="BN93" i="134"/>
  <c r="BG93" i="134"/>
  <c r="BF93" i="134"/>
  <c r="AY93" i="134"/>
  <c r="AX93" i="134"/>
  <c r="AQ93" i="134"/>
  <c r="AP93" i="134"/>
  <c r="AF93" i="134"/>
  <c r="AE93" i="134"/>
  <c r="AD93" i="134"/>
  <c r="AC93" i="134"/>
  <c r="AB93" i="134"/>
  <c r="AA93" i="134"/>
  <c r="BU92" i="134"/>
  <c r="BT92" i="134"/>
  <c r="BS92" i="134"/>
  <c r="BR92" i="134"/>
  <c r="BQ92" i="134"/>
  <c r="BP92" i="134"/>
  <c r="BM92" i="134"/>
  <c r="BL92" i="134"/>
  <c r="BK92" i="134"/>
  <c r="BJ92" i="134"/>
  <c r="BI92" i="134"/>
  <c r="BH92" i="134"/>
  <c r="BE92" i="134"/>
  <c r="BD92" i="134"/>
  <c r="BC92" i="134"/>
  <c r="BB92" i="134"/>
  <c r="BA92" i="134"/>
  <c r="AZ92" i="134"/>
  <c r="AW92" i="134"/>
  <c r="AV92" i="134"/>
  <c r="AE92" i="134" s="1"/>
  <c r="AU92" i="134"/>
  <c r="AT92" i="134"/>
  <c r="AS92" i="134"/>
  <c r="AB92" i="134" s="1"/>
  <c r="AR92" i="134"/>
  <c r="AA92" i="134" s="1"/>
  <c r="Y92" i="134"/>
  <c r="BO88" i="134"/>
  <c r="Z88" i="134" s="1"/>
  <c r="BN88" i="134"/>
  <c r="BG88" i="134"/>
  <c r="BF88" i="134"/>
  <c r="AY88" i="134"/>
  <c r="AX88" i="134"/>
  <c r="AQ88" i="134"/>
  <c r="AP88" i="134"/>
  <c r="AF88" i="134"/>
  <c r="AE88" i="134"/>
  <c r="AD88" i="134"/>
  <c r="AC88" i="134"/>
  <c r="AB88" i="134"/>
  <c r="AA88" i="134"/>
  <c r="BO84" i="134"/>
  <c r="BN84" i="134"/>
  <c r="BG84" i="134"/>
  <c r="BF84" i="134"/>
  <c r="AY84" i="134"/>
  <c r="AX84" i="134"/>
  <c r="AQ84" i="134"/>
  <c r="AP84" i="134"/>
  <c r="AF84" i="134"/>
  <c r="AE84" i="134"/>
  <c r="AD84" i="134"/>
  <c r="AC84" i="134"/>
  <c r="AB84" i="134"/>
  <c r="AA84" i="134"/>
  <c r="BO80" i="134"/>
  <c r="BN80" i="134"/>
  <c r="BG80" i="134"/>
  <c r="BF80" i="134"/>
  <c r="AY80" i="134"/>
  <c r="AY79" i="134" s="1"/>
  <c r="AX80" i="134"/>
  <c r="AQ80" i="134"/>
  <c r="AP80" i="134"/>
  <c r="AF80" i="134"/>
  <c r="AE80" i="134"/>
  <c r="AD80" i="134"/>
  <c r="AC80" i="134"/>
  <c r="AB80" i="134"/>
  <c r="AA80" i="134"/>
  <c r="BU79" i="134"/>
  <c r="BT79" i="134"/>
  <c r="BS79" i="134"/>
  <c r="BR79" i="134"/>
  <c r="BQ79" i="134"/>
  <c r="BP79" i="134"/>
  <c r="BM79" i="134"/>
  <c r="BL79" i="134"/>
  <c r="BK79" i="134"/>
  <c r="BJ79" i="134"/>
  <c r="BI79" i="134"/>
  <c r="BH79" i="134"/>
  <c r="BE79" i="134"/>
  <c r="BD79" i="134"/>
  <c r="BC79" i="134"/>
  <c r="BB79" i="134"/>
  <c r="BA79" i="134"/>
  <c r="AZ79" i="134"/>
  <c r="AW79" i="134"/>
  <c r="AV79" i="134"/>
  <c r="AU79" i="134"/>
  <c r="AT79" i="134"/>
  <c r="AS79" i="134"/>
  <c r="AR79" i="134"/>
  <c r="Y79" i="134"/>
  <c r="BO75" i="134"/>
  <c r="BN75" i="134"/>
  <c r="BG75" i="134"/>
  <c r="BF75" i="134"/>
  <c r="AY75" i="134"/>
  <c r="AX75" i="134"/>
  <c r="AQ75" i="134"/>
  <c r="Z75" i="134" s="1"/>
  <c r="AP75" i="134"/>
  <c r="AF75" i="134"/>
  <c r="AE75" i="134"/>
  <c r="AD75" i="134"/>
  <c r="AC75" i="134"/>
  <c r="AB75" i="134"/>
  <c r="AA75" i="134"/>
  <c r="BO71" i="134"/>
  <c r="BN71" i="134"/>
  <c r="BG71" i="134"/>
  <c r="BF71" i="134"/>
  <c r="AY71" i="134"/>
  <c r="AX71" i="134"/>
  <c r="AQ71" i="134"/>
  <c r="AQ66" i="134" s="1"/>
  <c r="AP71" i="134"/>
  <c r="AF71" i="134"/>
  <c r="AE71" i="134"/>
  <c r="AD71" i="134"/>
  <c r="AC71" i="134"/>
  <c r="AB71" i="134"/>
  <c r="AA71" i="134"/>
  <c r="BO67" i="134"/>
  <c r="BN67" i="134"/>
  <c r="BG67" i="134"/>
  <c r="BF67" i="134"/>
  <c r="AY67" i="134"/>
  <c r="AX67" i="134"/>
  <c r="AQ67" i="134"/>
  <c r="AP67" i="134"/>
  <c r="AF67" i="134"/>
  <c r="AE67" i="134"/>
  <c r="AD67" i="134"/>
  <c r="AC67" i="134"/>
  <c r="AB67" i="134"/>
  <c r="AA67" i="134"/>
  <c r="BU66" i="134"/>
  <c r="AF66" i="134" s="1"/>
  <c r="BT66" i="134"/>
  <c r="BS66" i="134"/>
  <c r="BR66" i="134"/>
  <c r="BQ66" i="134"/>
  <c r="BP66" i="134"/>
  <c r="BO66" i="134"/>
  <c r="BM66" i="134"/>
  <c r="BL66" i="134"/>
  <c r="BK66" i="134"/>
  <c r="BJ66" i="134"/>
  <c r="BI66" i="134"/>
  <c r="BH66" i="134"/>
  <c r="BE66" i="134"/>
  <c r="BD66" i="134"/>
  <c r="BC66" i="134"/>
  <c r="BB66" i="134"/>
  <c r="BA66" i="134"/>
  <c r="AZ66" i="134"/>
  <c r="AW66" i="134"/>
  <c r="AV66" i="134"/>
  <c r="AU66" i="134"/>
  <c r="AT66" i="134"/>
  <c r="AS66" i="134"/>
  <c r="AR66" i="134"/>
  <c r="Y66" i="134"/>
  <c r="BO62" i="134"/>
  <c r="BN62" i="134"/>
  <c r="BG62" i="134"/>
  <c r="BG61" i="134" s="1"/>
  <c r="BF62" i="134"/>
  <c r="AY62" i="134"/>
  <c r="AX62" i="134"/>
  <c r="AQ62" i="134"/>
  <c r="AP62" i="134"/>
  <c r="AF62" i="134"/>
  <c r="AE62" i="134"/>
  <c r="AD62" i="134"/>
  <c r="AC62" i="134"/>
  <c r="AB62" i="134"/>
  <c r="AA62" i="134"/>
  <c r="BU61" i="134"/>
  <c r="BT61" i="134"/>
  <c r="BS61" i="134"/>
  <c r="BR61" i="134"/>
  <c r="BQ61" i="134"/>
  <c r="BP61" i="134"/>
  <c r="BO61" i="134"/>
  <c r="BM61" i="134"/>
  <c r="BL61" i="134"/>
  <c r="BK61" i="134"/>
  <c r="BJ61" i="134"/>
  <c r="BI61" i="134"/>
  <c r="BH61" i="134"/>
  <c r="BE61" i="134"/>
  <c r="BD61" i="134"/>
  <c r="BC61" i="134"/>
  <c r="BB61" i="134"/>
  <c r="BA61" i="134"/>
  <c r="BA7" i="134" s="1"/>
  <c r="AZ61" i="134"/>
  <c r="AW61" i="134"/>
  <c r="AV61" i="134"/>
  <c r="AU61" i="134"/>
  <c r="AT61" i="134"/>
  <c r="AS61" i="134"/>
  <c r="AR61" i="134"/>
  <c r="AQ61" i="134"/>
  <c r="Y61" i="134"/>
  <c r="BO57" i="134"/>
  <c r="BN57" i="134"/>
  <c r="BG57" i="134"/>
  <c r="BF57" i="134"/>
  <c r="AY57" i="134"/>
  <c r="AX57" i="134"/>
  <c r="AQ57" i="134"/>
  <c r="AP57" i="134"/>
  <c r="AF57" i="134"/>
  <c r="AE57" i="134"/>
  <c r="AD57" i="134"/>
  <c r="AC57" i="134"/>
  <c r="AB57" i="134"/>
  <c r="AA57" i="134"/>
  <c r="BO53" i="134"/>
  <c r="BN53" i="134"/>
  <c r="BG53" i="134"/>
  <c r="BF53" i="134"/>
  <c r="AY53" i="134"/>
  <c r="AX53" i="134"/>
  <c r="AQ53" i="134"/>
  <c r="AP53" i="134"/>
  <c r="AF53" i="134"/>
  <c r="AE53" i="134"/>
  <c r="AD53" i="134"/>
  <c r="AC53" i="134"/>
  <c r="AB53" i="134"/>
  <c r="AA53" i="134"/>
  <c r="BO49" i="134"/>
  <c r="BN49" i="134"/>
  <c r="BG49" i="134"/>
  <c r="BF49" i="134"/>
  <c r="AY49" i="134"/>
  <c r="AX49" i="134"/>
  <c r="AQ49" i="134"/>
  <c r="AP49" i="134"/>
  <c r="AF49" i="134"/>
  <c r="AE49" i="134"/>
  <c r="AD49" i="134"/>
  <c r="AC49" i="134"/>
  <c r="AB49" i="134"/>
  <c r="AA49" i="134"/>
  <c r="BO45" i="134"/>
  <c r="Z45" i="134" s="1"/>
  <c r="BN45" i="134"/>
  <c r="BG45" i="134"/>
  <c r="BF45" i="134"/>
  <c r="AY45" i="134"/>
  <c r="AX45" i="134"/>
  <c r="AQ45" i="134"/>
  <c r="AP45" i="134"/>
  <c r="AF45" i="134"/>
  <c r="AE45" i="134"/>
  <c r="AD45" i="134"/>
  <c r="AC45" i="134"/>
  <c r="AB45" i="134"/>
  <c r="AA45" i="134"/>
  <c r="BO41" i="134"/>
  <c r="BN41" i="134"/>
  <c r="BG41" i="134"/>
  <c r="BF41" i="134"/>
  <c r="AY41" i="134"/>
  <c r="AX41" i="134"/>
  <c r="AQ41" i="134"/>
  <c r="AP41" i="134"/>
  <c r="AF41" i="134"/>
  <c r="AE41" i="134"/>
  <c r="AD41" i="134"/>
  <c r="AC41" i="134"/>
  <c r="AB41" i="134"/>
  <c r="AA41" i="134"/>
  <c r="BO37" i="134"/>
  <c r="BN37" i="134"/>
  <c r="BG37" i="134"/>
  <c r="BF37" i="134"/>
  <c r="AY37" i="134"/>
  <c r="AX37" i="134"/>
  <c r="AQ37" i="134"/>
  <c r="AP37" i="134"/>
  <c r="AF37" i="134"/>
  <c r="AE37" i="134"/>
  <c r="AD37" i="134"/>
  <c r="AC37" i="134"/>
  <c r="AB37" i="134"/>
  <c r="AA37" i="134"/>
  <c r="BO33" i="134"/>
  <c r="BN33" i="134"/>
  <c r="BG33" i="134"/>
  <c r="BF33" i="134"/>
  <c r="AY33" i="134"/>
  <c r="AX33" i="134"/>
  <c r="AQ33" i="134"/>
  <c r="AP33" i="134"/>
  <c r="AF33" i="134"/>
  <c r="AE33" i="134"/>
  <c r="AD33" i="134"/>
  <c r="AC33" i="134"/>
  <c r="AB33" i="134"/>
  <c r="AA33" i="134"/>
  <c r="BO29" i="134"/>
  <c r="BN29" i="134"/>
  <c r="BG29" i="134"/>
  <c r="BF29" i="134"/>
  <c r="AY29" i="134"/>
  <c r="AX29" i="134"/>
  <c r="AQ29" i="134"/>
  <c r="AP29" i="134"/>
  <c r="AF29" i="134"/>
  <c r="AE29" i="134"/>
  <c r="AD29" i="134"/>
  <c r="AC29" i="134"/>
  <c r="AB29" i="134"/>
  <c r="AA29" i="134"/>
  <c r="BO25" i="134"/>
  <c r="BN25" i="134"/>
  <c r="BG25" i="134"/>
  <c r="BF25" i="134"/>
  <c r="AY25" i="134"/>
  <c r="AX25" i="134"/>
  <c r="AQ25" i="134"/>
  <c r="Z25" i="134" s="1"/>
  <c r="AP25" i="134"/>
  <c r="AF25" i="134"/>
  <c r="AE25" i="134"/>
  <c r="AD25" i="134"/>
  <c r="AC25" i="134"/>
  <c r="AB25" i="134"/>
  <c r="AA25" i="134"/>
  <c r="BO21" i="134"/>
  <c r="BN21" i="134"/>
  <c r="BG21" i="134"/>
  <c r="BF21" i="134"/>
  <c r="AY21" i="134"/>
  <c r="AX21" i="134"/>
  <c r="AQ21" i="134"/>
  <c r="Z21" i="134" s="1"/>
  <c r="AP21" i="134"/>
  <c r="AF21" i="134"/>
  <c r="AE21" i="134"/>
  <c r="AD21" i="134"/>
  <c r="AC21" i="134"/>
  <c r="AB21" i="134"/>
  <c r="AA21" i="134"/>
  <c r="BO17" i="134"/>
  <c r="BN17" i="134"/>
  <c r="BG17" i="134"/>
  <c r="BF17" i="134"/>
  <c r="AY17" i="134"/>
  <c r="AX17" i="134"/>
  <c r="AQ17" i="134"/>
  <c r="AP17" i="134"/>
  <c r="AF17" i="134"/>
  <c r="AE17" i="134"/>
  <c r="AD17" i="134"/>
  <c r="AC17" i="134"/>
  <c r="AB17" i="134"/>
  <c r="AA17" i="134"/>
  <c r="BO13" i="134"/>
  <c r="BN13" i="134"/>
  <c r="BG13" i="134"/>
  <c r="BF13" i="134"/>
  <c r="AY13" i="134"/>
  <c r="AX13" i="134"/>
  <c r="AQ13" i="134"/>
  <c r="AP13" i="134"/>
  <c r="AF13" i="134"/>
  <c r="AE13" i="134"/>
  <c r="AD13" i="134"/>
  <c r="AC13" i="134"/>
  <c r="AB13" i="134"/>
  <c r="AA13" i="134"/>
  <c r="BO9" i="134"/>
  <c r="BN9" i="134"/>
  <c r="BG9" i="134"/>
  <c r="BF9" i="134"/>
  <c r="AY9" i="134"/>
  <c r="AX9" i="134"/>
  <c r="AQ9" i="134"/>
  <c r="AP9" i="134"/>
  <c r="AF9" i="134"/>
  <c r="AE9" i="134"/>
  <c r="AD9" i="134"/>
  <c r="AC9" i="134"/>
  <c r="AB9" i="134"/>
  <c r="AA9" i="134"/>
  <c r="BU8" i="134"/>
  <c r="BT8" i="134"/>
  <c r="BS8" i="134"/>
  <c r="BR8" i="134"/>
  <c r="BQ8" i="134"/>
  <c r="BP8" i="134"/>
  <c r="BM8" i="134"/>
  <c r="BL8" i="134"/>
  <c r="BK8" i="134"/>
  <c r="BJ8" i="134"/>
  <c r="BJ7" i="134" s="1"/>
  <c r="BI8" i="134"/>
  <c r="BH8" i="134"/>
  <c r="BE8" i="134"/>
  <c r="BD8" i="134"/>
  <c r="BC8" i="134"/>
  <c r="BB8" i="134"/>
  <c r="BA8" i="134"/>
  <c r="AZ8" i="134"/>
  <c r="AW8" i="134"/>
  <c r="AV8" i="134"/>
  <c r="AU8" i="134"/>
  <c r="AT8" i="134"/>
  <c r="AS8" i="134"/>
  <c r="AB8" i="134" s="1"/>
  <c r="AR8" i="134"/>
  <c r="Y8" i="134"/>
  <c r="BL7" i="134"/>
  <c r="BK2" i="134"/>
  <c r="AU2" i="134"/>
  <c r="AH2" i="134"/>
  <c r="X2" i="134"/>
  <c r="O2" i="134"/>
  <c r="BO37" i="133"/>
  <c r="BN37" i="133"/>
  <c r="BG37" i="133"/>
  <c r="BF37" i="133"/>
  <c r="AY37" i="133"/>
  <c r="AX37" i="133"/>
  <c r="AQ37" i="133"/>
  <c r="AP37" i="133"/>
  <c r="AF37" i="133"/>
  <c r="AE37" i="133"/>
  <c r="AD37" i="133"/>
  <c r="AC37" i="133"/>
  <c r="AB37" i="133"/>
  <c r="AA37" i="133"/>
  <c r="BO33" i="133"/>
  <c r="BN33" i="133"/>
  <c r="BG33" i="133"/>
  <c r="BF33" i="133"/>
  <c r="AY33" i="133"/>
  <c r="AX33" i="133"/>
  <c r="AQ33" i="133"/>
  <c r="AP33" i="133"/>
  <c r="AF33" i="133"/>
  <c r="AE33" i="133"/>
  <c r="AD33" i="133"/>
  <c r="AC33" i="133"/>
  <c r="AB33" i="133"/>
  <c r="AA33" i="133"/>
  <c r="BO29" i="133"/>
  <c r="BN29" i="133"/>
  <c r="BG29" i="133"/>
  <c r="BF29" i="133"/>
  <c r="AY29" i="133"/>
  <c r="AX29" i="133"/>
  <c r="AQ29" i="133"/>
  <c r="AP29" i="133"/>
  <c r="AF29" i="133"/>
  <c r="AE29" i="133"/>
  <c r="AD29" i="133"/>
  <c r="AC29" i="133"/>
  <c r="AB29" i="133"/>
  <c r="AA29" i="133"/>
  <c r="BO25" i="133"/>
  <c r="BN25" i="133"/>
  <c r="BG25" i="133"/>
  <c r="BF25" i="133"/>
  <c r="AY25" i="133"/>
  <c r="AX25" i="133"/>
  <c r="AQ25" i="133"/>
  <c r="AP25" i="133"/>
  <c r="AF25" i="133"/>
  <c r="AE25" i="133"/>
  <c r="AD25" i="133"/>
  <c r="AC25" i="133"/>
  <c r="AB25" i="133"/>
  <c r="AA25" i="133"/>
  <c r="BO21" i="133"/>
  <c r="BN21" i="133"/>
  <c r="BG21" i="133"/>
  <c r="BF21" i="133"/>
  <c r="AY21" i="133"/>
  <c r="AX21" i="133"/>
  <c r="AQ21" i="133"/>
  <c r="AP21" i="133"/>
  <c r="AF21" i="133"/>
  <c r="AE21" i="133"/>
  <c r="AD21" i="133"/>
  <c r="AC21" i="133"/>
  <c r="AB21" i="133"/>
  <c r="AA21" i="133"/>
  <c r="BO17" i="133"/>
  <c r="BN17" i="133"/>
  <c r="BG17" i="133"/>
  <c r="BF17" i="133"/>
  <c r="AY17" i="133"/>
  <c r="AX17" i="133"/>
  <c r="AQ17" i="133"/>
  <c r="Z17" i="133" s="1"/>
  <c r="AP17" i="133"/>
  <c r="AF17" i="133"/>
  <c r="AE17" i="133"/>
  <c r="AD17" i="133"/>
  <c r="AC17" i="133"/>
  <c r="AB17" i="133"/>
  <c r="AA17" i="133"/>
  <c r="BO13" i="133"/>
  <c r="BN13" i="133"/>
  <c r="BG13" i="133"/>
  <c r="BF13" i="133"/>
  <c r="AY13" i="133"/>
  <c r="AX13" i="133"/>
  <c r="AQ13" i="133"/>
  <c r="AP13" i="133"/>
  <c r="AF13" i="133"/>
  <c r="AE13" i="133"/>
  <c r="AD13" i="133"/>
  <c r="AC13" i="133"/>
  <c r="AB13" i="133"/>
  <c r="AA13" i="133"/>
  <c r="Z13" i="133"/>
  <c r="BO9" i="133"/>
  <c r="BN9" i="133"/>
  <c r="BG9" i="133"/>
  <c r="BG8" i="133" s="1"/>
  <c r="BG7" i="133" s="1"/>
  <c r="BF9" i="133"/>
  <c r="AY9" i="133"/>
  <c r="AX9" i="133"/>
  <c r="AQ9" i="133"/>
  <c r="AP9" i="133"/>
  <c r="AF9" i="133"/>
  <c r="AE9" i="133"/>
  <c r="AD9" i="133"/>
  <c r="AC9" i="133"/>
  <c r="AB9" i="133"/>
  <c r="AA9" i="133"/>
  <c r="BU8" i="133"/>
  <c r="BU7" i="133" s="1"/>
  <c r="BT8" i="133"/>
  <c r="BS8" i="133"/>
  <c r="BS7" i="133" s="1"/>
  <c r="BR8" i="133"/>
  <c r="BR7" i="133" s="1"/>
  <c r="BQ8" i="133"/>
  <c r="BQ7" i="133" s="1"/>
  <c r="BP8" i="133"/>
  <c r="BM8" i="133"/>
  <c r="BL8" i="133"/>
  <c r="BK8" i="133"/>
  <c r="BJ8" i="133"/>
  <c r="BJ7" i="133" s="1"/>
  <c r="BI8" i="133"/>
  <c r="BI7" i="133" s="1"/>
  <c r="BH8" i="133"/>
  <c r="BH7" i="133" s="1"/>
  <c r="BE8" i="133"/>
  <c r="BD8" i="133"/>
  <c r="BC8" i="133"/>
  <c r="BC7" i="133" s="1"/>
  <c r="BB8" i="133"/>
  <c r="BA8" i="133"/>
  <c r="BA7" i="133" s="1"/>
  <c r="AZ8" i="133"/>
  <c r="AZ7" i="133" s="1"/>
  <c r="AW8" i="133"/>
  <c r="AV8" i="133"/>
  <c r="AV7" i="133" s="1"/>
  <c r="AU8" i="133"/>
  <c r="AT8" i="133"/>
  <c r="AT7" i="133" s="1"/>
  <c r="AS8" i="133"/>
  <c r="AR8" i="133"/>
  <c r="BP7" i="133"/>
  <c r="BL7" i="133"/>
  <c r="BK7" i="133"/>
  <c r="BE7" i="133"/>
  <c r="BD7" i="133"/>
  <c r="AW7" i="133"/>
  <c r="AH2" i="133"/>
  <c r="X2" i="133"/>
  <c r="AU2" i="133" s="1"/>
  <c r="BK2" i="133" s="1"/>
  <c r="O2" i="133"/>
  <c r="BO171" i="102"/>
  <c r="BN171" i="102"/>
  <c r="BG171" i="102"/>
  <c r="BF171" i="102"/>
  <c r="AY171" i="102"/>
  <c r="AX171" i="102"/>
  <c r="AQ171" i="102"/>
  <c r="AP171" i="102"/>
  <c r="AF171" i="102"/>
  <c r="AE171" i="102"/>
  <c r="AD171" i="102"/>
  <c r="AC171" i="102"/>
  <c r="AB171" i="102"/>
  <c r="AA171" i="102"/>
  <c r="BO167" i="102"/>
  <c r="BN167" i="102"/>
  <c r="BG167" i="102"/>
  <c r="BF167" i="102"/>
  <c r="AY167" i="102"/>
  <c r="AX167" i="102"/>
  <c r="AQ167" i="102"/>
  <c r="Z167" i="102" s="1"/>
  <c r="AP167" i="102"/>
  <c r="AF167" i="102"/>
  <c r="AE167" i="102"/>
  <c r="AD167" i="102"/>
  <c r="AC167" i="102"/>
  <c r="AB167" i="102"/>
  <c r="AA167" i="102"/>
  <c r="BO163" i="102"/>
  <c r="BN163" i="102"/>
  <c r="BG163" i="102"/>
  <c r="Z163" i="102" s="1"/>
  <c r="BF163" i="102"/>
  <c r="AY163" i="102"/>
  <c r="AX163" i="102"/>
  <c r="AQ163" i="102"/>
  <c r="AP163" i="102"/>
  <c r="AF163" i="102"/>
  <c r="AE163" i="102"/>
  <c r="AD163" i="102"/>
  <c r="AC163" i="102"/>
  <c r="AB163" i="102"/>
  <c r="AA163" i="102"/>
  <c r="BO159" i="102"/>
  <c r="BN159" i="102"/>
  <c r="BG159" i="102"/>
  <c r="BF159" i="102"/>
  <c r="AY159" i="102"/>
  <c r="AX159" i="102"/>
  <c r="AQ159" i="102"/>
  <c r="Z159" i="102" s="1"/>
  <c r="AP159" i="102"/>
  <c r="AF159" i="102"/>
  <c r="AE159" i="102"/>
  <c r="AD159" i="102"/>
  <c r="AC159" i="102"/>
  <c r="AB159" i="102"/>
  <c r="AA159" i="102"/>
  <c r="BO155" i="102"/>
  <c r="BN155" i="102"/>
  <c r="BG155" i="102"/>
  <c r="BF155" i="102"/>
  <c r="AY155" i="102"/>
  <c r="AX155" i="102"/>
  <c r="AQ155" i="102"/>
  <c r="AP155" i="102"/>
  <c r="AF155" i="102"/>
  <c r="AE155" i="102"/>
  <c r="AD155" i="102"/>
  <c r="AC155" i="102"/>
  <c r="AB155" i="102"/>
  <c r="AA155" i="102"/>
  <c r="BO151" i="102"/>
  <c r="BN151" i="102"/>
  <c r="BG151" i="102"/>
  <c r="BF151" i="102"/>
  <c r="AY151" i="102"/>
  <c r="AX151" i="102"/>
  <c r="AQ151" i="102"/>
  <c r="AP151" i="102"/>
  <c r="AF151" i="102"/>
  <c r="AE151" i="102"/>
  <c r="AD151" i="102"/>
  <c r="AC151" i="102"/>
  <c r="AB151" i="102"/>
  <c r="AA151" i="102"/>
  <c r="BO147" i="102"/>
  <c r="BN147" i="102"/>
  <c r="BG147" i="102"/>
  <c r="BF147" i="102"/>
  <c r="AY147" i="102"/>
  <c r="AX147" i="102"/>
  <c r="AQ147" i="102"/>
  <c r="AP147" i="102"/>
  <c r="AF147" i="102"/>
  <c r="AE147" i="102"/>
  <c r="AD147" i="102"/>
  <c r="AC147" i="102"/>
  <c r="AB147" i="102"/>
  <c r="AA147" i="102"/>
  <c r="BO143" i="102"/>
  <c r="BN143" i="102"/>
  <c r="BG143" i="102"/>
  <c r="BF143" i="102"/>
  <c r="AY143" i="102"/>
  <c r="AX143" i="102"/>
  <c r="AQ143" i="102"/>
  <c r="AP143" i="102"/>
  <c r="AF143" i="102"/>
  <c r="AE143" i="102"/>
  <c r="AD143" i="102"/>
  <c r="AC143" i="102"/>
  <c r="AB143" i="102"/>
  <c r="AA143" i="102"/>
  <c r="BO139" i="102"/>
  <c r="BN139" i="102"/>
  <c r="BG139" i="102"/>
  <c r="BF139" i="102"/>
  <c r="AY139" i="102"/>
  <c r="AX139" i="102"/>
  <c r="AQ139" i="102"/>
  <c r="AP139" i="102"/>
  <c r="AF139" i="102"/>
  <c r="AE139" i="102"/>
  <c r="AD139" i="102"/>
  <c r="AC139" i="102"/>
  <c r="AB139" i="102"/>
  <c r="AA139" i="102"/>
  <c r="BO135" i="102"/>
  <c r="BN135" i="102"/>
  <c r="BG135" i="102"/>
  <c r="BF135" i="102"/>
  <c r="AY135" i="102"/>
  <c r="AX135" i="102"/>
  <c r="AQ135" i="102"/>
  <c r="AP135" i="102"/>
  <c r="AF135" i="102"/>
  <c r="AE135" i="102"/>
  <c r="AD135" i="102"/>
  <c r="AC135" i="102"/>
  <c r="AB135" i="102"/>
  <c r="AA135" i="102"/>
  <c r="BO131" i="102"/>
  <c r="BN131" i="102"/>
  <c r="BG131" i="102"/>
  <c r="BF131" i="102"/>
  <c r="AY131" i="102"/>
  <c r="AX131" i="102"/>
  <c r="AQ131" i="102"/>
  <c r="AP131" i="102"/>
  <c r="AF131" i="102"/>
  <c r="AE131" i="102"/>
  <c r="AD131" i="102"/>
  <c r="AC131" i="102"/>
  <c r="AB131" i="102"/>
  <c r="AA131" i="102"/>
  <c r="BU130" i="102"/>
  <c r="BT130" i="102"/>
  <c r="BS130" i="102"/>
  <c r="BR130" i="102"/>
  <c r="BQ130" i="102"/>
  <c r="BP130" i="102"/>
  <c r="BM130" i="102"/>
  <c r="BL130" i="102"/>
  <c r="BK130" i="102"/>
  <c r="BJ130" i="102"/>
  <c r="BI130" i="102"/>
  <c r="BH130" i="102"/>
  <c r="BE130" i="102"/>
  <c r="BD130" i="102"/>
  <c r="BC130" i="102"/>
  <c r="BB130" i="102"/>
  <c r="BA130" i="102"/>
  <c r="AB130" i="102" s="1"/>
  <c r="AZ130" i="102"/>
  <c r="AW130" i="102"/>
  <c r="AV130" i="102"/>
  <c r="AU130" i="102"/>
  <c r="AT130" i="102"/>
  <c r="AS130" i="102"/>
  <c r="AR130" i="102"/>
  <c r="BO124" i="102"/>
  <c r="BN124" i="102"/>
  <c r="BG124" i="102"/>
  <c r="BF124" i="102"/>
  <c r="AY124" i="102"/>
  <c r="AX124" i="102"/>
  <c r="AQ124" i="102"/>
  <c r="AP124" i="102"/>
  <c r="AF124" i="102"/>
  <c r="AE124" i="102"/>
  <c r="AD124" i="102"/>
  <c r="AC124" i="102"/>
  <c r="AB124" i="102"/>
  <c r="AA124" i="102"/>
  <c r="BO120" i="102"/>
  <c r="BN120" i="102"/>
  <c r="BG120" i="102"/>
  <c r="Z120" i="102" s="1"/>
  <c r="BF120" i="102"/>
  <c r="AY120" i="102"/>
  <c r="AX120" i="102"/>
  <c r="AQ120" i="102"/>
  <c r="AP120" i="102"/>
  <c r="AF120" i="102"/>
  <c r="AE120" i="102"/>
  <c r="AD120" i="102"/>
  <c r="AC120" i="102"/>
  <c r="AB120" i="102"/>
  <c r="AA120" i="102"/>
  <c r="BU119" i="102"/>
  <c r="BT119" i="102"/>
  <c r="BS119" i="102"/>
  <c r="BR119" i="102"/>
  <c r="BQ119" i="102"/>
  <c r="BP119" i="102"/>
  <c r="BM119" i="102"/>
  <c r="BL119" i="102"/>
  <c r="BK119" i="102"/>
  <c r="BJ119" i="102"/>
  <c r="BI119" i="102"/>
  <c r="BH119" i="102"/>
  <c r="BE119" i="102"/>
  <c r="BD119" i="102"/>
  <c r="BC119" i="102"/>
  <c r="BB119" i="102"/>
  <c r="BA119" i="102"/>
  <c r="AZ119" i="102"/>
  <c r="AY119" i="102"/>
  <c r="AW119" i="102"/>
  <c r="AF119" i="102" s="1"/>
  <c r="AV119" i="102"/>
  <c r="AU119" i="102"/>
  <c r="AT119" i="102"/>
  <c r="AS119" i="102"/>
  <c r="AR119" i="102"/>
  <c r="AA119" i="102"/>
  <c r="BO115" i="102"/>
  <c r="BN115" i="102"/>
  <c r="BG115" i="102"/>
  <c r="BF115" i="102"/>
  <c r="AY115" i="102"/>
  <c r="AX115" i="102"/>
  <c r="AQ115" i="102"/>
  <c r="AP115" i="102"/>
  <c r="AF115" i="102"/>
  <c r="AE115" i="102"/>
  <c r="AD115" i="102"/>
  <c r="AC115" i="102"/>
  <c r="AB115" i="102"/>
  <c r="AA115" i="102"/>
  <c r="BO111" i="102"/>
  <c r="BN111" i="102"/>
  <c r="BG111" i="102"/>
  <c r="BF111" i="102"/>
  <c r="AY111" i="102"/>
  <c r="AX111" i="102"/>
  <c r="AQ111" i="102"/>
  <c r="Z111" i="102" s="1"/>
  <c r="AP111" i="102"/>
  <c r="AF111" i="102"/>
  <c r="AE111" i="102"/>
  <c r="AD111" i="102"/>
  <c r="AC111" i="102"/>
  <c r="AB111" i="102"/>
  <c r="AA111" i="102"/>
  <c r="BO107" i="102"/>
  <c r="BO106" i="102" s="1"/>
  <c r="BN107" i="102"/>
  <c r="BG107" i="102"/>
  <c r="BF107" i="102"/>
  <c r="AY107" i="102"/>
  <c r="AX107" i="102"/>
  <c r="AQ107" i="102"/>
  <c r="AP107" i="102"/>
  <c r="AF107" i="102"/>
  <c r="AE107" i="102"/>
  <c r="AD107" i="102"/>
  <c r="AC107" i="102"/>
  <c r="AB107" i="102"/>
  <c r="AA107" i="102"/>
  <c r="BU106" i="102"/>
  <c r="BT106" i="102"/>
  <c r="BS106" i="102"/>
  <c r="BR106" i="102"/>
  <c r="BQ106" i="102"/>
  <c r="BP106" i="102"/>
  <c r="BM106" i="102"/>
  <c r="BL106" i="102"/>
  <c r="BK106" i="102"/>
  <c r="BJ106" i="102"/>
  <c r="BI106" i="102"/>
  <c r="BH106" i="102"/>
  <c r="BG106" i="102"/>
  <c r="BE106" i="102"/>
  <c r="AF106" i="102" s="1"/>
  <c r="BD106" i="102"/>
  <c r="BC106" i="102"/>
  <c r="BB106" i="102"/>
  <c r="BA106" i="102"/>
  <c r="AZ106" i="102"/>
  <c r="AW106" i="102"/>
  <c r="AV106" i="102"/>
  <c r="AE106" i="102" s="1"/>
  <c r="AU106" i="102"/>
  <c r="AT106" i="102"/>
  <c r="AS106" i="102"/>
  <c r="AR106" i="102"/>
  <c r="Y106" i="102"/>
  <c r="BO102" i="102"/>
  <c r="BN102" i="102"/>
  <c r="BG102" i="102"/>
  <c r="BF102" i="102"/>
  <c r="AY102" i="102"/>
  <c r="AX102" i="102"/>
  <c r="AQ102" i="102"/>
  <c r="AP102" i="102"/>
  <c r="AF102" i="102"/>
  <c r="AE102" i="102"/>
  <c r="AD102" i="102"/>
  <c r="AC102" i="102"/>
  <c r="AB102" i="102"/>
  <c r="AA102" i="102"/>
  <c r="BO98" i="102"/>
  <c r="BN98" i="102"/>
  <c r="BG98" i="102"/>
  <c r="BF98" i="102"/>
  <c r="AY98" i="102"/>
  <c r="AY93" i="102" s="1"/>
  <c r="AX98" i="102"/>
  <c r="AQ98" i="102"/>
  <c r="AP98" i="102"/>
  <c r="AF98" i="102"/>
  <c r="AE98" i="102"/>
  <c r="AD98" i="102"/>
  <c r="AC98" i="102"/>
  <c r="AB98" i="102"/>
  <c r="AA98" i="102"/>
  <c r="BO94" i="102"/>
  <c r="BN94" i="102"/>
  <c r="BG94" i="102"/>
  <c r="BF94" i="102"/>
  <c r="AY94" i="102"/>
  <c r="AX94" i="102"/>
  <c r="AQ94" i="102"/>
  <c r="Z94" i="102" s="1"/>
  <c r="AP94" i="102"/>
  <c r="AF94" i="102"/>
  <c r="AE94" i="102"/>
  <c r="AD94" i="102"/>
  <c r="AC94" i="102"/>
  <c r="AB94" i="102"/>
  <c r="AA94" i="102"/>
  <c r="BU93" i="102"/>
  <c r="BT93" i="102"/>
  <c r="BS93" i="102"/>
  <c r="BR93" i="102"/>
  <c r="BQ93" i="102"/>
  <c r="BP93" i="102"/>
  <c r="BM93" i="102"/>
  <c r="BL93" i="102"/>
  <c r="BK93" i="102"/>
  <c r="BJ93" i="102"/>
  <c r="BI93" i="102"/>
  <c r="BH93" i="102"/>
  <c r="BE93" i="102"/>
  <c r="BD93" i="102"/>
  <c r="BC93" i="102"/>
  <c r="BB93" i="102"/>
  <c r="BA93" i="102"/>
  <c r="AZ93" i="102"/>
  <c r="AW93" i="102"/>
  <c r="AV93" i="102"/>
  <c r="AU93" i="102"/>
  <c r="AT93" i="102"/>
  <c r="AC93" i="102" s="1"/>
  <c r="AS93" i="102"/>
  <c r="AR93" i="102"/>
  <c r="Y93" i="102"/>
  <c r="BO89" i="102"/>
  <c r="BN89" i="102"/>
  <c r="BG89" i="102"/>
  <c r="BF89" i="102"/>
  <c r="AY89" i="102"/>
  <c r="AX89" i="102"/>
  <c r="AQ89" i="102"/>
  <c r="Z89" i="102" s="1"/>
  <c r="AP89" i="102"/>
  <c r="AF89" i="102"/>
  <c r="AE89" i="102"/>
  <c r="AD89" i="102"/>
  <c r="AC89" i="102"/>
  <c r="AB89" i="102"/>
  <c r="AA89" i="102"/>
  <c r="BO85" i="102"/>
  <c r="BN85" i="102"/>
  <c r="BG85" i="102"/>
  <c r="BF85" i="102"/>
  <c r="AY85" i="102"/>
  <c r="AX85" i="102"/>
  <c r="AQ85" i="102"/>
  <c r="AP85" i="102"/>
  <c r="AF85" i="102"/>
  <c r="AE85" i="102"/>
  <c r="AD85" i="102"/>
  <c r="AC85" i="102"/>
  <c r="AB85" i="102"/>
  <c r="AA85" i="102"/>
  <c r="BO81" i="102"/>
  <c r="Z81" i="102" s="1"/>
  <c r="BN81" i="102"/>
  <c r="BG81" i="102"/>
  <c r="BF81" i="102"/>
  <c r="AY81" i="102"/>
  <c r="AY80" i="102" s="1"/>
  <c r="AX81" i="102"/>
  <c r="AQ81" i="102"/>
  <c r="AP81" i="102"/>
  <c r="AF81" i="102"/>
  <c r="AE81" i="102"/>
  <c r="AD81" i="102"/>
  <c r="AC81" i="102"/>
  <c r="AB81" i="102"/>
  <c r="AA81" i="102"/>
  <c r="BU80" i="102"/>
  <c r="BT80" i="102"/>
  <c r="AE80" i="102" s="1"/>
  <c r="BS80" i="102"/>
  <c r="BR80" i="102"/>
  <c r="BQ80" i="102"/>
  <c r="BP80" i="102"/>
  <c r="BM80" i="102"/>
  <c r="BL80" i="102"/>
  <c r="BK80" i="102"/>
  <c r="AD80" i="102" s="1"/>
  <c r="BJ80" i="102"/>
  <c r="BI80" i="102"/>
  <c r="BH80" i="102"/>
  <c r="BG80" i="102"/>
  <c r="BE80" i="102"/>
  <c r="AF80" i="102" s="1"/>
  <c r="BD80" i="102"/>
  <c r="BC80" i="102"/>
  <c r="BB80" i="102"/>
  <c r="AC80" i="102" s="1"/>
  <c r="BA80" i="102"/>
  <c r="AZ80" i="102"/>
  <c r="AW80" i="102"/>
  <c r="AV80" i="102"/>
  <c r="AU80" i="102"/>
  <c r="AT80" i="102"/>
  <c r="AS80" i="102"/>
  <c r="AR80" i="102"/>
  <c r="Y80" i="102"/>
  <c r="BO74" i="102"/>
  <c r="BN74" i="102"/>
  <c r="BG74" i="102"/>
  <c r="Z74" i="102" s="1"/>
  <c r="BF74" i="102"/>
  <c r="AY74" i="102"/>
  <c r="AX74" i="102"/>
  <c r="AQ74" i="102"/>
  <c r="AP74" i="102"/>
  <c r="AF74" i="102"/>
  <c r="AE74" i="102"/>
  <c r="AD74" i="102"/>
  <c r="AC74" i="102"/>
  <c r="AB74" i="102"/>
  <c r="AA74" i="102"/>
  <c r="BO70" i="102"/>
  <c r="BN70" i="102"/>
  <c r="BG70" i="102"/>
  <c r="BF70" i="102"/>
  <c r="AY70" i="102"/>
  <c r="AX70" i="102"/>
  <c r="AQ70" i="102"/>
  <c r="AP70" i="102"/>
  <c r="AF70" i="102"/>
  <c r="AE70" i="102"/>
  <c r="AD70" i="102"/>
  <c r="AC70" i="102"/>
  <c r="AB70" i="102"/>
  <c r="AA70" i="102"/>
  <c r="BO66" i="102"/>
  <c r="BN66" i="102"/>
  <c r="BG66" i="102"/>
  <c r="BF66" i="102"/>
  <c r="AY66" i="102"/>
  <c r="AX66" i="102"/>
  <c r="AQ66" i="102"/>
  <c r="AP66" i="102"/>
  <c r="AF66" i="102"/>
  <c r="AE66" i="102"/>
  <c r="AD66" i="102"/>
  <c r="AC66" i="102"/>
  <c r="AB66" i="102"/>
  <c r="AA66" i="102"/>
  <c r="BO62" i="102"/>
  <c r="BN62" i="102"/>
  <c r="BG62" i="102"/>
  <c r="BF62" i="102"/>
  <c r="AY62" i="102"/>
  <c r="AX62" i="102"/>
  <c r="AQ62" i="102"/>
  <c r="Z62" i="102" s="1"/>
  <c r="AP62" i="102"/>
  <c r="AF62" i="102"/>
  <c r="AE62" i="102"/>
  <c r="AD62" i="102"/>
  <c r="AC62" i="102"/>
  <c r="AB62" i="102"/>
  <c r="AA62" i="102"/>
  <c r="BO58" i="102"/>
  <c r="BN58" i="102"/>
  <c r="BG58" i="102"/>
  <c r="BF58" i="102"/>
  <c r="AY58" i="102"/>
  <c r="AX58" i="102"/>
  <c r="AQ58" i="102"/>
  <c r="AP58" i="102"/>
  <c r="AF58" i="102"/>
  <c r="AE58" i="102"/>
  <c r="AD58" i="102"/>
  <c r="AC58" i="102"/>
  <c r="AB58" i="102"/>
  <c r="AA58" i="102"/>
  <c r="BO54" i="102"/>
  <c r="BN54" i="102"/>
  <c r="BG54" i="102"/>
  <c r="BF54" i="102"/>
  <c r="AY54" i="102"/>
  <c r="AX54" i="102"/>
  <c r="AQ54" i="102"/>
  <c r="AP54" i="102"/>
  <c r="AF54" i="102"/>
  <c r="AE54" i="102"/>
  <c r="AD54" i="102"/>
  <c r="AC54" i="102"/>
  <c r="AB54" i="102"/>
  <c r="AA54" i="102"/>
  <c r="BO50" i="102"/>
  <c r="BN50" i="102"/>
  <c r="BG50" i="102"/>
  <c r="BF50" i="102"/>
  <c r="AY50" i="102"/>
  <c r="AX50" i="102"/>
  <c r="AQ50" i="102"/>
  <c r="AP50" i="102"/>
  <c r="AF50" i="102"/>
  <c r="AE50" i="102"/>
  <c r="AD50" i="102"/>
  <c r="AC50" i="102"/>
  <c r="AB50" i="102"/>
  <c r="AA50" i="102"/>
  <c r="BO46" i="102"/>
  <c r="BO45" i="102" s="1"/>
  <c r="BN46" i="102"/>
  <c r="BG46" i="102"/>
  <c r="BF46" i="102"/>
  <c r="AY46" i="102"/>
  <c r="AX46" i="102"/>
  <c r="AQ46" i="102"/>
  <c r="AP46" i="102"/>
  <c r="AF46" i="102"/>
  <c r="AE46" i="102"/>
  <c r="AD46" i="102"/>
  <c r="AC46" i="102"/>
  <c r="AB46" i="102"/>
  <c r="AA46" i="102"/>
  <c r="BU45" i="102"/>
  <c r="BT45" i="102"/>
  <c r="BS45" i="102"/>
  <c r="BR45" i="102"/>
  <c r="BQ45" i="102"/>
  <c r="BP45" i="102"/>
  <c r="BM45" i="102"/>
  <c r="AF45" i="102" s="1"/>
  <c r="BL45" i="102"/>
  <c r="BK45" i="102"/>
  <c r="BJ45" i="102"/>
  <c r="BI45" i="102"/>
  <c r="BH45" i="102"/>
  <c r="BE45" i="102"/>
  <c r="BD45" i="102"/>
  <c r="BC45" i="102"/>
  <c r="BB45" i="102"/>
  <c r="BA45" i="102"/>
  <c r="AZ45" i="102"/>
  <c r="AW45" i="102"/>
  <c r="AV45" i="102"/>
  <c r="AU45" i="102"/>
  <c r="AT45" i="102"/>
  <c r="AS45" i="102"/>
  <c r="AB45" i="102" s="1"/>
  <c r="AR45" i="102"/>
  <c r="AA45" i="102" s="1"/>
  <c r="BO41" i="102"/>
  <c r="BO40" i="102" s="1"/>
  <c r="BN41" i="102"/>
  <c r="BG41" i="102"/>
  <c r="BG40" i="102" s="1"/>
  <c r="BF41" i="102"/>
  <c r="AY41" i="102"/>
  <c r="AX41" i="102"/>
  <c r="AQ41" i="102"/>
  <c r="AP41" i="102"/>
  <c r="AF41" i="102"/>
  <c r="AE41" i="102"/>
  <c r="AD41" i="102"/>
  <c r="AC41" i="102"/>
  <c r="AB41" i="102"/>
  <c r="AA41" i="102"/>
  <c r="BU40" i="102"/>
  <c r="BT40" i="102"/>
  <c r="BS40" i="102"/>
  <c r="BR40" i="102"/>
  <c r="BQ40" i="102"/>
  <c r="BP40" i="102"/>
  <c r="BM40" i="102"/>
  <c r="AF40" i="102" s="1"/>
  <c r="BL40" i="102"/>
  <c r="BK40" i="102"/>
  <c r="BJ40" i="102"/>
  <c r="BI40" i="102"/>
  <c r="BH40" i="102"/>
  <c r="BE40" i="102"/>
  <c r="BD40" i="102"/>
  <c r="AE40" i="102" s="1"/>
  <c r="BC40" i="102"/>
  <c r="BB40" i="102"/>
  <c r="BA40" i="102"/>
  <c r="AZ40" i="102"/>
  <c r="AY40" i="102"/>
  <c r="AW40" i="102"/>
  <c r="AV40" i="102"/>
  <c r="AU40" i="102"/>
  <c r="AT40" i="102"/>
  <c r="AS40" i="102"/>
  <c r="AR40" i="102"/>
  <c r="BO36" i="102"/>
  <c r="BN36" i="102"/>
  <c r="BG36" i="102"/>
  <c r="BF36" i="102"/>
  <c r="AY36" i="102"/>
  <c r="AX36" i="102"/>
  <c r="AQ36" i="102"/>
  <c r="Z36" i="102" s="1"/>
  <c r="AP36" i="102"/>
  <c r="AF36" i="102"/>
  <c r="AE36" i="102"/>
  <c r="AD36" i="102"/>
  <c r="AC36" i="102"/>
  <c r="AB36" i="102"/>
  <c r="AA36" i="102"/>
  <c r="BO32" i="102"/>
  <c r="BN32" i="102"/>
  <c r="BG32" i="102"/>
  <c r="BG31" i="102" s="1"/>
  <c r="BF32" i="102"/>
  <c r="AY32" i="102"/>
  <c r="AX32" i="102"/>
  <c r="AQ32" i="102"/>
  <c r="AP32" i="102"/>
  <c r="AF32" i="102"/>
  <c r="AE32" i="102"/>
  <c r="AD32" i="102"/>
  <c r="AC32" i="102"/>
  <c r="AB32" i="102"/>
  <c r="AA32" i="102"/>
  <c r="BU31" i="102"/>
  <c r="BT31" i="102"/>
  <c r="BS31" i="102"/>
  <c r="BR31" i="102"/>
  <c r="BQ31" i="102"/>
  <c r="BP31" i="102"/>
  <c r="BO31" i="102"/>
  <c r="BM31" i="102"/>
  <c r="BL31" i="102"/>
  <c r="BK31" i="102"/>
  <c r="BJ31" i="102"/>
  <c r="BI31" i="102"/>
  <c r="BH31" i="102"/>
  <c r="BE31" i="102"/>
  <c r="AF31" i="102" s="1"/>
  <c r="BD31" i="102"/>
  <c r="AE31" i="102" s="1"/>
  <c r="BC31" i="102"/>
  <c r="BB31" i="102"/>
  <c r="BA31" i="102"/>
  <c r="AB31" i="102" s="1"/>
  <c r="AZ31" i="102"/>
  <c r="AW31" i="102"/>
  <c r="AV31" i="102"/>
  <c r="AU31" i="102"/>
  <c r="AT31" i="102"/>
  <c r="AS31" i="102"/>
  <c r="AR31" i="102"/>
  <c r="AQ31" i="102"/>
  <c r="BO27" i="102"/>
  <c r="BO22" i="102" s="1"/>
  <c r="BN27" i="102"/>
  <c r="BG27" i="102"/>
  <c r="BF27" i="102"/>
  <c r="AY27" i="102"/>
  <c r="AX27" i="102"/>
  <c r="AQ27" i="102"/>
  <c r="AP27" i="102"/>
  <c r="AF27" i="102"/>
  <c r="AE27" i="102"/>
  <c r="AD27" i="102"/>
  <c r="AC27" i="102"/>
  <c r="AB27" i="102"/>
  <c r="AA27" i="102"/>
  <c r="BO23" i="102"/>
  <c r="BN23" i="102"/>
  <c r="BG23" i="102"/>
  <c r="BG22" i="102" s="1"/>
  <c r="BF23" i="102"/>
  <c r="AY23" i="102"/>
  <c r="AX23" i="102"/>
  <c r="AQ23" i="102"/>
  <c r="AP23" i="102"/>
  <c r="AF23" i="102"/>
  <c r="AE23" i="102"/>
  <c r="AD23" i="102"/>
  <c r="AC23" i="102"/>
  <c r="AB23" i="102"/>
  <c r="AA23" i="102"/>
  <c r="BU22" i="102"/>
  <c r="BT22" i="102"/>
  <c r="BS22" i="102"/>
  <c r="BR22" i="102"/>
  <c r="BQ22" i="102"/>
  <c r="BP22" i="102"/>
  <c r="BM22" i="102"/>
  <c r="BL22" i="102"/>
  <c r="BK22" i="102"/>
  <c r="BJ22" i="102"/>
  <c r="BI22" i="102"/>
  <c r="BH22" i="102"/>
  <c r="BE22" i="102"/>
  <c r="BE7" i="102" s="1"/>
  <c r="BD22" i="102"/>
  <c r="BC22" i="102"/>
  <c r="BB22" i="102"/>
  <c r="BA22" i="102"/>
  <c r="AZ22" i="102"/>
  <c r="AY22" i="102"/>
  <c r="AW22" i="102"/>
  <c r="AV22" i="102"/>
  <c r="AU22" i="102"/>
  <c r="AT22" i="102"/>
  <c r="AS22" i="102"/>
  <c r="AR22" i="102"/>
  <c r="BO18" i="102"/>
  <c r="BN18" i="102"/>
  <c r="BG18" i="102"/>
  <c r="BG17" i="102" s="1"/>
  <c r="BF18" i="102"/>
  <c r="AY18" i="102"/>
  <c r="AY17" i="102" s="1"/>
  <c r="AX18" i="102"/>
  <c r="AQ18" i="102"/>
  <c r="AP18" i="102"/>
  <c r="AF18" i="102"/>
  <c r="AE18" i="102"/>
  <c r="AD18" i="102"/>
  <c r="AC18" i="102"/>
  <c r="AB18" i="102"/>
  <c r="AA18" i="102"/>
  <c r="BU17" i="102"/>
  <c r="BT17" i="102"/>
  <c r="BS17" i="102"/>
  <c r="BR17" i="102"/>
  <c r="BQ17" i="102"/>
  <c r="BP17" i="102"/>
  <c r="BO17" i="102"/>
  <c r="BM17" i="102"/>
  <c r="BL17" i="102"/>
  <c r="BK17" i="102"/>
  <c r="BJ17" i="102"/>
  <c r="BI17" i="102"/>
  <c r="BH17" i="102"/>
  <c r="BE17" i="102"/>
  <c r="BD17" i="102"/>
  <c r="BC17" i="102"/>
  <c r="BB17" i="102"/>
  <c r="BA17" i="102"/>
  <c r="AZ17" i="102"/>
  <c r="AW17" i="102"/>
  <c r="AW7" i="102" s="1"/>
  <c r="AV17" i="102"/>
  <c r="AU17" i="102"/>
  <c r="AT17" i="102"/>
  <c r="AS17" i="102"/>
  <c r="AR17" i="102"/>
  <c r="AQ17" i="102"/>
  <c r="Z17" i="102" s="1"/>
  <c r="AB17" i="102"/>
  <c r="BO13" i="102"/>
  <c r="BN13" i="102"/>
  <c r="BG13" i="102"/>
  <c r="BF13" i="102"/>
  <c r="AY13" i="102"/>
  <c r="AX13" i="102"/>
  <c r="AQ13" i="102"/>
  <c r="AP13" i="102"/>
  <c r="AF13" i="102"/>
  <c r="AE13" i="102"/>
  <c r="AD13" i="102"/>
  <c r="AC13" i="102"/>
  <c r="AB13" i="102"/>
  <c r="AA13" i="102"/>
  <c r="BO9" i="102"/>
  <c r="BO8" i="102" s="1"/>
  <c r="BN9" i="102"/>
  <c r="BG9" i="102"/>
  <c r="BF9" i="102"/>
  <c r="AY9" i="102"/>
  <c r="AX9" i="102"/>
  <c r="AQ9" i="102"/>
  <c r="AP9" i="102"/>
  <c r="AF9" i="102"/>
  <c r="AE9" i="102"/>
  <c r="AD9" i="102"/>
  <c r="AC9" i="102"/>
  <c r="AB9" i="102"/>
  <c r="AA9" i="102"/>
  <c r="BU8" i="102"/>
  <c r="BT8" i="102"/>
  <c r="BT7" i="102" s="1"/>
  <c r="BS8" i="102"/>
  <c r="BR8" i="102"/>
  <c r="BQ8" i="102"/>
  <c r="BP8" i="102"/>
  <c r="BM8" i="102"/>
  <c r="BL8" i="102"/>
  <c r="BK8" i="102"/>
  <c r="BJ8" i="102"/>
  <c r="BI8" i="102"/>
  <c r="BH8" i="102"/>
  <c r="BE8" i="102"/>
  <c r="BD8" i="102"/>
  <c r="BC8" i="102"/>
  <c r="BB8" i="102"/>
  <c r="BB7" i="102" s="1"/>
  <c r="BA8" i="102"/>
  <c r="AZ8" i="102"/>
  <c r="AY8" i="102"/>
  <c r="AW8" i="102"/>
  <c r="AV8" i="102"/>
  <c r="AV7" i="102" s="1"/>
  <c r="AU8" i="102"/>
  <c r="AT8" i="102"/>
  <c r="AS8" i="102"/>
  <c r="AR8" i="102"/>
  <c r="AA8" i="102" s="1"/>
  <c r="BA7" i="102"/>
  <c r="Y7" i="102"/>
  <c r="AH2" i="102"/>
  <c r="X2" i="102"/>
  <c r="AU2" i="102" s="1"/>
  <c r="BK2" i="102" s="1"/>
  <c r="O2" i="102"/>
  <c r="BO80" i="132"/>
  <c r="BN80" i="132"/>
  <c r="BG80" i="132"/>
  <c r="BF80" i="132"/>
  <c r="AY80" i="132"/>
  <c r="AX80" i="132"/>
  <c r="AQ80" i="132"/>
  <c r="AP80" i="132"/>
  <c r="AF80" i="132"/>
  <c r="AE80" i="132"/>
  <c r="AD80" i="132"/>
  <c r="AC80" i="132"/>
  <c r="AB80" i="132"/>
  <c r="AA80" i="132"/>
  <c r="BO76" i="132"/>
  <c r="BN76" i="132"/>
  <c r="BG76" i="132"/>
  <c r="BF76" i="132"/>
  <c r="AY76" i="132"/>
  <c r="Z76" i="132" s="1"/>
  <c r="AX76" i="132"/>
  <c r="AQ76" i="132"/>
  <c r="AP76" i="132"/>
  <c r="AF76" i="132"/>
  <c r="AE76" i="132"/>
  <c r="AD76" i="132"/>
  <c r="AC76" i="132"/>
  <c r="AB76" i="132"/>
  <c r="AA76" i="132"/>
  <c r="BO72" i="132"/>
  <c r="BN72" i="132"/>
  <c r="BG72" i="132"/>
  <c r="BF72" i="132"/>
  <c r="AY72" i="132"/>
  <c r="AX72" i="132"/>
  <c r="AQ72" i="132"/>
  <c r="Z72" i="132" s="1"/>
  <c r="AP72" i="132"/>
  <c r="AF72" i="132"/>
  <c r="AE72" i="132"/>
  <c r="AD72" i="132"/>
  <c r="AC72" i="132"/>
  <c r="AB72" i="132"/>
  <c r="AA72" i="132"/>
  <c r="BO68" i="132"/>
  <c r="BN68" i="132"/>
  <c r="BG68" i="132"/>
  <c r="BF68" i="132"/>
  <c r="AY68" i="132"/>
  <c r="AX68" i="132"/>
  <c r="AQ68" i="132"/>
  <c r="AP68" i="132"/>
  <c r="AF68" i="132"/>
  <c r="AE68" i="132"/>
  <c r="AD68" i="132"/>
  <c r="AC68" i="132"/>
  <c r="AB68" i="132"/>
  <c r="AA68" i="132"/>
  <c r="BO64" i="132"/>
  <c r="BN64" i="132"/>
  <c r="BG64" i="132"/>
  <c r="BF64" i="132"/>
  <c r="AY64" i="132"/>
  <c r="AY59" i="132" s="1"/>
  <c r="AX64" i="132"/>
  <c r="AQ64" i="132"/>
  <c r="AP64" i="132"/>
  <c r="AF64" i="132"/>
  <c r="AE64" i="132"/>
  <c r="AD64" i="132"/>
  <c r="AC64" i="132"/>
  <c r="AB64" i="132"/>
  <c r="AA64" i="132"/>
  <c r="BO60" i="132"/>
  <c r="BN60" i="132"/>
  <c r="BG60" i="132"/>
  <c r="BF60" i="132"/>
  <c r="AY60" i="132"/>
  <c r="AX60" i="132"/>
  <c r="AQ60" i="132"/>
  <c r="AP60" i="132"/>
  <c r="AF60" i="132"/>
  <c r="AE60" i="132"/>
  <c r="AD60" i="132"/>
  <c r="AC60" i="132"/>
  <c r="AB60" i="132"/>
  <c r="AA60" i="132"/>
  <c r="BU59" i="132"/>
  <c r="BT59" i="132"/>
  <c r="BS59" i="132"/>
  <c r="BR59" i="132"/>
  <c r="BQ59" i="132"/>
  <c r="BP59" i="132"/>
  <c r="BM59" i="132"/>
  <c r="BL59" i="132"/>
  <c r="BK59" i="132"/>
  <c r="BJ59" i="132"/>
  <c r="BI59" i="132"/>
  <c r="BH59" i="132"/>
  <c r="BE59" i="132"/>
  <c r="BD59" i="132"/>
  <c r="BD7" i="132" s="1"/>
  <c r="BC59" i="132"/>
  <c r="BB59" i="132"/>
  <c r="BA59" i="132"/>
  <c r="AZ59" i="132"/>
  <c r="AW59" i="132"/>
  <c r="AV59" i="132"/>
  <c r="AU59" i="132"/>
  <c r="AT59" i="132"/>
  <c r="AS59" i="132"/>
  <c r="AR59" i="132"/>
  <c r="AA59" i="132" s="1"/>
  <c r="AF59" i="132"/>
  <c r="BO55" i="132"/>
  <c r="BN55" i="132"/>
  <c r="BG55" i="132"/>
  <c r="BF55" i="132"/>
  <c r="AY55" i="132"/>
  <c r="AX55" i="132"/>
  <c r="AQ55" i="132"/>
  <c r="AP55" i="132"/>
  <c r="AF55" i="132"/>
  <c r="AE55" i="132"/>
  <c r="AD55" i="132"/>
  <c r="AC55" i="132"/>
  <c r="AB55" i="132"/>
  <c r="AA55" i="132"/>
  <c r="BO51" i="132"/>
  <c r="BN51" i="132"/>
  <c r="BG51" i="132"/>
  <c r="BF51" i="132"/>
  <c r="AY51" i="132"/>
  <c r="AX51" i="132"/>
  <c r="AQ51" i="132"/>
  <c r="AP51" i="132"/>
  <c r="AF51" i="132"/>
  <c r="AE51" i="132"/>
  <c r="AD51" i="132"/>
  <c r="AC51" i="132"/>
  <c r="AB51" i="132"/>
  <c r="AA51" i="132"/>
  <c r="BO47" i="132"/>
  <c r="BN47" i="132"/>
  <c r="BG47" i="132"/>
  <c r="BF47" i="132"/>
  <c r="AY47" i="132"/>
  <c r="AX47" i="132"/>
  <c r="AQ47" i="132"/>
  <c r="AP47" i="132"/>
  <c r="AF47" i="132"/>
  <c r="AE47" i="132"/>
  <c r="AD47" i="132"/>
  <c r="AC47" i="132"/>
  <c r="AB47" i="132"/>
  <c r="AA47" i="132"/>
  <c r="BO43" i="132"/>
  <c r="BN43" i="132"/>
  <c r="BG43" i="132"/>
  <c r="BF43" i="132"/>
  <c r="AY43" i="132"/>
  <c r="AX43" i="132"/>
  <c r="AQ43" i="132"/>
  <c r="AP43" i="132"/>
  <c r="AF43" i="132"/>
  <c r="AE43" i="132"/>
  <c r="AD43" i="132"/>
  <c r="AC43" i="132"/>
  <c r="AB43" i="132"/>
  <c r="AA43" i="132"/>
  <c r="BO39" i="132"/>
  <c r="BO38" i="132" s="1"/>
  <c r="BN39" i="132"/>
  <c r="BG39" i="132"/>
  <c r="BF39" i="132"/>
  <c r="AY39" i="132"/>
  <c r="AX39" i="132"/>
  <c r="AQ39" i="132"/>
  <c r="AP39" i="132"/>
  <c r="AF39" i="132"/>
  <c r="AE39" i="132"/>
  <c r="AD39" i="132"/>
  <c r="AC39" i="132"/>
  <c r="AB39" i="132"/>
  <c r="AA39" i="132"/>
  <c r="BU38" i="132"/>
  <c r="BT38" i="132"/>
  <c r="BS38" i="132"/>
  <c r="BR38" i="132"/>
  <c r="BQ38" i="132"/>
  <c r="BP38" i="132"/>
  <c r="BM38" i="132"/>
  <c r="BL38" i="132"/>
  <c r="BK38" i="132"/>
  <c r="BJ38" i="132"/>
  <c r="BI38" i="132"/>
  <c r="BH38" i="132"/>
  <c r="BE38" i="132"/>
  <c r="BD38" i="132"/>
  <c r="BC38" i="132"/>
  <c r="BB38" i="132"/>
  <c r="BA38" i="132"/>
  <c r="AZ38" i="132"/>
  <c r="AW38" i="132"/>
  <c r="AF38" i="132" s="1"/>
  <c r="AV38" i="132"/>
  <c r="AE38" i="132" s="1"/>
  <c r="AU38" i="132"/>
  <c r="AT38" i="132"/>
  <c r="AS38" i="132"/>
  <c r="AR38" i="132"/>
  <c r="BO34" i="132"/>
  <c r="BO21" i="132" s="1"/>
  <c r="BN34" i="132"/>
  <c r="BG34" i="132"/>
  <c r="BF34" i="132"/>
  <c r="AY34" i="132"/>
  <c r="AX34" i="132"/>
  <c r="AQ34" i="132"/>
  <c r="AP34" i="132"/>
  <c r="AF34" i="132"/>
  <c r="AE34" i="132"/>
  <c r="AD34" i="132"/>
  <c r="AC34" i="132"/>
  <c r="AB34" i="132"/>
  <c r="AA34" i="132"/>
  <c r="BO30" i="132"/>
  <c r="BN30" i="132"/>
  <c r="BG30" i="132"/>
  <c r="BF30" i="132"/>
  <c r="AY30" i="132"/>
  <c r="AX30" i="132"/>
  <c r="AQ30" i="132"/>
  <c r="AP30" i="132"/>
  <c r="AF30" i="132"/>
  <c r="AE30" i="132"/>
  <c r="AD30" i="132"/>
  <c r="AC30" i="132"/>
  <c r="AB30" i="132"/>
  <c r="AA30" i="132"/>
  <c r="BO26" i="132"/>
  <c r="BN26" i="132"/>
  <c r="BG26" i="132"/>
  <c r="BF26" i="132"/>
  <c r="AY26" i="132"/>
  <c r="AX26" i="132"/>
  <c r="AQ26" i="132"/>
  <c r="AP26" i="132"/>
  <c r="AF26" i="132"/>
  <c r="AE26" i="132"/>
  <c r="AD26" i="132"/>
  <c r="AC26" i="132"/>
  <c r="AB26" i="132"/>
  <c r="AA26" i="132"/>
  <c r="BO22" i="132"/>
  <c r="BN22" i="132"/>
  <c r="BG22" i="132"/>
  <c r="BF22" i="132"/>
  <c r="AY22" i="132"/>
  <c r="AX22" i="132"/>
  <c r="AQ22" i="132"/>
  <c r="AP22" i="132"/>
  <c r="AF22" i="132"/>
  <c r="AE22" i="132"/>
  <c r="AD22" i="132"/>
  <c r="AC22" i="132"/>
  <c r="AB22" i="132"/>
  <c r="AA22" i="132"/>
  <c r="BU21" i="132"/>
  <c r="BT21" i="132"/>
  <c r="BS21" i="132"/>
  <c r="BR21" i="132"/>
  <c r="BQ21" i="132"/>
  <c r="BP21" i="132"/>
  <c r="BM21" i="132"/>
  <c r="BL21" i="132"/>
  <c r="BK21" i="132"/>
  <c r="AD21" i="132" s="1"/>
  <c r="BJ21" i="132"/>
  <c r="BI21" i="132"/>
  <c r="BH21" i="132"/>
  <c r="BE21" i="132"/>
  <c r="BD21" i="132"/>
  <c r="BC21" i="132"/>
  <c r="BB21" i="132"/>
  <c r="BA21" i="132"/>
  <c r="AZ21" i="132"/>
  <c r="AW21" i="132"/>
  <c r="AV21" i="132"/>
  <c r="AU21" i="132"/>
  <c r="AT21" i="132"/>
  <c r="AS21" i="132"/>
  <c r="AR21" i="132"/>
  <c r="BO17" i="132"/>
  <c r="BN17" i="132"/>
  <c r="BG17" i="132"/>
  <c r="BF17" i="132"/>
  <c r="AY17" i="132"/>
  <c r="AX17" i="132"/>
  <c r="AQ17" i="132"/>
  <c r="AP17" i="132"/>
  <c r="AF17" i="132"/>
  <c r="AE17" i="132"/>
  <c r="AD17" i="132"/>
  <c r="AC17" i="132"/>
  <c r="AB17" i="132"/>
  <c r="AA17" i="132"/>
  <c r="BO13" i="132"/>
  <c r="BN13" i="132"/>
  <c r="BG13" i="132"/>
  <c r="BG8" i="132" s="1"/>
  <c r="BF13" i="132"/>
  <c r="AY13" i="132"/>
  <c r="AX13" i="132"/>
  <c r="AQ13" i="132"/>
  <c r="AP13" i="132"/>
  <c r="AF13" i="132"/>
  <c r="AE13" i="132"/>
  <c r="AD13" i="132"/>
  <c r="AC13" i="132"/>
  <c r="AB13" i="132"/>
  <c r="AA13" i="132"/>
  <c r="BO9" i="132"/>
  <c r="BN9" i="132"/>
  <c r="BG9" i="132"/>
  <c r="BF9" i="132"/>
  <c r="AY9" i="132"/>
  <c r="AX9" i="132"/>
  <c r="AQ9" i="132"/>
  <c r="AP9" i="132"/>
  <c r="AF9" i="132"/>
  <c r="AE9" i="132"/>
  <c r="AD9" i="132"/>
  <c r="AC9" i="132"/>
  <c r="AB9" i="132"/>
  <c r="AA9" i="132"/>
  <c r="BU8" i="132"/>
  <c r="BT8" i="132"/>
  <c r="BT7" i="132" s="1"/>
  <c r="BS8" i="132"/>
  <c r="AD8" i="132" s="1"/>
  <c r="BR8" i="132"/>
  <c r="BQ8" i="132"/>
  <c r="BP8" i="132"/>
  <c r="BM8" i="132"/>
  <c r="BL8" i="132"/>
  <c r="BL7" i="132" s="1"/>
  <c r="BK8" i="132"/>
  <c r="BJ8" i="132"/>
  <c r="BI8" i="132"/>
  <c r="BH8" i="132"/>
  <c r="BE8" i="132"/>
  <c r="BD8" i="132"/>
  <c r="AE8" i="132" s="1"/>
  <c r="BC8" i="132"/>
  <c r="BB8" i="132"/>
  <c r="BA8" i="132"/>
  <c r="AZ8" i="132"/>
  <c r="AW8" i="132"/>
  <c r="AV8" i="132"/>
  <c r="AU8" i="132"/>
  <c r="AT8" i="132"/>
  <c r="AS8" i="132"/>
  <c r="AR8" i="132"/>
  <c r="AR7" i="132"/>
  <c r="AH2" i="132"/>
  <c r="X2" i="132"/>
  <c r="AU2" i="132" s="1"/>
  <c r="BK2" i="132" s="1"/>
  <c r="O2" i="132"/>
  <c r="BO187" i="131"/>
  <c r="BN187" i="131"/>
  <c r="BG187" i="131"/>
  <c r="BF187" i="131"/>
  <c r="AY187" i="131"/>
  <c r="AX187" i="131"/>
  <c r="AQ187" i="131"/>
  <c r="AP187" i="131"/>
  <c r="AF187" i="131"/>
  <c r="AE187" i="131"/>
  <c r="AD187" i="131"/>
  <c r="AC187" i="131"/>
  <c r="AB187" i="131"/>
  <c r="AA187" i="131"/>
  <c r="BO183" i="131"/>
  <c r="BN183" i="131"/>
  <c r="BG183" i="131"/>
  <c r="BF183" i="131"/>
  <c r="AY183" i="131"/>
  <c r="AX183" i="131"/>
  <c r="AQ183" i="131"/>
  <c r="AP183" i="131"/>
  <c r="AF183" i="131"/>
  <c r="AE183" i="131"/>
  <c r="AD183" i="131"/>
  <c r="AC183" i="131"/>
  <c r="AB183" i="131"/>
  <c r="AA183" i="131"/>
  <c r="BO179" i="131"/>
  <c r="BN179" i="131"/>
  <c r="BG179" i="131"/>
  <c r="BF179" i="131"/>
  <c r="AY179" i="131"/>
  <c r="Z179" i="131" s="1"/>
  <c r="AX179" i="131"/>
  <c r="AQ179" i="131"/>
  <c r="AP179" i="131"/>
  <c r="AF179" i="131"/>
  <c r="AE179" i="131"/>
  <c r="AD179" i="131"/>
  <c r="AC179" i="131"/>
  <c r="AB179" i="131"/>
  <c r="AA179" i="131"/>
  <c r="BO175" i="131"/>
  <c r="BN175" i="131"/>
  <c r="BG175" i="131"/>
  <c r="BF175" i="131"/>
  <c r="AY175" i="131"/>
  <c r="AX175" i="131"/>
  <c r="AQ175" i="131"/>
  <c r="AP175" i="131"/>
  <c r="AF175" i="131"/>
  <c r="AE175" i="131"/>
  <c r="AD175" i="131"/>
  <c r="AC175" i="131"/>
  <c r="AB175" i="131"/>
  <c r="AA175" i="131"/>
  <c r="BO171" i="131"/>
  <c r="BN171" i="131"/>
  <c r="BG171" i="131"/>
  <c r="BF171" i="131"/>
  <c r="AY171" i="131"/>
  <c r="AX171" i="131"/>
  <c r="AQ171" i="131"/>
  <c r="AP171" i="131"/>
  <c r="AF171" i="131"/>
  <c r="AE171" i="131"/>
  <c r="AD171" i="131"/>
  <c r="AC171" i="131"/>
  <c r="AB171" i="131"/>
  <c r="AA171" i="131"/>
  <c r="BU170" i="131"/>
  <c r="BU169" i="131" s="1"/>
  <c r="BT170" i="131"/>
  <c r="BT169" i="131" s="1"/>
  <c r="BS170" i="131"/>
  <c r="BS169" i="131" s="1"/>
  <c r="BR170" i="131"/>
  <c r="BR169" i="131" s="1"/>
  <c r="BQ170" i="131"/>
  <c r="BQ169" i="131" s="1"/>
  <c r="BP170" i="131"/>
  <c r="BM170" i="131"/>
  <c r="BM169" i="131" s="1"/>
  <c r="BL170" i="131"/>
  <c r="BL169" i="131" s="1"/>
  <c r="BK170" i="131"/>
  <c r="BK169" i="131" s="1"/>
  <c r="BJ170" i="131"/>
  <c r="BI170" i="131"/>
  <c r="BI169" i="131" s="1"/>
  <c r="BH170" i="131"/>
  <c r="BH169" i="131" s="1"/>
  <c r="BE170" i="131"/>
  <c r="BE169" i="131" s="1"/>
  <c r="BD170" i="131"/>
  <c r="BD169" i="131" s="1"/>
  <c r="BC170" i="131"/>
  <c r="BC169" i="131" s="1"/>
  <c r="BB170" i="131"/>
  <c r="BB169" i="131" s="1"/>
  <c r="BA170" i="131"/>
  <c r="BA169" i="131" s="1"/>
  <c r="AZ170" i="131"/>
  <c r="AW170" i="131"/>
  <c r="AW169" i="131" s="1"/>
  <c r="AV170" i="131"/>
  <c r="AU170" i="131"/>
  <c r="AT170" i="131"/>
  <c r="AS170" i="131"/>
  <c r="AS169" i="131" s="1"/>
  <c r="AR170" i="131"/>
  <c r="AR169" i="131" s="1"/>
  <c r="AC170" i="131"/>
  <c r="AC169" i="131" s="1"/>
  <c r="BP169" i="131"/>
  <c r="BJ169" i="131"/>
  <c r="AT169" i="131"/>
  <c r="BO164" i="131"/>
  <c r="BN164" i="131"/>
  <c r="BG164" i="131"/>
  <c r="BF164" i="131"/>
  <c r="AY164" i="131"/>
  <c r="AX164" i="131"/>
  <c r="AQ164" i="131"/>
  <c r="AP164" i="131"/>
  <c r="AF164" i="131"/>
  <c r="AE164" i="131"/>
  <c r="AD164" i="131"/>
  <c r="AC164" i="131"/>
  <c r="AB164" i="131"/>
  <c r="AA164" i="131"/>
  <c r="BO160" i="131"/>
  <c r="BN160" i="131"/>
  <c r="BG160" i="131"/>
  <c r="BF160" i="131"/>
  <c r="AY160" i="131"/>
  <c r="AX160" i="131"/>
  <c r="AQ160" i="131"/>
  <c r="AP160" i="131"/>
  <c r="AF160" i="131"/>
  <c r="AE160" i="131"/>
  <c r="AD160" i="131"/>
  <c r="AC160" i="131"/>
  <c r="AB160" i="131"/>
  <c r="AA160" i="131"/>
  <c r="BO156" i="131"/>
  <c r="BN156" i="131"/>
  <c r="BG156" i="131"/>
  <c r="BF156" i="131"/>
  <c r="AY156" i="131"/>
  <c r="AX156" i="131"/>
  <c r="AQ156" i="131"/>
  <c r="AP156" i="131"/>
  <c r="AF156" i="131"/>
  <c r="AE156" i="131"/>
  <c r="AD156" i="131"/>
  <c r="AC156" i="131"/>
  <c r="AB156" i="131"/>
  <c r="AA156" i="131"/>
  <c r="BO152" i="131"/>
  <c r="BN152" i="131"/>
  <c r="BG152" i="131"/>
  <c r="BF152" i="131"/>
  <c r="AY152" i="131"/>
  <c r="AX152" i="131"/>
  <c r="AQ152" i="131"/>
  <c r="AP152" i="131"/>
  <c r="AF152" i="131"/>
  <c r="AE152" i="131"/>
  <c r="AD152" i="131"/>
  <c r="AC152" i="131"/>
  <c r="AB152" i="131"/>
  <c r="AA152" i="131"/>
  <c r="BO148" i="131"/>
  <c r="BN148" i="131"/>
  <c r="BG148" i="131"/>
  <c r="BF148" i="131"/>
  <c r="AY148" i="131"/>
  <c r="AX148" i="131"/>
  <c r="AQ148" i="131"/>
  <c r="AP148" i="131"/>
  <c r="AF148" i="131"/>
  <c r="AE148" i="131"/>
  <c r="AD148" i="131"/>
  <c r="AC148" i="131"/>
  <c r="AB148" i="131"/>
  <c r="AA148" i="131"/>
  <c r="BO144" i="131"/>
  <c r="BN144" i="131"/>
  <c r="BG144" i="131"/>
  <c r="Z144" i="131" s="1"/>
  <c r="BF144" i="131"/>
  <c r="AY144" i="131"/>
  <c r="AX144" i="131"/>
  <c r="AQ144" i="131"/>
  <c r="AP144" i="131"/>
  <c r="AF144" i="131"/>
  <c r="AE144" i="131"/>
  <c r="AD144" i="131"/>
  <c r="AC144" i="131"/>
  <c r="AB144" i="131"/>
  <c r="AA144" i="131"/>
  <c r="BO140" i="131"/>
  <c r="BN140" i="131"/>
  <c r="BG140" i="131"/>
  <c r="BF140" i="131"/>
  <c r="AY140" i="131"/>
  <c r="AX140" i="131"/>
  <c r="AQ140" i="131"/>
  <c r="AP140" i="131"/>
  <c r="AF140" i="131"/>
  <c r="AE140" i="131"/>
  <c r="AD140" i="131"/>
  <c r="AC140" i="131"/>
  <c r="AB140" i="131"/>
  <c r="AA140" i="131"/>
  <c r="BO136" i="131"/>
  <c r="BN136" i="131"/>
  <c r="BG136" i="131"/>
  <c r="BF136" i="131"/>
  <c r="AY136" i="131"/>
  <c r="AX136" i="131"/>
  <c r="AQ136" i="131"/>
  <c r="Z136" i="131" s="1"/>
  <c r="AP136" i="131"/>
  <c r="AF136" i="131"/>
  <c r="AE136" i="131"/>
  <c r="AD136" i="131"/>
  <c r="AC136" i="131"/>
  <c r="AB136" i="131"/>
  <c r="AA136" i="131"/>
  <c r="BO132" i="131"/>
  <c r="BN132" i="131"/>
  <c r="BG132" i="131"/>
  <c r="BF132" i="131"/>
  <c r="AY132" i="131"/>
  <c r="AX132" i="131"/>
  <c r="AQ132" i="131"/>
  <c r="AP132" i="131"/>
  <c r="AF132" i="131"/>
  <c r="AE132" i="131"/>
  <c r="AD132" i="131"/>
  <c r="AC132" i="131"/>
  <c r="AB132" i="131"/>
  <c r="AA132" i="131"/>
  <c r="BO128" i="131"/>
  <c r="BN128" i="131"/>
  <c r="BG128" i="131"/>
  <c r="BF128" i="131"/>
  <c r="AY128" i="131"/>
  <c r="AX128" i="131"/>
  <c r="AQ128" i="131"/>
  <c r="AP128" i="131"/>
  <c r="AF128" i="131"/>
  <c r="AE128" i="131"/>
  <c r="AD128" i="131"/>
  <c r="AC128" i="131"/>
  <c r="AB128" i="131"/>
  <c r="AA128" i="131"/>
  <c r="BU127" i="131"/>
  <c r="BU126" i="131" s="1"/>
  <c r="BT127" i="131"/>
  <c r="BS127" i="131"/>
  <c r="BS126" i="131" s="1"/>
  <c r="BR127" i="131"/>
  <c r="BR126" i="131" s="1"/>
  <c r="BQ127" i="131"/>
  <c r="BP127" i="131"/>
  <c r="BP126" i="131" s="1"/>
  <c r="BM127" i="131"/>
  <c r="BM126" i="131" s="1"/>
  <c r="BL127" i="131"/>
  <c r="BL126" i="131" s="1"/>
  <c r="BK127" i="131"/>
  <c r="BK126" i="131" s="1"/>
  <c r="BJ127" i="131"/>
  <c r="BJ126" i="131" s="1"/>
  <c r="BI127" i="131"/>
  <c r="BI126" i="131" s="1"/>
  <c r="BH127" i="131"/>
  <c r="BH126" i="131" s="1"/>
  <c r="BG126" i="131" s="1"/>
  <c r="BE127" i="131"/>
  <c r="BE126" i="131" s="1"/>
  <c r="BD127" i="131"/>
  <c r="BC127" i="131"/>
  <c r="BC126" i="131" s="1"/>
  <c r="BB127" i="131"/>
  <c r="BA127" i="131"/>
  <c r="BA126" i="131" s="1"/>
  <c r="AZ127" i="131"/>
  <c r="AZ126" i="131" s="1"/>
  <c r="AW127" i="131"/>
  <c r="AV127" i="131"/>
  <c r="AU127" i="131"/>
  <c r="AT127" i="131"/>
  <c r="AS127" i="131"/>
  <c r="AS126" i="131" s="1"/>
  <c r="AR127" i="131"/>
  <c r="AR126" i="131" s="1"/>
  <c r="BT126" i="131"/>
  <c r="BQ126" i="131"/>
  <c r="BD126" i="131"/>
  <c r="BB126" i="131"/>
  <c r="AW126" i="131"/>
  <c r="AU126" i="131"/>
  <c r="BO121" i="131"/>
  <c r="BN121" i="131"/>
  <c r="BG121" i="131"/>
  <c r="BF121" i="131"/>
  <c r="AY121" i="131"/>
  <c r="AX121" i="131"/>
  <c r="AQ121" i="131"/>
  <c r="AP121" i="131"/>
  <c r="AF121" i="131"/>
  <c r="AE121" i="131"/>
  <c r="AD121" i="131"/>
  <c r="AC121" i="131"/>
  <c r="AB121" i="131"/>
  <c r="AA121" i="131"/>
  <c r="BO117" i="131"/>
  <c r="BN117" i="131"/>
  <c r="BG117" i="131"/>
  <c r="BF117" i="131"/>
  <c r="AY117" i="131"/>
  <c r="AX117" i="131"/>
  <c r="AQ117" i="131"/>
  <c r="AP117" i="131"/>
  <c r="AF117" i="131"/>
  <c r="AE117" i="131"/>
  <c r="AD117" i="131"/>
  <c r="AC117" i="131"/>
  <c r="AB117" i="131"/>
  <c r="AA117" i="131"/>
  <c r="BO113" i="131"/>
  <c r="BO108" i="131" s="1"/>
  <c r="BN113" i="131"/>
  <c r="BG113" i="131"/>
  <c r="BF113" i="131"/>
  <c r="AY113" i="131"/>
  <c r="AX113" i="131"/>
  <c r="AQ113" i="131"/>
  <c r="AP113" i="131"/>
  <c r="AF113" i="131"/>
  <c r="AE113" i="131"/>
  <c r="AD113" i="131"/>
  <c r="AC113" i="131"/>
  <c r="AB113" i="131"/>
  <c r="AA113" i="131"/>
  <c r="BO109" i="131"/>
  <c r="BN109" i="131"/>
  <c r="BG109" i="131"/>
  <c r="BG108" i="131" s="1"/>
  <c r="BF109" i="131"/>
  <c r="AY109" i="131"/>
  <c r="AX109" i="131"/>
  <c r="AQ109" i="131"/>
  <c r="AP109" i="131"/>
  <c r="AF109" i="131"/>
  <c r="AE109" i="131"/>
  <c r="AD109" i="131"/>
  <c r="AC109" i="131"/>
  <c r="AB109" i="131"/>
  <c r="AA109" i="131"/>
  <c r="BU108" i="131"/>
  <c r="BT108" i="131"/>
  <c r="BS108" i="131"/>
  <c r="BR108" i="131"/>
  <c r="BQ108" i="131"/>
  <c r="BP108" i="131"/>
  <c r="BM108" i="131"/>
  <c r="BL108" i="131"/>
  <c r="BK108" i="131"/>
  <c r="AD108" i="131" s="1"/>
  <c r="BJ108" i="131"/>
  <c r="BI108" i="131"/>
  <c r="BH108" i="131"/>
  <c r="BE108" i="131"/>
  <c r="BD108" i="131"/>
  <c r="BC108" i="131"/>
  <c r="BB108" i="131"/>
  <c r="BA108" i="131"/>
  <c r="AZ108" i="131"/>
  <c r="AW108" i="131"/>
  <c r="AV108" i="131"/>
  <c r="AU108" i="131"/>
  <c r="AT108" i="131"/>
  <c r="AS108" i="131"/>
  <c r="AB108" i="131" s="1"/>
  <c r="AR108" i="131"/>
  <c r="AA108" i="131" s="1"/>
  <c r="BO104" i="131"/>
  <c r="BN104" i="131"/>
  <c r="BG104" i="131"/>
  <c r="BF104" i="131"/>
  <c r="AY104" i="131"/>
  <c r="AX104" i="131"/>
  <c r="AQ104" i="131"/>
  <c r="AP104" i="131"/>
  <c r="AF104" i="131"/>
  <c r="AE104" i="131"/>
  <c r="AD104" i="131"/>
  <c r="AC104" i="131"/>
  <c r="AB104" i="131"/>
  <c r="AA104" i="131"/>
  <c r="BO100" i="131"/>
  <c r="BN100" i="131"/>
  <c r="BG100" i="131"/>
  <c r="BF100" i="131"/>
  <c r="AY100" i="131"/>
  <c r="AX100" i="131"/>
  <c r="AQ100" i="131"/>
  <c r="AP100" i="131"/>
  <c r="AF100" i="131"/>
  <c r="AE100" i="131"/>
  <c r="AD100" i="131"/>
  <c r="AC100" i="131"/>
  <c r="AB100" i="131"/>
  <c r="AA100" i="131"/>
  <c r="BO96" i="131"/>
  <c r="BN96" i="131"/>
  <c r="BG96" i="131"/>
  <c r="BF96" i="131"/>
  <c r="AY96" i="131"/>
  <c r="AX96" i="131"/>
  <c r="AQ96" i="131"/>
  <c r="AP96" i="131"/>
  <c r="AF96" i="131"/>
  <c r="AE96" i="131"/>
  <c r="AD96" i="131"/>
  <c r="AC96" i="131"/>
  <c r="AB96" i="131"/>
  <c r="AA96" i="131"/>
  <c r="BO92" i="131"/>
  <c r="BN92" i="131"/>
  <c r="BG92" i="131"/>
  <c r="BF92" i="131"/>
  <c r="AY92" i="131"/>
  <c r="AX92" i="131"/>
  <c r="AQ92" i="131"/>
  <c r="AP92" i="131"/>
  <c r="AF92" i="131"/>
  <c r="AE92" i="131"/>
  <c r="AD92" i="131"/>
  <c r="AC92" i="131"/>
  <c r="AB92" i="131"/>
  <c r="AA92" i="131"/>
  <c r="BO88" i="131"/>
  <c r="BN88" i="131"/>
  <c r="BG88" i="131"/>
  <c r="BF88" i="131"/>
  <c r="AY88" i="131"/>
  <c r="AX88" i="131"/>
  <c r="AQ88" i="131"/>
  <c r="Z88" i="131" s="1"/>
  <c r="AP88" i="131"/>
  <c r="AF88" i="131"/>
  <c r="AE88" i="131"/>
  <c r="AD88" i="131"/>
  <c r="AC88" i="131"/>
  <c r="AB88" i="131"/>
  <c r="AA88" i="131"/>
  <c r="BO84" i="131"/>
  <c r="BN84" i="131"/>
  <c r="BG84" i="131"/>
  <c r="BF84" i="131"/>
  <c r="AY84" i="131"/>
  <c r="AX84" i="131"/>
  <c r="AQ84" i="131"/>
  <c r="AP84" i="131"/>
  <c r="AF84" i="131"/>
  <c r="AE84" i="131"/>
  <c r="AD84" i="131"/>
  <c r="AC84" i="131"/>
  <c r="AB84" i="131"/>
  <c r="AA84" i="131"/>
  <c r="BO80" i="131"/>
  <c r="BN80" i="131"/>
  <c r="BG80" i="131"/>
  <c r="BF80" i="131"/>
  <c r="AY80" i="131"/>
  <c r="Z80" i="131" s="1"/>
  <c r="AX80" i="131"/>
  <c r="AQ80" i="131"/>
  <c r="AP80" i="131"/>
  <c r="AF80" i="131"/>
  <c r="AE80" i="131"/>
  <c r="AD80" i="131"/>
  <c r="AC80" i="131"/>
  <c r="AB80" i="131"/>
  <c r="AA80" i="131"/>
  <c r="BU79" i="131"/>
  <c r="BT79" i="131"/>
  <c r="BS79" i="131"/>
  <c r="BR79" i="131"/>
  <c r="BQ79" i="131"/>
  <c r="BP79" i="131"/>
  <c r="BM79" i="131"/>
  <c r="BL79" i="131"/>
  <c r="BK79" i="131"/>
  <c r="BJ79" i="131"/>
  <c r="BI79" i="131"/>
  <c r="BH79" i="131"/>
  <c r="BE79" i="131"/>
  <c r="BD79" i="131"/>
  <c r="AE79" i="131" s="1"/>
  <c r="BC79" i="131"/>
  <c r="BB79" i="131"/>
  <c r="BA79" i="131"/>
  <c r="AZ79" i="131"/>
  <c r="AW79" i="131"/>
  <c r="AF79" i="131" s="1"/>
  <c r="AV79" i="131"/>
  <c r="AU79" i="131"/>
  <c r="AT79" i="131"/>
  <c r="AS79" i="131"/>
  <c r="AR79" i="131"/>
  <c r="BO75" i="131"/>
  <c r="BN75" i="131"/>
  <c r="BG75" i="131"/>
  <c r="BF75" i="131"/>
  <c r="AY75" i="131"/>
  <c r="AX75" i="131"/>
  <c r="AQ75" i="131"/>
  <c r="AP75" i="131"/>
  <c r="AF75" i="131"/>
  <c r="AE75" i="131"/>
  <c r="AD75" i="131"/>
  <c r="AC75" i="131"/>
  <c r="AB75" i="131"/>
  <c r="AA75" i="131"/>
  <c r="BO71" i="131"/>
  <c r="BN71" i="131"/>
  <c r="BG71" i="131"/>
  <c r="BF71" i="131"/>
  <c r="AY71" i="131"/>
  <c r="AX71" i="131"/>
  <c r="AQ71" i="131"/>
  <c r="AP71" i="131"/>
  <c r="AF71" i="131"/>
  <c r="AE71" i="131"/>
  <c r="AD71" i="131"/>
  <c r="AC71" i="131"/>
  <c r="AB71" i="131"/>
  <c r="AA71" i="131"/>
  <c r="BO67" i="131"/>
  <c r="BN67" i="131"/>
  <c r="BG67" i="131"/>
  <c r="BF67" i="131"/>
  <c r="AY67" i="131"/>
  <c r="AX67" i="131"/>
  <c r="AQ67" i="131"/>
  <c r="Z67" i="131" s="1"/>
  <c r="AP67" i="131"/>
  <c r="AF67" i="131"/>
  <c r="AE67" i="131"/>
  <c r="AD67" i="131"/>
  <c r="AC67" i="131"/>
  <c r="AB67" i="131"/>
  <c r="AA67" i="131"/>
  <c r="BO63" i="131"/>
  <c r="BN63" i="131"/>
  <c r="BG63" i="131"/>
  <c r="BF63" i="131"/>
  <c r="AY63" i="131"/>
  <c r="AX63" i="131"/>
  <c r="AQ63" i="131"/>
  <c r="AP63" i="131"/>
  <c r="AF63" i="131"/>
  <c r="AE63" i="131"/>
  <c r="AD63" i="131"/>
  <c r="AC63" i="131"/>
  <c r="AB63" i="131"/>
  <c r="AA63" i="131"/>
  <c r="BO59" i="131"/>
  <c r="BN59" i="131"/>
  <c r="BG59" i="131"/>
  <c r="BF59" i="131"/>
  <c r="AY59" i="131"/>
  <c r="AX59" i="131"/>
  <c r="AQ59" i="131"/>
  <c r="AP59" i="131"/>
  <c r="AF59" i="131"/>
  <c r="AE59" i="131"/>
  <c r="AD59" i="131"/>
  <c r="AC59" i="131"/>
  <c r="AB59" i="131"/>
  <c r="AA59" i="131"/>
  <c r="BU58" i="131"/>
  <c r="BT58" i="131"/>
  <c r="BS58" i="131"/>
  <c r="BR58" i="131"/>
  <c r="BQ58" i="131"/>
  <c r="BP58" i="131"/>
  <c r="BM58" i="131"/>
  <c r="BL58" i="131"/>
  <c r="BK58" i="131"/>
  <c r="BJ58" i="131"/>
  <c r="BI58" i="131"/>
  <c r="BH58" i="131"/>
  <c r="BE58" i="131"/>
  <c r="BD58" i="131"/>
  <c r="BC58" i="131"/>
  <c r="BB58" i="131"/>
  <c r="BA58" i="131"/>
  <c r="AZ58" i="131"/>
  <c r="AW58" i="131"/>
  <c r="AV58" i="131"/>
  <c r="AE58" i="131" s="1"/>
  <c r="AU58" i="131"/>
  <c r="AT58" i="131"/>
  <c r="AS58" i="131"/>
  <c r="AR58" i="131"/>
  <c r="BO54" i="131"/>
  <c r="BN54" i="131"/>
  <c r="BG54" i="131"/>
  <c r="BF54" i="131"/>
  <c r="AY54" i="131"/>
  <c r="AX54" i="131"/>
  <c r="AQ54" i="131"/>
  <c r="AP54" i="131"/>
  <c r="AF54" i="131"/>
  <c r="AE54" i="131"/>
  <c r="AD54" i="131"/>
  <c r="AC54" i="131"/>
  <c r="AB54" i="131"/>
  <c r="AA54" i="131"/>
  <c r="BO50" i="131"/>
  <c r="BN50" i="131"/>
  <c r="BG50" i="131"/>
  <c r="BF50" i="131"/>
  <c r="AY50" i="131"/>
  <c r="AY45" i="131" s="1"/>
  <c r="AX50" i="131"/>
  <c r="AQ50" i="131"/>
  <c r="AP50" i="131"/>
  <c r="AF50" i="131"/>
  <c r="AE50" i="131"/>
  <c r="AD50" i="131"/>
  <c r="AC50" i="131"/>
  <c r="AB50" i="131"/>
  <c r="AA50" i="131"/>
  <c r="BO46" i="131"/>
  <c r="BN46" i="131"/>
  <c r="BG46" i="131"/>
  <c r="BF46" i="131"/>
  <c r="AY46" i="131"/>
  <c r="AX46" i="131"/>
  <c r="AQ46" i="131"/>
  <c r="AP46" i="131"/>
  <c r="AF46" i="131"/>
  <c r="AE46" i="131"/>
  <c r="AD46" i="131"/>
  <c r="AC46" i="131"/>
  <c r="AB46" i="131"/>
  <c r="AA46" i="131"/>
  <c r="BU45" i="131"/>
  <c r="BT45" i="131"/>
  <c r="BS45" i="131"/>
  <c r="BR45" i="131"/>
  <c r="BQ45" i="131"/>
  <c r="BP45" i="131"/>
  <c r="BM45" i="131"/>
  <c r="BL45" i="131"/>
  <c r="BL7" i="131" s="1"/>
  <c r="BK45" i="131"/>
  <c r="BJ45" i="131"/>
  <c r="BI45" i="131"/>
  <c r="BH45" i="131"/>
  <c r="BE45" i="131"/>
  <c r="BD45" i="131"/>
  <c r="BC45" i="131"/>
  <c r="BB45" i="131"/>
  <c r="BA45" i="131"/>
  <c r="AZ45" i="131"/>
  <c r="AW45" i="131"/>
  <c r="AV45" i="131"/>
  <c r="AU45" i="131"/>
  <c r="AT45" i="131"/>
  <c r="AS45" i="131"/>
  <c r="AR45" i="131"/>
  <c r="BO41" i="131"/>
  <c r="BN41" i="131"/>
  <c r="BG41" i="131"/>
  <c r="BF41" i="131"/>
  <c r="AY41" i="131"/>
  <c r="AX41" i="131"/>
  <c r="AQ41" i="131"/>
  <c r="Z41" i="131" s="1"/>
  <c r="AP41" i="131"/>
  <c r="AF41" i="131"/>
  <c r="AE41" i="131"/>
  <c r="AD41" i="131"/>
  <c r="AC41" i="131"/>
  <c r="AB41" i="131"/>
  <c r="AA41" i="131"/>
  <c r="BO37" i="131"/>
  <c r="BN37" i="131"/>
  <c r="BG37" i="131"/>
  <c r="BF37" i="131"/>
  <c r="AY37" i="131"/>
  <c r="AX37" i="131"/>
  <c r="AQ37" i="131"/>
  <c r="AP37" i="131"/>
  <c r="AF37" i="131"/>
  <c r="AE37" i="131"/>
  <c r="AD37" i="131"/>
  <c r="AC37" i="131"/>
  <c r="AB37" i="131"/>
  <c r="AA37" i="131"/>
  <c r="BO33" i="131"/>
  <c r="BN33" i="131"/>
  <c r="BG33" i="131"/>
  <c r="BF33" i="131"/>
  <c r="AY33" i="131"/>
  <c r="AX33" i="131"/>
  <c r="AQ33" i="131"/>
  <c r="AP33" i="131"/>
  <c r="AF33" i="131"/>
  <c r="AE33" i="131"/>
  <c r="AD33" i="131"/>
  <c r="AC33" i="131"/>
  <c r="AB33" i="131"/>
  <c r="AA33" i="131"/>
  <c r="BO29" i="131"/>
  <c r="BN29" i="131"/>
  <c r="BG29" i="131"/>
  <c r="BF29" i="131"/>
  <c r="AY29" i="131"/>
  <c r="AX29" i="131"/>
  <c r="AQ29" i="131"/>
  <c r="AP29" i="131"/>
  <c r="AF29" i="131"/>
  <c r="AE29" i="131"/>
  <c r="AD29" i="131"/>
  <c r="AC29" i="131"/>
  <c r="AB29" i="131"/>
  <c r="AA29" i="131"/>
  <c r="BO25" i="131"/>
  <c r="BN25" i="131"/>
  <c r="BG25" i="131"/>
  <c r="BF25" i="131"/>
  <c r="AY25" i="131"/>
  <c r="AX25" i="131"/>
  <c r="AQ25" i="131"/>
  <c r="AP25" i="131"/>
  <c r="AF25" i="131"/>
  <c r="AE25" i="131"/>
  <c r="AD25" i="131"/>
  <c r="AC25" i="131"/>
  <c r="AB25" i="131"/>
  <c r="AA25" i="131"/>
  <c r="BO21" i="131"/>
  <c r="BO8" i="131" s="1"/>
  <c r="BN21" i="131"/>
  <c r="BG21" i="131"/>
  <c r="BF21" i="131"/>
  <c r="AY21" i="131"/>
  <c r="AX21" i="131"/>
  <c r="AQ21" i="131"/>
  <c r="AP21" i="131"/>
  <c r="AF21" i="131"/>
  <c r="AE21" i="131"/>
  <c r="AD21" i="131"/>
  <c r="AC21" i="131"/>
  <c r="AB21" i="131"/>
  <c r="AA21" i="131"/>
  <c r="BO17" i="131"/>
  <c r="BN17" i="131"/>
  <c r="BG17" i="131"/>
  <c r="BF17" i="131"/>
  <c r="AY17" i="131"/>
  <c r="AX17" i="131"/>
  <c r="AQ17" i="131"/>
  <c r="AP17" i="131"/>
  <c r="AF17" i="131"/>
  <c r="AE17" i="131"/>
  <c r="AD17" i="131"/>
  <c r="AC17" i="131"/>
  <c r="AB17" i="131"/>
  <c r="AA17" i="131"/>
  <c r="BO13" i="131"/>
  <c r="BN13" i="131"/>
  <c r="BG13" i="131"/>
  <c r="BF13" i="131"/>
  <c r="AY13" i="131"/>
  <c r="AX13" i="131"/>
  <c r="AQ13" i="131"/>
  <c r="AP13" i="131"/>
  <c r="AF13" i="131"/>
  <c r="AE13" i="131"/>
  <c r="AD13" i="131"/>
  <c r="AC13" i="131"/>
  <c r="AB13" i="131"/>
  <c r="AA13" i="131"/>
  <c r="BO9" i="131"/>
  <c r="BN9" i="131"/>
  <c r="BG9" i="131"/>
  <c r="BF9" i="131"/>
  <c r="AY9" i="131"/>
  <c r="AX9" i="131"/>
  <c r="AQ9" i="131"/>
  <c r="AP9" i="131"/>
  <c r="AF9" i="131"/>
  <c r="AE9" i="131"/>
  <c r="AD9" i="131"/>
  <c r="AC9" i="131"/>
  <c r="AB9" i="131"/>
  <c r="AA9" i="131"/>
  <c r="BU8" i="131"/>
  <c r="BU7" i="131" s="1"/>
  <c r="BT8" i="131"/>
  <c r="BS8" i="131"/>
  <c r="BR8" i="131"/>
  <c r="BQ8" i="131"/>
  <c r="BP8" i="131"/>
  <c r="BM8" i="131"/>
  <c r="BL8" i="131"/>
  <c r="BK8" i="131"/>
  <c r="BJ8" i="131"/>
  <c r="BI8" i="131"/>
  <c r="BH8" i="131"/>
  <c r="BE8" i="131"/>
  <c r="BD8" i="131"/>
  <c r="BC8" i="131"/>
  <c r="BB8" i="131"/>
  <c r="BA8" i="131"/>
  <c r="BA7" i="131" s="1"/>
  <c r="AZ8" i="131"/>
  <c r="AZ7" i="131" s="1"/>
  <c r="AW8" i="131"/>
  <c r="AV8" i="131"/>
  <c r="AU8" i="131"/>
  <c r="AT8" i="131"/>
  <c r="AS8" i="131"/>
  <c r="AR8" i="131"/>
  <c r="AA8" i="131" s="1"/>
  <c r="AE8" i="131"/>
  <c r="BK2" i="131"/>
  <c r="AU2" i="131"/>
  <c r="AH2" i="131"/>
  <c r="X2" i="131"/>
  <c r="O2" i="131"/>
  <c r="BO320" i="130"/>
  <c r="BN320" i="130"/>
  <c r="BG320" i="130"/>
  <c r="BF320" i="130"/>
  <c r="AY320" i="130"/>
  <c r="AX320" i="130"/>
  <c r="AQ320" i="130"/>
  <c r="AP320" i="130"/>
  <c r="AF320" i="130"/>
  <c r="AE320" i="130"/>
  <c r="AD320" i="130"/>
  <c r="AC320" i="130"/>
  <c r="AB320" i="130"/>
  <c r="AA320" i="130"/>
  <c r="BO316" i="130"/>
  <c r="BN316" i="130"/>
  <c r="BG316" i="130"/>
  <c r="BF316" i="130"/>
  <c r="AY316" i="130"/>
  <c r="AX316" i="130"/>
  <c r="AQ316" i="130"/>
  <c r="AP316" i="130"/>
  <c r="AF316" i="130"/>
  <c r="AE316" i="130"/>
  <c r="AD316" i="130"/>
  <c r="AC316" i="130"/>
  <c r="AB316" i="130"/>
  <c r="AA316" i="130"/>
  <c r="BO312" i="130"/>
  <c r="BN312" i="130"/>
  <c r="BG312" i="130"/>
  <c r="BF312" i="130"/>
  <c r="AY312" i="130"/>
  <c r="Z312" i="130" s="1"/>
  <c r="AX312" i="130"/>
  <c r="AQ312" i="130"/>
  <c r="AP312" i="130"/>
  <c r="AF312" i="130"/>
  <c r="AE312" i="130"/>
  <c r="AD312" i="130"/>
  <c r="AC312" i="130"/>
  <c r="AB312" i="130"/>
  <c r="AA312" i="130"/>
  <c r="BO308" i="130"/>
  <c r="BN308" i="130"/>
  <c r="BG308" i="130"/>
  <c r="BF308" i="130"/>
  <c r="AY308" i="130"/>
  <c r="AX308" i="130"/>
  <c r="AQ308" i="130"/>
  <c r="AP308" i="130"/>
  <c r="AF308" i="130"/>
  <c r="AE308" i="130"/>
  <c r="AD308" i="130"/>
  <c r="AC308" i="130"/>
  <c r="AB308" i="130"/>
  <c r="AA308" i="130"/>
  <c r="BO304" i="130"/>
  <c r="BN304" i="130"/>
  <c r="BG304" i="130"/>
  <c r="BG299" i="130" s="1"/>
  <c r="BF304" i="130"/>
  <c r="AY304" i="130"/>
  <c r="AX304" i="130"/>
  <c r="AQ304" i="130"/>
  <c r="AP304" i="130"/>
  <c r="AF304" i="130"/>
  <c r="AE304" i="130"/>
  <c r="AD304" i="130"/>
  <c r="AC304" i="130"/>
  <c r="AB304" i="130"/>
  <c r="AA304" i="130"/>
  <c r="BO300" i="130"/>
  <c r="BN300" i="130"/>
  <c r="BG300" i="130"/>
  <c r="BF300" i="130"/>
  <c r="AY300" i="130"/>
  <c r="AY299" i="130" s="1"/>
  <c r="AX300" i="130"/>
  <c r="AQ300" i="130"/>
  <c r="AP300" i="130"/>
  <c r="AF300" i="130"/>
  <c r="AE300" i="130"/>
  <c r="AD300" i="130"/>
  <c r="AC300" i="130"/>
  <c r="AB300" i="130"/>
  <c r="AA300" i="130"/>
  <c r="BU299" i="130"/>
  <c r="BT299" i="130"/>
  <c r="BS299" i="130"/>
  <c r="BR299" i="130"/>
  <c r="BQ299" i="130"/>
  <c r="BP299" i="130"/>
  <c r="AA299" i="130" s="1"/>
  <c r="BM299" i="130"/>
  <c r="BL299" i="130"/>
  <c r="BK299" i="130"/>
  <c r="BJ299" i="130"/>
  <c r="BI299" i="130"/>
  <c r="BH299" i="130"/>
  <c r="BE299" i="130"/>
  <c r="BD299" i="130"/>
  <c r="BC299" i="130"/>
  <c r="BB299" i="130"/>
  <c r="BA299" i="130"/>
  <c r="AB299" i="130" s="1"/>
  <c r="AZ299" i="130"/>
  <c r="AW299" i="130"/>
  <c r="AV299" i="130"/>
  <c r="AU299" i="130"/>
  <c r="AT299" i="130"/>
  <c r="AS299" i="130"/>
  <c r="AR299" i="130"/>
  <c r="BO295" i="130"/>
  <c r="BN295" i="130"/>
  <c r="BG295" i="130"/>
  <c r="BF295" i="130"/>
  <c r="AY295" i="130"/>
  <c r="Z295" i="130" s="1"/>
  <c r="AX295" i="130"/>
  <c r="AQ295" i="130"/>
  <c r="AP295" i="130"/>
  <c r="AF295" i="130"/>
  <c r="AE295" i="130"/>
  <c r="AD295" i="130"/>
  <c r="AC295" i="130"/>
  <c r="AB295" i="130"/>
  <c r="AA295" i="130"/>
  <c r="BO291" i="130"/>
  <c r="BN291" i="130"/>
  <c r="BG291" i="130"/>
  <c r="BF291" i="130"/>
  <c r="AY291" i="130"/>
  <c r="AX291" i="130"/>
  <c r="AQ291" i="130"/>
  <c r="Z291" i="130" s="1"/>
  <c r="AP291" i="130"/>
  <c r="AF291" i="130"/>
  <c r="AE291" i="130"/>
  <c r="AD291" i="130"/>
  <c r="AC291" i="130"/>
  <c r="AB291" i="130"/>
  <c r="AA291" i="130"/>
  <c r="BO287" i="130"/>
  <c r="BO282" i="130" s="1"/>
  <c r="BN287" i="130"/>
  <c r="BG287" i="130"/>
  <c r="BF287" i="130"/>
  <c r="AY287" i="130"/>
  <c r="AX287" i="130"/>
  <c r="AQ287" i="130"/>
  <c r="AP287" i="130"/>
  <c r="AF287" i="130"/>
  <c r="AE287" i="130"/>
  <c r="AD287" i="130"/>
  <c r="AC287" i="130"/>
  <c r="AB287" i="130"/>
  <c r="AA287" i="130"/>
  <c r="BO283" i="130"/>
  <c r="BN283" i="130"/>
  <c r="BG283" i="130"/>
  <c r="BF283" i="130"/>
  <c r="AY283" i="130"/>
  <c r="AX283" i="130"/>
  <c r="AQ283" i="130"/>
  <c r="AP283" i="130"/>
  <c r="AF283" i="130"/>
  <c r="AE283" i="130"/>
  <c r="AD283" i="130"/>
  <c r="AC283" i="130"/>
  <c r="AB283" i="130"/>
  <c r="AA283" i="130"/>
  <c r="BU282" i="130"/>
  <c r="BT282" i="130"/>
  <c r="BS282" i="130"/>
  <c r="BR282" i="130"/>
  <c r="BQ282" i="130"/>
  <c r="BP282" i="130"/>
  <c r="BM282" i="130"/>
  <c r="BL282" i="130"/>
  <c r="BK282" i="130"/>
  <c r="BJ282" i="130"/>
  <c r="BI282" i="130"/>
  <c r="BH282" i="130"/>
  <c r="BE282" i="130"/>
  <c r="BD282" i="130"/>
  <c r="BC282" i="130"/>
  <c r="BB282" i="130"/>
  <c r="BA282" i="130"/>
  <c r="AZ282" i="130"/>
  <c r="AW282" i="130"/>
  <c r="AV282" i="130"/>
  <c r="AU282" i="130"/>
  <c r="AT282" i="130"/>
  <c r="AS282" i="130"/>
  <c r="AR282" i="130"/>
  <c r="AA282" i="130" s="1"/>
  <c r="BO278" i="130"/>
  <c r="BN278" i="130"/>
  <c r="BG278" i="130"/>
  <c r="BF278" i="130"/>
  <c r="AY278" i="130"/>
  <c r="AX278" i="130"/>
  <c r="AQ278" i="130"/>
  <c r="AP278" i="130"/>
  <c r="AF278" i="130"/>
  <c r="AE278" i="130"/>
  <c r="AD278" i="130"/>
  <c r="AC278" i="130"/>
  <c r="AB278" i="130"/>
  <c r="AA278" i="130"/>
  <c r="BO274" i="130"/>
  <c r="BN274" i="130"/>
  <c r="BG274" i="130"/>
  <c r="BF274" i="130"/>
  <c r="AY274" i="130"/>
  <c r="AX274" i="130"/>
  <c r="AQ274" i="130"/>
  <c r="AP274" i="130"/>
  <c r="AF274" i="130"/>
  <c r="AE274" i="130"/>
  <c r="AD274" i="130"/>
  <c r="AC274" i="130"/>
  <c r="AB274" i="130"/>
  <c r="AA274" i="130"/>
  <c r="BO270" i="130"/>
  <c r="BN270" i="130"/>
  <c r="BG270" i="130"/>
  <c r="BF270" i="130"/>
  <c r="AY270" i="130"/>
  <c r="AX270" i="130"/>
  <c r="AQ270" i="130"/>
  <c r="AP270" i="130"/>
  <c r="AF270" i="130"/>
  <c r="AE270" i="130"/>
  <c r="AD270" i="130"/>
  <c r="AC270" i="130"/>
  <c r="AB270" i="130"/>
  <c r="AA270" i="130"/>
  <c r="BO266" i="130"/>
  <c r="BN266" i="130"/>
  <c r="BG266" i="130"/>
  <c r="BF266" i="130"/>
  <c r="AY266" i="130"/>
  <c r="Z266" i="130" s="1"/>
  <c r="AX266" i="130"/>
  <c r="AQ266" i="130"/>
  <c r="AP266" i="130"/>
  <c r="AF266" i="130"/>
  <c r="AE266" i="130"/>
  <c r="AD266" i="130"/>
  <c r="AC266" i="130"/>
  <c r="AB266" i="130"/>
  <c r="AA266" i="130"/>
  <c r="BU265" i="130"/>
  <c r="BT265" i="130"/>
  <c r="BS265" i="130"/>
  <c r="BR265" i="130"/>
  <c r="BQ265" i="130"/>
  <c r="BP265" i="130"/>
  <c r="BM265" i="130"/>
  <c r="BL265" i="130"/>
  <c r="BK265" i="130"/>
  <c r="BJ265" i="130"/>
  <c r="BI265" i="130"/>
  <c r="BH265" i="130"/>
  <c r="BE265" i="130"/>
  <c r="BD265" i="130"/>
  <c r="BC265" i="130"/>
  <c r="BB265" i="130"/>
  <c r="BA265" i="130"/>
  <c r="AZ265" i="130"/>
  <c r="AW265" i="130"/>
  <c r="AF265" i="130" s="1"/>
  <c r="AV265" i="130"/>
  <c r="AU265" i="130"/>
  <c r="AT265" i="130"/>
  <c r="AS265" i="130"/>
  <c r="AR265" i="130"/>
  <c r="BO261" i="130"/>
  <c r="BN261" i="130"/>
  <c r="BG261" i="130"/>
  <c r="BF261" i="130"/>
  <c r="AY261" i="130"/>
  <c r="AX261" i="130"/>
  <c r="AQ261" i="130"/>
  <c r="AP261" i="130"/>
  <c r="AF261" i="130"/>
  <c r="AE261" i="130"/>
  <c r="AD261" i="130"/>
  <c r="AC261" i="130"/>
  <c r="AB261" i="130"/>
  <c r="AA261" i="130"/>
  <c r="BO257" i="130"/>
  <c r="Z257" i="130" s="1"/>
  <c r="BN257" i="130"/>
  <c r="BG257" i="130"/>
  <c r="BF257" i="130"/>
  <c r="AY257" i="130"/>
  <c r="AX257" i="130"/>
  <c r="AQ257" i="130"/>
  <c r="AP257" i="130"/>
  <c r="AF257" i="130"/>
  <c r="AE257" i="130"/>
  <c r="AD257" i="130"/>
  <c r="AC257" i="130"/>
  <c r="AB257" i="130"/>
  <c r="AA257" i="130"/>
  <c r="BO253" i="130"/>
  <c r="BN253" i="130"/>
  <c r="BG253" i="130"/>
  <c r="BF253" i="130"/>
  <c r="AY253" i="130"/>
  <c r="AX253" i="130"/>
  <c r="AQ253" i="130"/>
  <c r="AP253" i="130"/>
  <c r="AF253" i="130"/>
  <c r="AE253" i="130"/>
  <c r="AD253" i="130"/>
  <c r="AC253" i="130"/>
  <c r="AB253" i="130"/>
  <c r="AA253" i="130"/>
  <c r="BO249" i="130"/>
  <c r="BN249" i="130"/>
  <c r="BG249" i="130"/>
  <c r="BF249" i="130"/>
  <c r="AY249" i="130"/>
  <c r="AX249" i="130"/>
  <c r="AQ249" i="130"/>
  <c r="AP249" i="130"/>
  <c r="AF249" i="130"/>
  <c r="AE249" i="130"/>
  <c r="AD249" i="130"/>
  <c r="AC249" i="130"/>
  <c r="AB249" i="130"/>
  <c r="AA249" i="130"/>
  <c r="BO245" i="130"/>
  <c r="BN245" i="130"/>
  <c r="BG245" i="130"/>
  <c r="BF245" i="130"/>
  <c r="AY245" i="130"/>
  <c r="AX245" i="130"/>
  <c r="AQ245" i="130"/>
  <c r="AP245" i="130"/>
  <c r="AF245" i="130"/>
  <c r="AE245" i="130"/>
  <c r="AD245" i="130"/>
  <c r="AC245" i="130"/>
  <c r="AB245" i="130"/>
  <c r="AA245" i="130"/>
  <c r="BO241" i="130"/>
  <c r="BN241" i="130"/>
  <c r="BG241" i="130"/>
  <c r="BF241" i="130"/>
  <c r="AY241" i="130"/>
  <c r="AX241" i="130"/>
  <c r="AQ241" i="130"/>
  <c r="AP241" i="130"/>
  <c r="AF241" i="130"/>
  <c r="AE241" i="130"/>
  <c r="AD241" i="130"/>
  <c r="AC241" i="130"/>
  <c r="AB241" i="130"/>
  <c r="AA241" i="130"/>
  <c r="BO237" i="130"/>
  <c r="BN237" i="130"/>
  <c r="BG237" i="130"/>
  <c r="BF237" i="130"/>
  <c r="AY237" i="130"/>
  <c r="AX237" i="130"/>
  <c r="AQ237" i="130"/>
  <c r="AP237" i="130"/>
  <c r="AF237" i="130"/>
  <c r="AE237" i="130"/>
  <c r="AD237" i="130"/>
  <c r="AC237" i="130"/>
  <c r="AB237" i="130"/>
  <c r="AA237" i="130"/>
  <c r="BO233" i="130"/>
  <c r="BN233" i="130"/>
  <c r="BG233" i="130"/>
  <c r="BF233" i="130"/>
  <c r="AY233" i="130"/>
  <c r="AX233" i="130"/>
  <c r="AQ233" i="130"/>
  <c r="AP233" i="130"/>
  <c r="AF233" i="130"/>
  <c r="AE233" i="130"/>
  <c r="AD233" i="130"/>
  <c r="AC233" i="130"/>
  <c r="AB233" i="130"/>
  <c r="AA233" i="130"/>
  <c r="BO229" i="130"/>
  <c r="BN229" i="130"/>
  <c r="BG229" i="130"/>
  <c r="BF229" i="130"/>
  <c r="AY229" i="130"/>
  <c r="AX229" i="130"/>
  <c r="AQ229" i="130"/>
  <c r="AP229" i="130"/>
  <c r="AF229" i="130"/>
  <c r="AE229" i="130"/>
  <c r="AD229" i="130"/>
  <c r="AC229" i="130"/>
  <c r="AB229" i="130"/>
  <c r="AA229" i="130"/>
  <c r="BO225" i="130"/>
  <c r="BN225" i="130"/>
  <c r="BG225" i="130"/>
  <c r="BF225" i="130"/>
  <c r="AY225" i="130"/>
  <c r="AX225" i="130"/>
  <c r="AQ225" i="130"/>
  <c r="AP225" i="130"/>
  <c r="AF225" i="130"/>
  <c r="AE225" i="130"/>
  <c r="AD225" i="130"/>
  <c r="AC225" i="130"/>
  <c r="AB225" i="130"/>
  <c r="AA225" i="130"/>
  <c r="BU224" i="130"/>
  <c r="BT224" i="130"/>
  <c r="BS224" i="130"/>
  <c r="BR224" i="130"/>
  <c r="BQ224" i="130"/>
  <c r="BP224" i="130"/>
  <c r="BM224" i="130"/>
  <c r="BL224" i="130"/>
  <c r="BK224" i="130"/>
  <c r="BJ224" i="130"/>
  <c r="BI224" i="130"/>
  <c r="BH224" i="130"/>
  <c r="BE224" i="130"/>
  <c r="BD224" i="130"/>
  <c r="BC224" i="130"/>
  <c r="BB224" i="130"/>
  <c r="BA224" i="130"/>
  <c r="AZ224" i="130"/>
  <c r="AW224" i="130"/>
  <c r="AV224" i="130"/>
  <c r="AU224" i="130"/>
  <c r="AD224" i="130" s="1"/>
  <c r="AT224" i="130"/>
  <c r="AS224" i="130"/>
  <c r="AR224" i="130"/>
  <c r="AA224" i="130"/>
  <c r="BO220" i="130"/>
  <c r="BN220" i="130"/>
  <c r="BG220" i="130"/>
  <c r="BF220" i="130"/>
  <c r="AY220" i="130"/>
  <c r="AX220" i="130"/>
  <c r="AQ220" i="130"/>
  <c r="AP220" i="130"/>
  <c r="AF220" i="130"/>
  <c r="AE220" i="130"/>
  <c r="AD220" i="130"/>
  <c r="AC220" i="130"/>
  <c r="AB220" i="130"/>
  <c r="AA220" i="130"/>
  <c r="BO216" i="130"/>
  <c r="BN216" i="130"/>
  <c r="BG216" i="130"/>
  <c r="BF216" i="130"/>
  <c r="AY216" i="130"/>
  <c r="AX216" i="130"/>
  <c r="AQ216" i="130"/>
  <c r="AP216" i="130"/>
  <c r="AF216" i="130"/>
  <c r="AE216" i="130"/>
  <c r="AD216" i="130"/>
  <c r="AC216" i="130"/>
  <c r="AB216" i="130"/>
  <c r="AA216" i="130"/>
  <c r="BO212" i="130"/>
  <c r="BN212" i="130"/>
  <c r="BG212" i="130"/>
  <c r="BF212" i="130"/>
  <c r="AY212" i="130"/>
  <c r="AX212" i="130"/>
  <c r="AQ212" i="130"/>
  <c r="AP212" i="130"/>
  <c r="AF212" i="130"/>
  <c r="AE212" i="130"/>
  <c r="AD212" i="130"/>
  <c r="AC212" i="130"/>
  <c r="AB212" i="130"/>
  <c r="AA212" i="130"/>
  <c r="BO208" i="130"/>
  <c r="BN208" i="130"/>
  <c r="BG208" i="130"/>
  <c r="BF208" i="130"/>
  <c r="AY208" i="130"/>
  <c r="AX208" i="130"/>
  <c r="AQ208" i="130"/>
  <c r="AQ195" i="130" s="1"/>
  <c r="AP208" i="130"/>
  <c r="AF208" i="130"/>
  <c r="AE208" i="130"/>
  <c r="AD208" i="130"/>
  <c r="AC208" i="130"/>
  <c r="AB208" i="130"/>
  <c r="AA208" i="130"/>
  <c r="BO204" i="130"/>
  <c r="BN204" i="130"/>
  <c r="BG204" i="130"/>
  <c r="BF204" i="130"/>
  <c r="AY204" i="130"/>
  <c r="AX204" i="130"/>
  <c r="AQ204" i="130"/>
  <c r="AP204" i="130"/>
  <c r="AF204" i="130"/>
  <c r="AE204" i="130"/>
  <c r="AD204" i="130"/>
  <c r="AC204" i="130"/>
  <c r="AB204" i="130"/>
  <c r="AA204" i="130"/>
  <c r="BO200" i="130"/>
  <c r="BN200" i="130"/>
  <c r="BG200" i="130"/>
  <c r="BF200" i="130"/>
  <c r="AY200" i="130"/>
  <c r="AX200" i="130"/>
  <c r="AQ200" i="130"/>
  <c r="AP200" i="130"/>
  <c r="AF200" i="130"/>
  <c r="AE200" i="130"/>
  <c r="AD200" i="130"/>
  <c r="AC200" i="130"/>
  <c r="AB200" i="130"/>
  <c r="AA200" i="130"/>
  <c r="BO196" i="130"/>
  <c r="BN196" i="130"/>
  <c r="BG196" i="130"/>
  <c r="BF196" i="130"/>
  <c r="AY196" i="130"/>
  <c r="AX196" i="130"/>
  <c r="AQ196" i="130"/>
  <c r="AP196" i="130"/>
  <c r="AF196" i="130"/>
  <c r="AE196" i="130"/>
  <c r="AD196" i="130"/>
  <c r="AC196" i="130"/>
  <c r="AB196" i="130"/>
  <c r="AA196" i="130"/>
  <c r="BU195" i="130"/>
  <c r="BT195" i="130"/>
  <c r="BS195" i="130"/>
  <c r="BR195" i="130"/>
  <c r="BQ195" i="130"/>
  <c r="BP195" i="130"/>
  <c r="BM195" i="130"/>
  <c r="BL195" i="130"/>
  <c r="BK195" i="130"/>
  <c r="BJ195" i="130"/>
  <c r="BI195" i="130"/>
  <c r="BH195" i="130"/>
  <c r="BE195" i="130"/>
  <c r="BD195" i="130"/>
  <c r="AE195" i="130" s="1"/>
  <c r="BC195" i="130"/>
  <c r="AD195" i="130" s="1"/>
  <c r="BB195" i="130"/>
  <c r="BA195" i="130"/>
  <c r="AZ195" i="130"/>
  <c r="AW195" i="130"/>
  <c r="AV195" i="130"/>
  <c r="AU195" i="130"/>
  <c r="AT195" i="130"/>
  <c r="AC195" i="130" s="1"/>
  <c r="AS195" i="130"/>
  <c r="AR195" i="130"/>
  <c r="BO191" i="130"/>
  <c r="BN191" i="130"/>
  <c r="BG191" i="130"/>
  <c r="BF191" i="130"/>
  <c r="AY191" i="130"/>
  <c r="AX191" i="130"/>
  <c r="AQ191" i="130"/>
  <c r="AP191" i="130"/>
  <c r="AF191" i="130"/>
  <c r="AE191" i="130"/>
  <c r="AD191" i="130"/>
  <c r="AC191" i="130"/>
  <c r="AB191" i="130"/>
  <c r="AA191" i="130"/>
  <c r="BO187" i="130"/>
  <c r="BN187" i="130"/>
  <c r="BG187" i="130"/>
  <c r="BF187" i="130"/>
  <c r="AY187" i="130"/>
  <c r="AX187" i="130"/>
  <c r="AQ187" i="130"/>
  <c r="AP187" i="130"/>
  <c r="AF187" i="130"/>
  <c r="AE187" i="130"/>
  <c r="AD187" i="130"/>
  <c r="AC187" i="130"/>
  <c r="AB187" i="130"/>
  <c r="AA187" i="130"/>
  <c r="BO183" i="130"/>
  <c r="BN183" i="130"/>
  <c r="BG183" i="130"/>
  <c r="BF183" i="130"/>
  <c r="AY183" i="130"/>
  <c r="AX183" i="130"/>
  <c r="AQ183" i="130"/>
  <c r="AP183" i="130"/>
  <c r="AF183" i="130"/>
  <c r="AE183" i="130"/>
  <c r="AD183" i="130"/>
  <c r="AC183" i="130"/>
  <c r="AB183" i="130"/>
  <c r="AA183" i="130"/>
  <c r="BO179" i="130"/>
  <c r="BO166" i="130" s="1"/>
  <c r="BN179" i="130"/>
  <c r="BG179" i="130"/>
  <c r="BF179" i="130"/>
  <c r="AY179" i="130"/>
  <c r="AX179" i="130"/>
  <c r="AQ179" i="130"/>
  <c r="AP179" i="130"/>
  <c r="AF179" i="130"/>
  <c r="AE179" i="130"/>
  <c r="AD179" i="130"/>
  <c r="AC179" i="130"/>
  <c r="AB179" i="130"/>
  <c r="AA179" i="130"/>
  <c r="BO175" i="130"/>
  <c r="BN175" i="130"/>
  <c r="BG175" i="130"/>
  <c r="BF175" i="130"/>
  <c r="AY175" i="130"/>
  <c r="AX175" i="130"/>
  <c r="AQ175" i="130"/>
  <c r="AP175" i="130"/>
  <c r="AF175" i="130"/>
  <c r="AE175" i="130"/>
  <c r="AD175" i="130"/>
  <c r="AC175" i="130"/>
  <c r="AB175" i="130"/>
  <c r="AA175" i="130"/>
  <c r="BO171" i="130"/>
  <c r="BN171" i="130"/>
  <c r="BG171" i="130"/>
  <c r="BF171" i="130"/>
  <c r="AY171" i="130"/>
  <c r="AX171" i="130"/>
  <c r="AQ171" i="130"/>
  <c r="AP171" i="130"/>
  <c r="AF171" i="130"/>
  <c r="AE171" i="130"/>
  <c r="AD171" i="130"/>
  <c r="AC171" i="130"/>
  <c r="AB171" i="130"/>
  <c r="AA171" i="130"/>
  <c r="BO167" i="130"/>
  <c r="BN167" i="130"/>
  <c r="BG167" i="130"/>
  <c r="BF167" i="130"/>
  <c r="AY167" i="130"/>
  <c r="AX167" i="130"/>
  <c r="AQ167" i="130"/>
  <c r="AP167" i="130"/>
  <c r="AF167" i="130"/>
  <c r="AE167" i="130"/>
  <c r="AD167" i="130"/>
  <c r="AC167" i="130"/>
  <c r="AB167" i="130"/>
  <c r="AA167" i="130"/>
  <c r="BU166" i="130"/>
  <c r="BT166" i="130"/>
  <c r="BS166" i="130"/>
  <c r="BR166" i="130"/>
  <c r="BQ166" i="130"/>
  <c r="BP166" i="130"/>
  <c r="BM166" i="130"/>
  <c r="BL166" i="130"/>
  <c r="BK166" i="130"/>
  <c r="BJ166" i="130"/>
  <c r="BI166" i="130"/>
  <c r="BH166" i="130"/>
  <c r="BE166" i="130"/>
  <c r="BD166" i="130"/>
  <c r="BC166" i="130"/>
  <c r="BB166" i="130"/>
  <c r="BA166" i="130"/>
  <c r="AZ166" i="130"/>
  <c r="AW166" i="130"/>
  <c r="AV166" i="130"/>
  <c r="AU166" i="130"/>
  <c r="AT166" i="130"/>
  <c r="AS166" i="130"/>
  <c r="AR166" i="130"/>
  <c r="AA166" i="130" s="1"/>
  <c r="BO162" i="130"/>
  <c r="BN162" i="130"/>
  <c r="BG162" i="130"/>
  <c r="BF162" i="130"/>
  <c r="AY162" i="130"/>
  <c r="AX162" i="130"/>
  <c r="AQ162" i="130"/>
  <c r="Z162" i="130" s="1"/>
  <c r="AP162" i="130"/>
  <c r="AF162" i="130"/>
  <c r="AE162" i="130"/>
  <c r="AD162" i="130"/>
  <c r="AC162" i="130"/>
  <c r="AB162" i="130"/>
  <c r="AA162" i="130"/>
  <c r="BO158" i="130"/>
  <c r="BN158" i="130"/>
  <c r="BG158" i="130"/>
  <c r="BF158" i="130"/>
  <c r="AY158" i="130"/>
  <c r="AX158" i="130"/>
  <c r="AQ158" i="130"/>
  <c r="Z158" i="130" s="1"/>
  <c r="AP158" i="130"/>
  <c r="AF158" i="130"/>
  <c r="AE158" i="130"/>
  <c r="AD158" i="130"/>
  <c r="AC158" i="130"/>
  <c r="AB158" i="130"/>
  <c r="AA158" i="130"/>
  <c r="BO154" i="130"/>
  <c r="BN154" i="130"/>
  <c r="BG154" i="130"/>
  <c r="Z154" i="130" s="1"/>
  <c r="BF154" i="130"/>
  <c r="AY154" i="130"/>
  <c r="AX154" i="130"/>
  <c r="AQ154" i="130"/>
  <c r="AP154" i="130"/>
  <c r="AF154" i="130"/>
  <c r="AE154" i="130"/>
  <c r="AD154" i="130"/>
  <c r="AC154" i="130"/>
  <c r="AB154" i="130"/>
  <c r="AA154" i="130"/>
  <c r="BO150" i="130"/>
  <c r="BN150" i="130"/>
  <c r="BG150" i="130"/>
  <c r="BF150" i="130"/>
  <c r="AY150" i="130"/>
  <c r="AX150" i="130"/>
  <c r="AQ150" i="130"/>
  <c r="AP150" i="130"/>
  <c r="AF150" i="130"/>
  <c r="AE150" i="130"/>
  <c r="AD150" i="130"/>
  <c r="AC150" i="130"/>
  <c r="AB150" i="130"/>
  <c r="AA150" i="130"/>
  <c r="BO146" i="130"/>
  <c r="BN146" i="130"/>
  <c r="BG146" i="130"/>
  <c r="BF146" i="130"/>
  <c r="AY146" i="130"/>
  <c r="AX146" i="130"/>
  <c r="AQ146" i="130"/>
  <c r="AP146" i="130"/>
  <c r="AF146" i="130"/>
  <c r="AE146" i="130"/>
  <c r="AD146" i="130"/>
  <c r="AC146" i="130"/>
  <c r="AB146" i="130"/>
  <c r="AA146" i="130"/>
  <c r="BO142" i="130"/>
  <c r="BN142" i="130"/>
  <c r="BG142" i="130"/>
  <c r="BF142" i="130"/>
  <c r="AY142" i="130"/>
  <c r="AX142" i="130"/>
  <c r="AQ142" i="130"/>
  <c r="AP142" i="130"/>
  <c r="AF142" i="130"/>
  <c r="AE142" i="130"/>
  <c r="AD142" i="130"/>
  <c r="AC142" i="130"/>
  <c r="AB142" i="130"/>
  <c r="AA142" i="130"/>
  <c r="BO138" i="130"/>
  <c r="BN138" i="130"/>
  <c r="BG138" i="130"/>
  <c r="Z138" i="130" s="1"/>
  <c r="BF138" i="130"/>
  <c r="AY138" i="130"/>
  <c r="AX138" i="130"/>
  <c r="AQ138" i="130"/>
  <c r="AP138" i="130"/>
  <c r="AF138" i="130"/>
  <c r="AE138" i="130"/>
  <c r="AD138" i="130"/>
  <c r="AC138" i="130"/>
  <c r="AB138" i="130"/>
  <c r="AA138" i="130"/>
  <c r="BO134" i="130"/>
  <c r="BN134" i="130"/>
  <c r="BG134" i="130"/>
  <c r="BF134" i="130"/>
  <c r="AY134" i="130"/>
  <c r="AX134" i="130"/>
  <c r="AQ134" i="130"/>
  <c r="AP134" i="130"/>
  <c r="AF134" i="130"/>
  <c r="AE134" i="130"/>
  <c r="AD134" i="130"/>
  <c r="AC134" i="130"/>
  <c r="AB134" i="130"/>
  <c r="AA134" i="130"/>
  <c r="BO130" i="130"/>
  <c r="BN130" i="130"/>
  <c r="BG130" i="130"/>
  <c r="BF130" i="130"/>
  <c r="AY130" i="130"/>
  <c r="AX130" i="130"/>
  <c r="AQ130" i="130"/>
  <c r="AP130" i="130"/>
  <c r="AF130" i="130"/>
  <c r="AE130" i="130"/>
  <c r="AD130" i="130"/>
  <c r="AC130" i="130"/>
  <c r="AB130" i="130"/>
  <c r="AA130" i="130"/>
  <c r="BO126" i="130"/>
  <c r="BN126" i="130"/>
  <c r="BG126" i="130"/>
  <c r="BF126" i="130"/>
  <c r="AY126" i="130"/>
  <c r="AX126" i="130"/>
  <c r="AQ126" i="130"/>
  <c r="AP126" i="130"/>
  <c r="AF126" i="130"/>
  <c r="AE126" i="130"/>
  <c r="AD126" i="130"/>
  <c r="AC126" i="130"/>
  <c r="AB126" i="130"/>
  <c r="AA126" i="130"/>
  <c r="BO122" i="130"/>
  <c r="BN122" i="130"/>
  <c r="BG122" i="130"/>
  <c r="BF122" i="130"/>
  <c r="AY122" i="130"/>
  <c r="AX122" i="130"/>
  <c r="AQ122" i="130"/>
  <c r="AP122" i="130"/>
  <c r="AF122" i="130"/>
  <c r="AE122" i="130"/>
  <c r="AD122" i="130"/>
  <c r="AC122" i="130"/>
  <c r="AB122" i="130"/>
  <c r="AA122" i="130"/>
  <c r="BO118" i="130"/>
  <c r="BN118" i="130"/>
  <c r="BG118" i="130"/>
  <c r="BF118" i="130"/>
  <c r="AY118" i="130"/>
  <c r="AX118" i="130"/>
  <c r="AQ118" i="130"/>
  <c r="AP118" i="130"/>
  <c r="AF118" i="130"/>
  <c r="AE118" i="130"/>
  <c r="AD118" i="130"/>
  <c r="AC118" i="130"/>
  <c r="AB118" i="130"/>
  <c r="AA118" i="130"/>
  <c r="BO114" i="130"/>
  <c r="BN114" i="130"/>
  <c r="BG114" i="130"/>
  <c r="BF114" i="130"/>
  <c r="AY114" i="130"/>
  <c r="Z114" i="130" s="1"/>
  <c r="AX114" i="130"/>
  <c r="AQ114" i="130"/>
  <c r="AP114" i="130"/>
  <c r="AF114" i="130"/>
  <c r="AE114" i="130"/>
  <c r="AD114" i="130"/>
  <c r="AC114" i="130"/>
  <c r="AB114" i="130"/>
  <c r="AA114" i="130"/>
  <c r="BO110" i="130"/>
  <c r="BN110" i="130"/>
  <c r="BG110" i="130"/>
  <c r="BF110" i="130"/>
  <c r="AY110" i="130"/>
  <c r="AX110" i="130"/>
  <c r="AQ110" i="130"/>
  <c r="Z110" i="130" s="1"/>
  <c r="AP110" i="130"/>
  <c r="AF110" i="130"/>
  <c r="AE110" i="130"/>
  <c r="AD110" i="130"/>
  <c r="AC110" i="130"/>
  <c r="AB110" i="130"/>
  <c r="AA110" i="130"/>
  <c r="BO106" i="130"/>
  <c r="BN106" i="130"/>
  <c r="BG106" i="130"/>
  <c r="BF106" i="130"/>
  <c r="AY106" i="130"/>
  <c r="AX106" i="130"/>
  <c r="AQ106" i="130"/>
  <c r="AP106" i="130"/>
  <c r="AF106" i="130"/>
  <c r="AE106" i="130"/>
  <c r="AD106" i="130"/>
  <c r="AC106" i="130"/>
  <c r="AB106" i="130"/>
  <c r="AA106" i="130"/>
  <c r="Z106" i="130"/>
  <c r="BO102" i="130"/>
  <c r="BN102" i="130"/>
  <c r="BG102" i="130"/>
  <c r="BF102" i="130"/>
  <c r="AY102" i="130"/>
  <c r="AX102" i="130"/>
  <c r="AQ102" i="130"/>
  <c r="AP102" i="130"/>
  <c r="AF102" i="130"/>
  <c r="AE102" i="130"/>
  <c r="AD102" i="130"/>
  <c r="AC102" i="130"/>
  <c r="AB102" i="130"/>
  <c r="AA102" i="130"/>
  <c r="Z102" i="130"/>
  <c r="BO98" i="130"/>
  <c r="BN98" i="130"/>
  <c r="BG98" i="130"/>
  <c r="BF98" i="130"/>
  <c r="AY98" i="130"/>
  <c r="Z98" i="130" s="1"/>
  <c r="AX98" i="130"/>
  <c r="AQ98" i="130"/>
  <c r="AP98" i="130"/>
  <c r="AF98" i="130"/>
  <c r="AE98" i="130"/>
  <c r="AD98" i="130"/>
  <c r="AC98" i="130"/>
  <c r="AB98" i="130"/>
  <c r="AA98" i="130"/>
  <c r="BO94" i="130"/>
  <c r="BN94" i="130"/>
  <c r="BG94" i="130"/>
  <c r="BF94" i="130"/>
  <c r="AY94" i="130"/>
  <c r="AX94" i="130"/>
  <c r="AQ94" i="130"/>
  <c r="Z94" i="130" s="1"/>
  <c r="AP94" i="130"/>
  <c r="AF94" i="130"/>
  <c r="AE94" i="130"/>
  <c r="AD94" i="130"/>
  <c r="AC94" i="130"/>
  <c r="AB94" i="130"/>
  <c r="AA94" i="130"/>
  <c r="BO90" i="130"/>
  <c r="BN90" i="130"/>
  <c r="BG90" i="130"/>
  <c r="BF90" i="130"/>
  <c r="AY90" i="130"/>
  <c r="AX90" i="130"/>
  <c r="AQ90" i="130"/>
  <c r="AP90" i="130"/>
  <c r="AF90" i="130"/>
  <c r="AE90" i="130"/>
  <c r="AD90" i="130"/>
  <c r="AC90" i="130"/>
  <c r="AB90" i="130"/>
  <c r="AA90" i="130"/>
  <c r="BO86" i="130"/>
  <c r="BN86" i="130"/>
  <c r="BG86" i="130"/>
  <c r="BF86" i="130"/>
  <c r="AY86" i="130"/>
  <c r="AX86" i="130"/>
  <c r="AQ86" i="130"/>
  <c r="AP86" i="130"/>
  <c r="AF86" i="130"/>
  <c r="AE86" i="130"/>
  <c r="AD86" i="130"/>
  <c r="AC86" i="130"/>
  <c r="AB86" i="130"/>
  <c r="AA86" i="130"/>
  <c r="BO82" i="130"/>
  <c r="BN82" i="130"/>
  <c r="BG82" i="130"/>
  <c r="BF82" i="130"/>
  <c r="AY82" i="130"/>
  <c r="AX82" i="130"/>
  <c r="AQ82" i="130"/>
  <c r="AP82" i="130"/>
  <c r="AF82" i="130"/>
  <c r="AE82" i="130"/>
  <c r="AD82" i="130"/>
  <c r="AC82" i="130"/>
  <c r="AB82" i="130"/>
  <c r="AA82" i="130"/>
  <c r="BO78" i="130"/>
  <c r="BN78" i="130"/>
  <c r="BG78" i="130"/>
  <c r="BF78" i="130"/>
  <c r="AY78" i="130"/>
  <c r="AX78" i="130"/>
  <c r="AQ78" i="130"/>
  <c r="AP78" i="130"/>
  <c r="AF78" i="130"/>
  <c r="AE78" i="130"/>
  <c r="AD78" i="130"/>
  <c r="AC78" i="130"/>
  <c r="AB78" i="130"/>
  <c r="AA78" i="130"/>
  <c r="BO74" i="130"/>
  <c r="BN74" i="130"/>
  <c r="BG74" i="130"/>
  <c r="BF74" i="130"/>
  <c r="AY74" i="130"/>
  <c r="AX74" i="130"/>
  <c r="AQ74" i="130"/>
  <c r="AP74" i="130"/>
  <c r="AF74" i="130"/>
  <c r="AE74" i="130"/>
  <c r="AD74" i="130"/>
  <c r="AC74" i="130"/>
  <c r="AB74" i="130"/>
  <c r="AA74" i="130"/>
  <c r="BU73" i="130"/>
  <c r="BT73" i="130"/>
  <c r="BS73" i="130"/>
  <c r="BR73" i="130"/>
  <c r="BQ73" i="130"/>
  <c r="BP73" i="130"/>
  <c r="BM73" i="130"/>
  <c r="BL73" i="130"/>
  <c r="BK73" i="130"/>
  <c r="BJ73" i="130"/>
  <c r="BI73" i="130"/>
  <c r="BH73" i="130"/>
  <c r="BE73" i="130"/>
  <c r="BD73" i="130"/>
  <c r="BC73" i="130"/>
  <c r="BB73" i="130"/>
  <c r="BA73" i="130"/>
  <c r="AZ73" i="130"/>
  <c r="AW73" i="130"/>
  <c r="AV73" i="130"/>
  <c r="AE73" i="130" s="1"/>
  <c r="AU73" i="130"/>
  <c r="AT73" i="130"/>
  <c r="AS73" i="130"/>
  <c r="AB73" i="130" s="1"/>
  <c r="AR73" i="130"/>
  <c r="BO69" i="130"/>
  <c r="BN69" i="130"/>
  <c r="BG69" i="130"/>
  <c r="BF69" i="130"/>
  <c r="AY69" i="130"/>
  <c r="AX69" i="130"/>
  <c r="AQ69" i="130"/>
  <c r="AP69" i="130"/>
  <c r="AF69" i="130"/>
  <c r="AE69" i="130"/>
  <c r="AD69" i="130"/>
  <c r="AC69" i="130"/>
  <c r="AB69" i="130"/>
  <c r="AA69" i="130"/>
  <c r="BO65" i="130"/>
  <c r="BN65" i="130"/>
  <c r="BG65" i="130"/>
  <c r="BF65" i="130"/>
  <c r="AY65" i="130"/>
  <c r="Z65" i="130" s="1"/>
  <c r="AX65" i="130"/>
  <c r="AQ65" i="130"/>
  <c r="AP65" i="130"/>
  <c r="AF65" i="130"/>
  <c r="AE65" i="130"/>
  <c r="AD65" i="130"/>
  <c r="AC65" i="130"/>
  <c r="AB65" i="130"/>
  <c r="AA65" i="130"/>
  <c r="BO61" i="130"/>
  <c r="BN61" i="130"/>
  <c r="BG61" i="130"/>
  <c r="BF61" i="130"/>
  <c r="AY61" i="130"/>
  <c r="AX61" i="130"/>
  <c r="AQ61" i="130"/>
  <c r="AP61" i="130"/>
  <c r="AF61" i="130"/>
  <c r="AE61" i="130"/>
  <c r="AD61" i="130"/>
  <c r="AC61" i="130"/>
  <c r="AB61" i="130"/>
  <c r="AA61" i="130"/>
  <c r="BO57" i="130"/>
  <c r="BN57" i="130"/>
  <c r="BG57" i="130"/>
  <c r="BF57" i="130"/>
  <c r="AY57" i="130"/>
  <c r="AX57" i="130"/>
  <c r="AQ57" i="130"/>
  <c r="AP57" i="130"/>
  <c r="AF57" i="130"/>
  <c r="AE57" i="130"/>
  <c r="AD57" i="130"/>
  <c r="AC57" i="130"/>
  <c r="AB57" i="130"/>
  <c r="AA57" i="130"/>
  <c r="BO53" i="130"/>
  <c r="BN53" i="130"/>
  <c r="BG53" i="130"/>
  <c r="BF53" i="130"/>
  <c r="AY53" i="130"/>
  <c r="AX53" i="130"/>
  <c r="AQ53" i="130"/>
  <c r="AP53" i="130"/>
  <c r="AF53" i="130"/>
  <c r="AE53" i="130"/>
  <c r="AD53" i="130"/>
  <c r="AC53" i="130"/>
  <c r="AB53" i="130"/>
  <c r="AA53" i="130"/>
  <c r="BO49" i="130"/>
  <c r="BN49" i="130"/>
  <c r="BG49" i="130"/>
  <c r="BF49" i="130"/>
  <c r="AY49" i="130"/>
  <c r="Z49" i="130" s="1"/>
  <c r="AX49" i="130"/>
  <c r="AQ49" i="130"/>
  <c r="AP49" i="130"/>
  <c r="AF49" i="130"/>
  <c r="AE49" i="130"/>
  <c r="AD49" i="130"/>
  <c r="AC49" i="130"/>
  <c r="AB49" i="130"/>
  <c r="AA49" i="130"/>
  <c r="BO45" i="130"/>
  <c r="BN45" i="130"/>
  <c r="BG45" i="130"/>
  <c r="BF45" i="130"/>
  <c r="AY45" i="130"/>
  <c r="AX45" i="130"/>
  <c r="AQ45" i="130"/>
  <c r="Z45" i="130" s="1"/>
  <c r="AP45" i="130"/>
  <c r="AF45" i="130"/>
  <c r="AE45" i="130"/>
  <c r="AD45" i="130"/>
  <c r="AC45" i="130"/>
  <c r="AB45" i="130"/>
  <c r="AA45" i="130"/>
  <c r="BO41" i="130"/>
  <c r="BN41" i="130"/>
  <c r="BG41" i="130"/>
  <c r="BF41" i="130"/>
  <c r="AY41" i="130"/>
  <c r="AX41" i="130"/>
  <c r="AQ41" i="130"/>
  <c r="AP41" i="130"/>
  <c r="AF41" i="130"/>
  <c r="AE41" i="130"/>
  <c r="AD41" i="130"/>
  <c r="AC41" i="130"/>
  <c r="AB41" i="130"/>
  <c r="AA41" i="130"/>
  <c r="BO37" i="130"/>
  <c r="BN37" i="130"/>
  <c r="BG37" i="130"/>
  <c r="BF37" i="130"/>
  <c r="AY37" i="130"/>
  <c r="AX37" i="130"/>
  <c r="AQ37" i="130"/>
  <c r="AP37" i="130"/>
  <c r="AF37" i="130"/>
  <c r="AE37" i="130"/>
  <c r="AD37" i="130"/>
  <c r="AC37" i="130"/>
  <c r="AB37" i="130"/>
  <c r="AA37" i="130"/>
  <c r="BO33" i="130"/>
  <c r="BN33" i="130"/>
  <c r="BG33" i="130"/>
  <c r="BG8" i="130" s="1"/>
  <c r="BF33" i="130"/>
  <c r="AY33" i="130"/>
  <c r="AX33" i="130"/>
  <c r="AQ33" i="130"/>
  <c r="AP33" i="130"/>
  <c r="AF33" i="130"/>
  <c r="AE33" i="130"/>
  <c r="AD33" i="130"/>
  <c r="AC33" i="130"/>
  <c r="AB33" i="130"/>
  <c r="AA33" i="130"/>
  <c r="BO29" i="130"/>
  <c r="BN29" i="130"/>
  <c r="BG29" i="130"/>
  <c r="BF29" i="130"/>
  <c r="AY29" i="130"/>
  <c r="AX29" i="130"/>
  <c r="AQ29" i="130"/>
  <c r="AP29" i="130"/>
  <c r="AF29" i="130"/>
  <c r="AE29" i="130"/>
  <c r="AD29" i="130"/>
  <c r="AC29" i="130"/>
  <c r="AB29" i="130"/>
  <c r="AA29" i="130"/>
  <c r="BO25" i="130"/>
  <c r="BN25" i="130"/>
  <c r="BG25" i="130"/>
  <c r="BF25" i="130"/>
  <c r="AY25" i="130"/>
  <c r="AX25" i="130"/>
  <c r="AQ25" i="130"/>
  <c r="AP25" i="130"/>
  <c r="AF25" i="130"/>
  <c r="AE25" i="130"/>
  <c r="AD25" i="130"/>
  <c r="AC25" i="130"/>
  <c r="AB25" i="130"/>
  <c r="AA25" i="130"/>
  <c r="BO21" i="130"/>
  <c r="BN21" i="130"/>
  <c r="BG21" i="130"/>
  <c r="Z21" i="130" s="1"/>
  <c r="BF21" i="130"/>
  <c r="AY21" i="130"/>
  <c r="AX21" i="130"/>
  <c r="AQ21" i="130"/>
  <c r="AP21" i="130"/>
  <c r="AF21" i="130"/>
  <c r="AE21" i="130"/>
  <c r="AD21" i="130"/>
  <c r="AC21" i="130"/>
  <c r="AB21" i="130"/>
  <c r="AA21" i="130"/>
  <c r="BO17" i="130"/>
  <c r="BN17" i="130"/>
  <c r="BG17" i="130"/>
  <c r="BF17" i="130"/>
  <c r="AY17" i="130"/>
  <c r="Z17" i="130" s="1"/>
  <c r="AX17" i="130"/>
  <c r="AQ17" i="130"/>
  <c r="AP17" i="130"/>
  <c r="AF17" i="130"/>
  <c r="AE17" i="130"/>
  <c r="AD17" i="130"/>
  <c r="AC17" i="130"/>
  <c r="AB17" i="130"/>
  <c r="AA17" i="130"/>
  <c r="BO13" i="130"/>
  <c r="BN13" i="130"/>
  <c r="BG13" i="130"/>
  <c r="BF13" i="130"/>
  <c r="AY13" i="130"/>
  <c r="AX13" i="130"/>
  <c r="AQ13" i="130"/>
  <c r="AP13" i="130"/>
  <c r="AF13" i="130"/>
  <c r="AE13" i="130"/>
  <c r="AD13" i="130"/>
  <c r="AC13" i="130"/>
  <c r="AB13" i="130"/>
  <c r="AA13" i="130"/>
  <c r="BO9" i="130"/>
  <c r="BN9" i="130"/>
  <c r="BG9" i="130"/>
  <c r="BF9" i="130"/>
  <c r="AY9" i="130"/>
  <c r="AX9" i="130"/>
  <c r="AQ9" i="130"/>
  <c r="AP9" i="130"/>
  <c r="AF9" i="130"/>
  <c r="AE9" i="130"/>
  <c r="AD9" i="130"/>
  <c r="AC9" i="130"/>
  <c r="AB9" i="130"/>
  <c r="AA9" i="130"/>
  <c r="BU8" i="130"/>
  <c r="BU7" i="130" s="1"/>
  <c r="BT8" i="130"/>
  <c r="BT7" i="130" s="1"/>
  <c r="BS8" i="130"/>
  <c r="BS7" i="130" s="1"/>
  <c r="BR8" i="130"/>
  <c r="BR7" i="130" s="1"/>
  <c r="BQ8" i="130"/>
  <c r="BP8" i="130"/>
  <c r="BP7" i="130" s="1"/>
  <c r="BM8" i="130"/>
  <c r="BL8" i="130"/>
  <c r="BK8" i="130"/>
  <c r="BK7" i="130" s="1"/>
  <c r="BJ8" i="130"/>
  <c r="BJ7" i="130" s="1"/>
  <c r="BI8" i="130"/>
  <c r="BH8" i="130"/>
  <c r="BE8" i="130"/>
  <c r="BD8" i="130"/>
  <c r="BD7" i="130" s="1"/>
  <c r="BC8" i="130"/>
  <c r="BC7" i="130" s="1"/>
  <c r="BB8" i="130"/>
  <c r="BB7" i="130" s="1"/>
  <c r="BA8" i="130"/>
  <c r="BA7" i="130" s="1"/>
  <c r="AZ8" i="130"/>
  <c r="AZ7" i="130" s="1"/>
  <c r="AW8" i="130"/>
  <c r="AW7" i="130" s="1"/>
  <c r="AV8" i="130"/>
  <c r="AV7" i="130" s="1"/>
  <c r="AU8" i="130"/>
  <c r="AT8" i="130"/>
  <c r="AS8" i="130"/>
  <c r="AR8" i="130"/>
  <c r="BQ7" i="130"/>
  <c r="BI7" i="130"/>
  <c r="BH7" i="130"/>
  <c r="BE7" i="130"/>
  <c r="AH2" i="130"/>
  <c r="X2" i="130"/>
  <c r="AU2" i="130" s="1"/>
  <c r="BK2" i="130" s="1"/>
  <c r="O2" i="130"/>
  <c r="BO186" i="129"/>
  <c r="BO181" i="129" s="1"/>
  <c r="BN186" i="129"/>
  <c r="BG186" i="129"/>
  <c r="BF186" i="129"/>
  <c r="AY186" i="129"/>
  <c r="AX186" i="129"/>
  <c r="AQ186" i="129"/>
  <c r="AQ181" i="129" s="1"/>
  <c r="AP186" i="129"/>
  <c r="AF186" i="129"/>
  <c r="AE186" i="129"/>
  <c r="AD186" i="129"/>
  <c r="AC186" i="129"/>
  <c r="AB186" i="129"/>
  <c r="AA186" i="129"/>
  <c r="BO182" i="129"/>
  <c r="BN182" i="129"/>
  <c r="BG182" i="129"/>
  <c r="BF182" i="129"/>
  <c r="AY182" i="129"/>
  <c r="AX182" i="129"/>
  <c r="AQ182" i="129"/>
  <c r="AP182" i="129"/>
  <c r="AF182" i="129"/>
  <c r="AE182" i="129"/>
  <c r="AD182" i="129"/>
  <c r="AC182" i="129"/>
  <c r="AB182" i="129"/>
  <c r="AA182" i="129"/>
  <c r="BU181" i="129"/>
  <c r="BT181" i="129"/>
  <c r="BS181" i="129"/>
  <c r="BR181" i="129"/>
  <c r="BQ181" i="129"/>
  <c r="BP181" i="129"/>
  <c r="BM181" i="129"/>
  <c r="BL181" i="129"/>
  <c r="BK181" i="129"/>
  <c r="BJ181" i="129"/>
  <c r="BI181" i="129"/>
  <c r="BH181" i="129"/>
  <c r="BE181" i="129"/>
  <c r="BD181" i="129"/>
  <c r="BC181" i="129"/>
  <c r="BB181" i="129"/>
  <c r="BA181" i="129"/>
  <c r="AZ181" i="129"/>
  <c r="AY181" i="129"/>
  <c r="AW181" i="129"/>
  <c r="AV181" i="129"/>
  <c r="AU181" i="129"/>
  <c r="AT181" i="129"/>
  <c r="AS181" i="129"/>
  <c r="AR181" i="129"/>
  <c r="AA181" i="129" s="1"/>
  <c r="Y181" i="129"/>
  <c r="Y7" i="129" s="1"/>
  <c r="BO177" i="129"/>
  <c r="BN177" i="129"/>
  <c r="BG177" i="129"/>
  <c r="BF177" i="129"/>
  <c r="AY177" i="129"/>
  <c r="AX177" i="129"/>
  <c r="AQ177" i="129"/>
  <c r="AP177" i="129"/>
  <c r="AF177" i="129"/>
  <c r="AE177" i="129"/>
  <c r="AD177" i="129"/>
  <c r="AC177" i="129"/>
  <c r="AB177" i="129"/>
  <c r="AA177" i="129"/>
  <c r="BO173" i="129"/>
  <c r="BN173" i="129"/>
  <c r="BG173" i="129"/>
  <c r="BF173" i="129"/>
  <c r="AY173" i="129"/>
  <c r="AX173" i="129"/>
  <c r="AQ173" i="129"/>
  <c r="AP173" i="129"/>
  <c r="AF173" i="129"/>
  <c r="AE173" i="129"/>
  <c r="AD173" i="129"/>
  <c r="AC173" i="129"/>
  <c r="AB173" i="129"/>
  <c r="AA173" i="129"/>
  <c r="BO169" i="129"/>
  <c r="BN169" i="129"/>
  <c r="BG169" i="129"/>
  <c r="BF169" i="129"/>
  <c r="AY169" i="129"/>
  <c r="AX169" i="129"/>
  <c r="AQ169" i="129"/>
  <c r="AP169" i="129"/>
  <c r="AF169" i="129"/>
  <c r="AE169" i="129"/>
  <c r="AD169" i="129"/>
  <c r="AC169" i="129"/>
  <c r="AB169" i="129"/>
  <c r="AA169" i="129"/>
  <c r="BO165" i="129"/>
  <c r="BN165" i="129"/>
  <c r="BG165" i="129"/>
  <c r="BF165" i="129"/>
  <c r="AY165" i="129"/>
  <c r="AX165" i="129"/>
  <c r="AQ165" i="129"/>
  <c r="AP165" i="129"/>
  <c r="AF165" i="129"/>
  <c r="AE165" i="129"/>
  <c r="AD165" i="129"/>
  <c r="AC165" i="129"/>
  <c r="AB165" i="129"/>
  <c r="AA165" i="129"/>
  <c r="BO161" i="129"/>
  <c r="BN161" i="129"/>
  <c r="BG161" i="129"/>
  <c r="BF161" i="129"/>
  <c r="AY161" i="129"/>
  <c r="AX161" i="129"/>
  <c r="AQ161" i="129"/>
  <c r="AP161" i="129"/>
  <c r="AF161" i="129"/>
  <c r="AE161" i="129"/>
  <c r="AD161" i="129"/>
  <c r="AC161" i="129"/>
  <c r="AB161" i="129"/>
  <c r="AA161" i="129"/>
  <c r="BU160" i="129"/>
  <c r="BT160" i="129"/>
  <c r="BS160" i="129"/>
  <c r="BR160" i="129"/>
  <c r="BQ160" i="129"/>
  <c r="BP160" i="129"/>
  <c r="BM160" i="129"/>
  <c r="BL160" i="129"/>
  <c r="BK160" i="129"/>
  <c r="BJ160" i="129"/>
  <c r="BI160" i="129"/>
  <c r="BI7" i="129" s="1"/>
  <c r="BH160" i="129"/>
  <c r="BE160" i="129"/>
  <c r="BD160" i="129"/>
  <c r="BC160" i="129"/>
  <c r="BB160" i="129"/>
  <c r="BA160" i="129"/>
  <c r="AZ160" i="129"/>
  <c r="AW160" i="129"/>
  <c r="AV160" i="129"/>
  <c r="AU160" i="129"/>
  <c r="AT160" i="129"/>
  <c r="AS160" i="129"/>
  <c r="AR160" i="129"/>
  <c r="BO156" i="129"/>
  <c r="BN156" i="129"/>
  <c r="BG156" i="129"/>
  <c r="BF156" i="129"/>
  <c r="AY156" i="129"/>
  <c r="AX156" i="129"/>
  <c r="AQ156" i="129"/>
  <c r="AP156" i="129"/>
  <c r="AF156" i="129"/>
  <c r="AE156" i="129"/>
  <c r="AD156" i="129"/>
  <c r="AC156" i="129"/>
  <c r="AB156" i="129"/>
  <c r="AA156" i="129"/>
  <c r="BO152" i="129"/>
  <c r="BN152" i="129"/>
  <c r="BG152" i="129"/>
  <c r="BF152" i="129"/>
  <c r="AY152" i="129"/>
  <c r="AX152" i="129"/>
  <c r="AQ152" i="129"/>
  <c r="AP152" i="129"/>
  <c r="AF152" i="129"/>
  <c r="AE152" i="129"/>
  <c r="AD152" i="129"/>
  <c r="AC152" i="129"/>
  <c r="AB152" i="129"/>
  <c r="AA152" i="129"/>
  <c r="BO148" i="129"/>
  <c r="BN148" i="129"/>
  <c r="BG148" i="129"/>
  <c r="BF148" i="129"/>
  <c r="AY148" i="129"/>
  <c r="AX148" i="129"/>
  <c r="AQ148" i="129"/>
  <c r="AP148" i="129"/>
  <c r="AF148" i="129"/>
  <c r="AE148" i="129"/>
  <c r="AD148" i="129"/>
  <c r="AC148" i="129"/>
  <c r="AB148" i="129"/>
  <c r="AA148" i="129"/>
  <c r="BO144" i="129"/>
  <c r="BN144" i="129"/>
  <c r="BG144" i="129"/>
  <c r="BF144" i="129"/>
  <c r="AY144" i="129"/>
  <c r="AX144" i="129"/>
  <c r="AQ144" i="129"/>
  <c r="AP144" i="129"/>
  <c r="AF144" i="129"/>
  <c r="AE144" i="129"/>
  <c r="AD144" i="129"/>
  <c r="AC144" i="129"/>
  <c r="AB144" i="129"/>
  <c r="AA144" i="129"/>
  <c r="BO140" i="129"/>
  <c r="BN140" i="129"/>
  <c r="BG140" i="129"/>
  <c r="BF140" i="129"/>
  <c r="AY140" i="129"/>
  <c r="AX140" i="129"/>
  <c r="AQ140" i="129"/>
  <c r="AP140" i="129"/>
  <c r="AF140" i="129"/>
  <c r="AE140" i="129"/>
  <c r="AD140" i="129"/>
  <c r="AC140" i="129"/>
  <c r="AB140" i="129"/>
  <c r="AA140" i="129"/>
  <c r="BU139" i="129"/>
  <c r="BT139" i="129"/>
  <c r="BS139" i="129"/>
  <c r="BR139" i="129"/>
  <c r="BQ139" i="129"/>
  <c r="BP139" i="129"/>
  <c r="BM139" i="129"/>
  <c r="BL139" i="129"/>
  <c r="BK139" i="129"/>
  <c r="BJ139" i="129"/>
  <c r="BI139" i="129"/>
  <c r="BH139" i="129"/>
  <c r="BE139" i="129"/>
  <c r="BD139" i="129"/>
  <c r="BC139" i="129"/>
  <c r="BB139" i="129"/>
  <c r="BA139" i="129"/>
  <c r="AZ139" i="129"/>
  <c r="AW139" i="129"/>
  <c r="AV139" i="129"/>
  <c r="AE139" i="129" s="1"/>
  <c r="AU139" i="129"/>
  <c r="AD139" i="129" s="1"/>
  <c r="AT139" i="129"/>
  <c r="AS139" i="129"/>
  <c r="AR139" i="129"/>
  <c r="BO135" i="129"/>
  <c r="BN135" i="129"/>
  <c r="BG135" i="129"/>
  <c r="BF135" i="129"/>
  <c r="AY135" i="129"/>
  <c r="AX135" i="129"/>
  <c r="AQ135" i="129"/>
  <c r="AP135" i="129"/>
  <c r="AF135" i="129"/>
  <c r="AE135" i="129"/>
  <c r="AD135" i="129"/>
  <c r="AC135" i="129"/>
  <c r="AB135" i="129"/>
  <c r="AA135" i="129"/>
  <c r="BO131" i="129"/>
  <c r="BN131" i="129"/>
  <c r="BG131" i="129"/>
  <c r="BF131" i="129"/>
  <c r="AY131" i="129"/>
  <c r="AX131" i="129"/>
  <c r="AQ131" i="129"/>
  <c r="AP131" i="129"/>
  <c r="AF131" i="129"/>
  <c r="AE131" i="129"/>
  <c r="AD131" i="129"/>
  <c r="AC131" i="129"/>
  <c r="AB131" i="129"/>
  <c r="AA131" i="129"/>
  <c r="BO127" i="129"/>
  <c r="BN127" i="129"/>
  <c r="BG127" i="129"/>
  <c r="BF127" i="129"/>
  <c r="AY127" i="129"/>
  <c r="AX127" i="129"/>
  <c r="AQ127" i="129"/>
  <c r="AP127" i="129"/>
  <c r="AF127" i="129"/>
  <c r="AE127" i="129"/>
  <c r="AD127" i="129"/>
  <c r="AC127" i="129"/>
  <c r="AB127" i="129"/>
  <c r="AA127" i="129"/>
  <c r="BO123" i="129"/>
  <c r="BN123" i="129"/>
  <c r="BG123" i="129"/>
  <c r="BF123" i="129"/>
  <c r="AY123" i="129"/>
  <c r="AX123" i="129"/>
  <c r="AQ123" i="129"/>
  <c r="AP123" i="129"/>
  <c r="AF123" i="129"/>
  <c r="AE123" i="129"/>
  <c r="AD123" i="129"/>
  <c r="AC123" i="129"/>
  <c r="AB123" i="129"/>
  <c r="AA123" i="129"/>
  <c r="BO119" i="129"/>
  <c r="BN119" i="129"/>
  <c r="BG119" i="129"/>
  <c r="BF119" i="129"/>
  <c r="AY119" i="129"/>
  <c r="AX119" i="129"/>
  <c r="AQ119" i="129"/>
  <c r="AP119" i="129"/>
  <c r="AF119" i="129"/>
  <c r="AE119" i="129"/>
  <c r="AD119" i="129"/>
  <c r="AC119" i="129"/>
  <c r="AB119" i="129"/>
  <c r="AA119" i="129"/>
  <c r="BU118" i="129"/>
  <c r="BT118" i="129"/>
  <c r="BS118" i="129"/>
  <c r="BR118" i="129"/>
  <c r="BQ118" i="129"/>
  <c r="BP118" i="129"/>
  <c r="BM118" i="129"/>
  <c r="AF118" i="129" s="1"/>
  <c r="BL118" i="129"/>
  <c r="BK118" i="129"/>
  <c r="BJ118" i="129"/>
  <c r="BI118" i="129"/>
  <c r="BH118" i="129"/>
  <c r="BG118" i="129"/>
  <c r="BE118" i="129"/>
  <c r="BD118" i="129"/>
  <c r="BC118" i="129"/>
  <c r="BB118" i="129"/>
  <c r="BA118" i="129"/>
  <c r="AZ118" i="129"/>
  <c r="AY118" i="129"/>
  <c r="AW118" i="129"/>
  <c r="AV118" i="129"/>
  <c r="AU118" i="129"/>
  <c r="AT118" i="129"/>
  <c r="AS118" i="129"/>
  <c r="AR118" i="129"/>
  <c r="AE118" i="129"/>
  <c r="AD118" i="129"/>
  <c r="BO114" i="129"/>
  <c r="BN114" i="129"/>
  <c r="BG114" i="129"/>
  <c r="BF114" i="129"/>
  <c r="AY114" i="129"/>
  <c r="AX114" i="129"/>
  <c r="AQ114" i="129"/>
  <c r="Z114" i="129" s="1"/>
  <c r="AP114" i="129"/>
  <c r="AF114" i="129"/>
  <c r="AE114" i="129"/>
  <c r="AD114" i="129"/>
  <c r="AC114" i="129"/>
  <c r="AB114" i="129"/>
  <c r="AA114" i="129"/>
  <c r="BO110" i="129"/>
  <c r="BN110" i="129"/>
  <c r="BG110" i="129"/>
  <c r="BF110" i="129"/>
  <c r="AY110" i="129"/>
  <c r="Z110" i="129" s="1"/>
  <c r="AX110" i="129"/>
  <c r="AQ110" i="129"/>
  <c r="AP110" i="129"/>
  <c r="AF110" i="129"/>
  <c r="AE110" i="129"/>
  <c r="AD110" i="129"/>
  <c r="AC110" i="129"/>
  <c r="AB110" i="129"/>
  <c r="AA110" i="129"/>
  <c r="BO106" i="129"/>
  <c r="BN106" i="129"/>
  <c r="BG106" i="129"/>
  <c r="BF106" i="129"/>
  <c r="AY106" i="129"/>
  <c r="AX106" i="129"/>
  <c r="AQ106" i="129"/>
  <c r="Z106" i="129" s="1"/>
  <c r="AP106" i="129"/>
  <c r="AF106" i="129"/>
  <c r="AE106" i="129"/>
  <c r="AD106" i="129"/>
  <c r="AC106" i="129"/>
  <c r="AB106" i="129"/>
  <c r="AA106" i="129"/>
  <c r="BO102" i="129"/>
  <c r="BN102" i="129"/>
  <c r="BG102" i="129"/>
  <c r="BF102" i="129"/>
  <c r="AY102" i="129"/>
  <c r="AX102" i="129"/>
  <c r="AQ102" i="129"/>
  <c r="AP102" i="129"/>
  <c r="AF102" i="129"/>
  <c r="AE102" i="129"/>
  <c r="AD102" i="129"/>
  <c r="AC102" i="129"/>
  <c r="AB102" i="129"/>
  <c r="AA102" i="129"/>
  <c r="BO98" i="129"/>
  <c r="BN98" i="129"/>
  <c r="BG98" i="129"/>
  <c r="BF98" i="129"/>
  <c r="AY98" i="129"/>
  <c r="AX98" i="129"/>
  <c r="AQ98" i="129"/>
  <c r="AP98" i="129"/>
  <c r="AF98" i="129"/>
  <c r="AE98" i="129"/>
  <c r="AD98" i="129"/>
  <c r="AC98" i="129"/>
  <c r="AB98" i="129"/>
  <c r="AA98" i="129"/>
  <c r="BO94" i="129"/>
  <c r="BN94" i="129"/>
  <c r="BG94" i="129"/>
  <c r="BF94" i="129"/>
  <c r="AY94" i="129"/>
  <c r="AX94" i="129"/>
  <c r="AQ94" i="129"/>
  <c r="AP94" i="129"/>
  <c r="AF94" i="129"/>
  <c r="AE94" i="129"/>
  <c r="AD94" i="129"/>
  <c r="AC94" i="129"/>
  <c r="AB94" i="129"/>
  <c r="AA94" i="129"/>
  <c r="BO90" i="129"/>
  <c r="BN90" i="129"/>
  <c r="BG90" i="129"/>
  <c r="BF90" i="129"/>
  <c r="AY90" i="129"/>
  <c r="AX90" i="129"/>
  <c r="AQ90" i="129"/>
  <c r="AP90" i="129"/>
  <c r="AF90" i="129"/>
  <c r="AE90" i="129"/>
  <c r="AD90" i="129"/>
  <c r="AC90" i="129"/>
  <c r="AB90" i="129"/>
  <c r="AA90" i="129"/>
  <c r="BO86" i="129"/>
  <c r="BN86" i="129"/>
  <c r="BG86" i="129"/>
  <c r="BF86" i="129"/>
  <c r="AY86" i="129"/>
  <c r="AX86" i="129"/>
  <c r="AQ86" i="129"/>
  <c r="AP86" i="129"/>
  <c r="AF86" i="129"/>
  <c r="AE86" i="129"/>
  <c r="AD86" i="129"/>
  <c r="AC86" i="129"/>
  <c r="AB86" i="129"/>
  <c r="AA86" i="129"/>
  <c r="BO82" i="129"/>
  <c r="BN82" i="129"/>
  <c r="BG82" i="129"/>
  <c r="BF82" i="129"/>
  <c r="AY82" i="129"/>
  <c r="AX82" i="129"/>
  <c r="AQ82" i="129"/>
  <c r="Z82" i="129" s="1"/>
  <c r="AP82" i="129"/>
  <c r="AF82" i="129"/>
  <c r="AE82" i="129"/>
  <c r="AD82" i="129"/>
  <c r="AC82" i="129"/>
  <c r="AB82" i="129"/>
  <c r="AA82" i="129"/>
  <c r="BO78" i="129"/>
  <c r="BN78" i="129"/>
  <c r="BG78" i="129"/>
  <c r="BF78" i="129"/>
  <c r="AY78" i="129"/>
  <c r="AX78" i="129"/>
  <c r="AQ78" i="129"/>
  <c r="AP78" i="129"/>
  <c r="AF78" i="129"/>
  <c r="AE78" i="129"/>
  <c r="AD78" i="129"/>
  <c r="AC78" i="129"/>
  <c r="AB78" i="129"/>
  <c r="AA78" i="129"/>
  <c r="BO74" i="129"/>
  <c r="BN74" i="129"/>
  <c r="BG74" i="129"/>
  <c r="BF74" i="129"/>
  <c r="AY74" i="129"/>
  <c r="Z74" i="129" s="1"/>
  <c r="AX74" i="129"/>
  <c r="AQ74" i="129"/>
  <c r="AP74" i="129"/>
  <c r="AF74" i="129"/>
  <c r="AE74" i="129"/>
  <c r="AD74" i="129"/>
  <c r="AC74" i="129"/>
  <c r="AB74" i="129"/>
  <c r="AA74" i="129"/>
  <c r="BO70" i="129"/>
  <c r="BN70" i="129"/>
  <c r="BG70" i="129"/>
  <c r="BF70" i="129"/>
  <c r="AY70" i="129"/>
  <c r="AX70" i="129"/>
  <c r="AQ70" i="129"/>
  <c r="Z70" i="129" s="1"/>
  <c r="AP70" i="129"/>
  <c r="AF70" i="129"/>
  <c r="AE70" i="129"/>
  <c r="AD70" i="129"/>
  <c r="AC70" i="129"/>
  <c r="AB70" i="129"/>
  <c r="AA70" i="129"/>
  <c r="BO66" i="129"/>
  <c r="BN66" i="129"/>
  <c r="BG66" i="129"/>
  <c r="BF66" i="129"/>
  <c r="AY66" i="129"/>
  <c r="AX66" i="129"/>
  <c r="AQ66" i="129"/>
  <c r="AP66" i="129"/>
  <c r="AF66" i="129"/>
  <c r="AE66" i="129"/>
  <c r="AD66" i="129"/>
  <c r="AC66" i="129"/>
  <c r="AB66" i="129"/>
  <c r="AA66" i="129"/>
  <c r="BU65" i="129"/>
  <c r="BT65" i="129"/>
  <c r="BS65" i="129"/>
  <c r="BR65" i="129"/>
  <c r="BQ65" i="129"/>
  <c r="BP65" i="129"/>
  <c r="BM65" i="129"/>
  <c r="BL65" i="129"/>
  <c r="BK65" i="129"/>
  <c r="BJ65" i="129"/>
  <c r="BI65" i="129"/>
  <c r="BH65" i="129"/>
  <c r="BE65" i="129"/>
  <c r="BD65" i="129"/>
  <c r="BC65" i="129"/>
  <c r="BB65" i="129"/>
  <c r="BB7" i="129" s="1"/>
  <c r="BA65" i="129"/>
  <c r="AZ65" i="129"/>
  <c r="AW65" i="129"/>
  <c r="AV65" i="129"/>
  <c r="AU65" i="129"/>
  <c r="AT65" i="129"/>
  <c r="AS65" i="129"/>
  <c r="AR65" i="129"/>
  <c r="BO61" i="129"/>
  <c r="BN61" i="129"/>
  <c r="BG61" i="129"/>
  <c r="BF61" i="129"/>
  <c r="AY61" i="129"/>
  <c r="AX61" i="129"/>
  <c r="AQ61" i="129"/>
  <c r="AP61" i="129"/>
  <c r="AF61" i="129"/>
  <c r="AE61" i="129"/>
  <c r="AD61" i="129"/>
  <c r="AC61" i="129"/>
  <c r="AB61" i="129"/>
  <c r="AA61" i="129"/>
  <c r="BO57" i="129"/>
  <c r="BN57" i="129"/>
  <c r="BG57" i="129"/>
  <c r="BF57" i="129"/>
  <c r="AY57" i="129"/>
  <c r="AX57" i="129"/>
  <c r="AQ57" i="129"/>
  <c r="AP57" i="129"/>
  <c r="AF57" i="129"/>
  <c r="AE57" i="129"/>
  <c r="AD57" i="129"/>
  <c r="AC57" i="129"/>
  <c r="AB57" i="129"/>
  <c r="AA57" i="129"/>
  <c r="Z57" i="129"/>
  <c r="BO53" i="129"/>
  <c r="BN53" i="129"/>
  <c r="BG53" i="129"/>
  <c r="BF53" i="129"/>
  <c r="AY53" i="129"/>
  <c r="AX53" i="129"/>
  <c r="AQ53" i="129"/>
  <c r="AP53" i="129"/>
  <c r="AF53" i="129"/>
  <c r="AE53" i="129"/>
  <c r="AD53" i="129"/>
  <c r="AC53" i="129"/>
  <c r="AB53" i="129"/>
  <c r="AA53" i="129"/>
  <c r="BO49" i="129"/>
  <c r="BN49" i="129"/>
  <c r="BG49" i="129"/>
  <c r="BF49" i="129"/>
  <c r="AY49" i="129"/>
  <c r="AX49" i="129"/>
  <c r="AQ49" i="129"/>
  <c r="AP49" i="129"/>
  <c r="AF49" i="129"/>
  <c r="AE49" i="129"/>
  <c r="AD49" i="129"/>
  <c r="AC49" i="129"/>
  <c r="AB49" i="129"/>
  <c r="AA49" i="129"/>
  <c r="BO45" i="129"/>
  <c r="BN45" i="129"/>
  <c r="BG45" i="129"/>
  <c r="BF45" i="129"/>
  <c r="AY45" i="129"/>
  <c r="AX45" i="129"/>
  <c r="AQ45" i="129"/>
  <c r="AP45" i="129"/>
  <c r="AF45" i="129"/>
  <c r="AE45" i="129"/>
  <c r="AD45" i="129"/>
  <c r="AC45" i="129"/>
  <c r="AB45" i="129"/>
  <c r="AA45" i="129"/>
  <c r="BO41" i="129"/>
  <c r="BN41" i="129"/>
  <c r="BG41" i="129"/>
  <c r="BF41" i="129"/>
  <c r="AY41" i="129"/>
  <c r="AX41" i="129"/>
  <c r="AQ41" i="129"/>
  <c r="AP41" i="129"/>
  <c r="AF41" i="129"/>
  <c r="AE41" i="129"/>
  <c r="AD41" i="129"/>
  <c r="AC41" i="129"/>
  <c r="AB41" i="129"/>
  <c r="AA41" i="129"/>
  <c r="BO37" i="129"/>
  <c r="BN37" i="129"/>
  <c r="BG37" i="129"/>
  <c r="BF37" i="129"/>
  <c r="AY37" i="129"/>
  <c r="AX37" i="129"/>
  <c r="AQ37" i="129"/>
  <c r="Z37" i="129" s="1"/>
  <c r="AP37" i="129"/>
  <c r="AF37" i="129"/>
  <c r="AE37" i="129"/>
  <c r="AD37" i="129"/>
  <c r="AC37" i="129"/>
  <c r="AB37" i="129"/>
  <c r="AA37" i="129"/>
  <c r="BO33" i="129"/>
  <c r="BN33" i="129"/>
  <c r="BG33" i="129"/>
  <c r="BF33" i="129"/>
  <c r="AY33" i="129"/>
  <c r="AX33" i="129"/>
  <c r="AQ33" i="129"/>
  <c r="AP33" i="129"/>
  <c r="AF33" i="129"/>
  <c r="AE33" i="129"/>
  <c r="AD33" i="129"/>
  <c r="AC33" i="129"/>
  <c r="AB33" i="129"/>
  <c r="AA33" i="129"/>
  <c r="BO29" i="129"/>
  <c r="BN29" i="129"/>
  <c r="BG29" i="129"/>
  <c r="BF29" i="129"/>
  <c r="AY29" i="129"/>
  <c r="AX29" i="129"/>
  <c r="AQ29" i="129"/>
  <c r="AP29" i="129"/>
  <c r="AF29" i="129"/>
  <c r="AE29" i="129"/>
  <c r="AD29" i="129"/>
  <c r="AC29" i="129"/>
  <c r="AB29" i="129"/>
  <c r="AA29" i="129"/>
  <c r="BO25" i="129"/>
  <c r="BN25" i="129"/>
  <c r="BG25" i="129"/>
  <c r="BF25" i="129"/>
  <c r="AY25" i="129"/>
  <c r="AX25" i="129"/>
  <c r="AQ25" i="129"/>
  <c r="AP25" i="129"/>
  <c r="AF25" i="129"/>
  <c r="AE25" i="129"/>
  <c r="AD25" i="129"/>
  <c r="AC25" i="129"/>
  <c r="AB25" i="129"/>
  <c r="AA25" i="129"/>
  <c r="BO21" i="129"/>
  <c r="BN21" i="129"/>
  <c r="BG21" i="129"/>
  <c r="BF21" i="129"/>
  <c r="AY21" i="129"/>
  <c r="AX21" i="129"/>
  <c r="AQ21" i="129"/>
  <c r="AP21" i="129"/>
  <c r="AF21" i="129"/>
  <c r="AE21" i="129"/>
  <c r="AD21" i="129"/>
  <c r="AC21" i="129"/>
  <c r="AB21" i="129"/>
  <c r="AA21" i="129"/>
  <c r="BO17" i="129"/>
  <c r="BN17" i="129"/>
  <c r="BG17" i="129"/>
  <c r="BF17" i="129"/>
  <c r="AY17" i="129"/>
  <c r="Z17" i="129" s="1"/>
  <c r="AX17" i="129"/>
  <c r="AQ17" i="129"/>
  <c r="AP17" i="129"/>
  <c r="AF17" i="129"/>
  <c r="AE17" i="129"/>
  <c r="AD17" i="129"/>
  <c r="AC17" i="129"/>
  <c r="AB17" i="129"/>
  <c r="AA17" i="129"/>
  <c r="BO13" i="129"/>
  <c r="BN13" i="129"/>
  <c r="BG13" i="129"/>
  <c r="BF13" i="129"/>
  <c r="AY13" i="129"/>
  <c r="AX13" i="129"/>
  <c r="AQ13" i="129"/>
  <c r="AP13" i="129"/>
  <c r="AF13" i="129"/>
  <c r="AE13" i="129"/>
  <c r="AD13" i="129"/>
  <c r="AC13" i="129"/>
  <c r="AB13" i="129"/>
  <c r="AA13" i="129"/>
  <c r="BO9" i="129"/>
  <c r="BN9" i="129"/>
  <c r="BG9" i="129"/>
  <c r="BG8" i="129" s="1"/>
  <c r="BF9" i="129"/>
  <c r="AY9" i="129"/>
  <c r="AX9" i="129"/>
  <c r="AQ9" i="129"/>
  <c r="AP9" i="129"/>
  <c r="AF9" i="129"/>
  <c r="AE9" i="129"/>
  <c r="AD9" i="129"/>
  <c r="AC9" i="129"/>
  <c r="AB9" i="129"/>
  <c r="AA9" i="129"/>
  <c r="BU8" i="129"/>
  <c r="BT8" i="129"/>
  <c r="BS8" i="129"/>
  <c r="BR8" i="129"/>
  <c r="BQ8" i="129"/>
  <c r="BQ7" i="129" s="1"/>
  <c r="BP8" i="129"/>
  <c r="BP7" i="129" s="1"/>
  <c r="BM8" i="129"/>
  <c r="BL8" i="129"/>
  <c r="BK8" i="129"/>
  <c r="BJ8" i="129"/>
  <c r="BI8" i="129"/>
  <c r="BH8" i="129"/>
  <c r="BE8" i="129"/>
  <c r="BD8" i="129"/>
  <c r="BC8" i="129"/>
  <c r="BB8" i="129"/>
  <c r="BA8" i="129"/>
  <c r="AZ8" i="129"/>
  <c r="AW8" i="129"/>
  <c r="AV8" i="129"/>
  <c r="AU8" i="129"/>
  <c r="AD8" i="129" s="1"/>
  <c r="AT8" i="129"/>
  <c r="AS8" i="129"/>
  <c r="AR8" i="129"/>
  <c r="AR7" i="129" s="1"/>
  <c r="AU2" i="129"/>
  <c r="BK2" i="129" s="1"/>
  <c r="AH2" i="129"/>
  <c r="X2" i="129"/>
  <c r="O2" i="129"/>
  <c r="BO49" i="128"/>
  <c r="BN49" i="128"/>
  <c r="BG49" i="128"/>
  <c r="BF49" i="128"/>
  <c r="AY49" i="128"/>
  <c r="Z49" i="128" s="1"/>
  <c r="AX49" i="128"/>
  <c r="AQ49" i="128"/>
  <c r="AP49" i="128"/>
  <c r="AF49" i="128"/>
  <c r="AE49" i="128"/>
  <c r="AD49" i="128"/>
  <c r="AC49" i="128"/>
  <c r="AB49" i="128"/>
  <c r="AA49" i="128"/>
  <c r="BO45" i="128"/>
  <c r="BN45" i="128"/>
  <c r="BG45" i="128"/>
  <c r="BF45" i="128"/>
  <c r="AY45" i="128"/>
  <c r="AX45" i="128"/>
  <c r="AQ45" i="128"/>
  <c r="Z45" i="128" s="1"/>
  <c r="AP45" i="128"/>
  <c r="AF45" i="128"/>
  <c r="AE45" i="128"/>
  <c r="AD45" i="128"/>
  <c r="AC45" i="128"/>
  <c r="AB45" i="128"/>
  <c r="AA45" i="128"/>
  <c r="BO41" i="128"/>
  <c r="BN41" i="128"/>
  <c r="BG41" i="128"/>
  <c r="BF41" i="128"/>
  <c r="AY41" i="128"/>
  <c r="AX41" i="128"/>
  <c r="AQ41" i="128"/>
  <c r="AP41" i="128"/>
  <c r="AF41" i="128"/>
  <c r="AE41" i="128"/>
  <c r="AD41" i="128"/>
  <c r="AC41" i="128"/>
  <c r="AB41" i="128"/>
  <c r="AA41" i="128"/>
  <c r="BO37" i="128"/>
  <c r="BN37" i="128"/>
  <c r="BG37" i="128"/>
  <c r="BF37" i="128"/>
  <c r="AY37" i="128"/>
  <c r="AX37" i="128"/>
  <c r="AQ37" i="128"/>
  <c r="AP37" i="128"/>
  <c r="AF37" i="128"/>
  <c r="AE37" i="128"/>
  <c r="AD37" i="128"/>
  <c r="AC37" i="128"/>
  <c r="AB37" i="128"/>
  <c r="AA37" i="128"/>
  <c r="BO33" i="128"/>
  <c r="BN33" i="128"/>
  <c r="BG33" i="128"/>
  <c r="BF33" i="128"/>
  <c r="AY33" i="128"/>
  <c r="AX33" i="128"/>
  <c r="AQ33" i="128"/>
  <c r="AP33" i="128"/>
  <c r="AF33" i="128"/>
  <c r="AE33" i="128"/>
  <c r="AD33" i="128"/>
  <c r="AC33" i="128"/>
  <c r="AB33" i="128"/>
  <c r="AA33" i="128"/>
  <c r="BO29" i="128"/>
  <c r="BN29" i="128"/>
  <c r="BG29" i="128"/>
  <c r="BF29" i="128"/>
  <c r="AY29" i="128"/>
  <c r="AX29" i="128"/>
  <c r="AQ29" i="128"/>
  <c r="AP29" i="128"/>
  <c r="AF29" i="128"/>
  <c r="AE29" i="128"/>
  <c r="AD29" i="128"/>
  <c r="AC29" i="128"/>
  <c r="AB29" i="128"/>
  <c r="AA29" i="128"/>
  <c r="Z29" i="128"/>
  <c r="BO25" i="128"/>
  <c r="BN25" i="128"/>
  <c r="BG25" i="128"/>
  <c r="BF25" i="128"/>
  <c r="AY25" i="128"/>
  <c r="AX25" i="128"/>
  <c r="AQ25" i="128"/>
  <c r="AP25" i="128"/>
  <c r="AF25" i="128"/>
  <c r="AE25" i="128"/>
  <c r="AD25" i="128"/>
  <c r="AC25" i="128"/>
  <c r="AB25" i="128"/>
  <c r="AA25" i="128"/>
  <c r="BO21" i="128"/>
  <c r="BN21" i="128"/>
  <c r="BG21" i="128"/>
  <c r="BF21" i="128"/>
  <c r="AY21" i="128"/>
  <c r="AX21" i="128"/>
  <c r="AQ21" i="128"/>
  <c r="AP21" i="128"/>
  <c r="AF21" i="128"/>
  <c r="AE21" i="128"/>
  <c r="AD21" i="128"/>
  <c r="AC21" i="128"/>
  <c r="AB21" i="128"/>
  <c r="AA21" i="128"/>
  <c r="BO17" i="128"/>
  <c r="BN17" i="128"/>
  <c r="BG17" i="128"/>
  <c r="BG8" i="128" s="1"/>
  <c r="BG7" i="128" s="1"/>
  <c r="BF17" i="128"/>
  <c r="AY17" i="128"/>
  <c r="AX17" i="128"/>
  <c r="AQ17" i="128"/>
  <c r="AP17" i="128"/>
  <c r="AF17" i="128"/>
  <c r="AE17" i="128"/>
  <c r="AD17" i="128"/>
  <c r="AC17" i="128"/>
  <c r="AB17" i="128"/>
  <c r="AA17" i="128"/>
  <c r="BO13" i="128"/>
  <c r="BN13" i="128"/>
  <c r="BG13" i="128"/>
  <c r="BF13" i="128"/>
  <c r="AY13" i="128"/>
  <c r="Z13" i="128" s="1"/>
  <c r="AX13" i="128"/>
  <c r="AQ13" i="128"/>
  <c r="AP13" i="128"/>
  <c r="AF13" i="128"/>
  <c r="AE13" i="128"/>
  <c r="AD13" i="128"/>
  <c r="AC13" i="128"/>
  <c r="AB13" i="128"/>
  <c r="AA13" i="128"/>
  <c r="BO9" i="128"/>
  <c r="BN9" i="128"/>
  <c r="BG9" i="128"/>
  <c r="BF9" i="128"/>
  <c r="AY9" i="128"/>
  <c r="AX9" i="128"/>
  <c r="AQ9" i="128"/>
  <c r="AP9" i="128"/>
  <c r="AF9" i="128"/>
  <c r="AE9" i="128"/>
  <c r="AD9" i="128"/>
  <c r="AC9" i="128"/>
  <c r="AB9" i="128"/>
  <c r="AA9" i="128"/>
  <c r="BU8" i="128"/>
  <c r="BU7" i="128" s="1"/>
  <c r="BT8" i="128"/>
  <c r="BS8" i="128"/>
  <c r="BS7" i="128" s="1"/>
  <c r="BR8" i="128"/>
  <c r="BR7" i="128" s="1"/>
  <c r="BQ8" i="128"/>
  <c r="BQ7" i="128" s="1"/>
  <c r="BP8" i="128"/>
  <c r="BP7" i="128" s="1"/>
  <c r="BM8" i="128"/>
  <c r="BM7" i="128" s="1"/>
  <c r="BL8" i="128"/>
  <c r="BL7" i="128" s="1"/>
  <c r="BK8" i="128"/>
  <c r="BJ8" i="128"/>
  <c r="BJ7" i="128" s="1"/>
  <c r="BI8" i="128"/>
  <c r="BI7" i="128" s="1"/>
  <c r="BH8" i="128"/>
  <c r="BH7" i="128" s="1"/>
  <c r="BE8" i="128"/>
  <c r="BE7" i="128" s="1"/>
  <c r="BD8" i="128"/>
  <c r="BD7" i="128" s="1"/>
  <c r="BC8" i="128"/>
  <c r="BB8" i="128"/>
  <c r="BA8" i="128"/>
  <c r="AZ8" i="128"/>
  <c r="AZ7" i="128" s="1"/>
  <c r="AW8" i="128"/>
  <c r="AV8" i="128"/>
  <c r="AV7" i="128" s="1"/>
  <c r="AU8" i="128"/>
  <c r="AT8" i="128"/>
  <c r="AS8" i="128"/>
  <c r="AB8" i="128" s="1"/>
  <c r="AB7" i="128" s="1"/>
  <c r="AR8" i="128"/>
  <c r="BT7" i="128"/>
  <c r="BK7" i="128"/>
  <c r="BC7" i="128"/>
  <c r="BA7" i="128"/>
  <c r="AT7" i="128"/>
  <c r="AS7" i="128"/>
  <c r="AU2" i="128"/>
  <c r="BK2" i="128" s="1"/>
  <c r="AH2" i="128"/>
  <c r="X2" i="128"/>
  <c r="O2" i="128"/>
  <c r="BO92" i="127"/>
  <c r="BN92" i="127"/>
  <c r="BG92" i="127"/>
  <c r="BF92" i="127"/>
  <c r="AY92" i="127"/>
  <c r="AX92" i="127"/>
  <c r="AQ92" i="127"/>
  <c r="AP92" i="127"/>
  <c r="AF92" i="127"/>
  <c r="AE92" i="127"/>
  <c r="AD92" i="127"/>
  <c r="AC92" i="127"/>
  <c r="AB92" i="127"/>
  <c r="AA92" i="127"/>
  <c r="BO88" i="127"/>
  <c r="BN88" i="127"/>
  <c r="BG88" i="127"/>
  <c r="BF88" i="127"/>
  <c r="AY88" i="127"/>
  <c r="AX88" i="127"/>
  <c r="AQ88" i="127"/>
  <c r="AP88" i="127"/>
  <c r="AF88" i="127"/>
  <c r="AE88" i="127"/>
  <c r="AD88" i="127"/>
  <c r="AC88" i="127"/>
  <c r="AB88" i="127"/>
  <c r="AA88" i="127"/>
  <c r="BO83" i="127"/>
  <c r="BN83" i="127"/>
  <c r="BG83" i="127"/>
  <c r="BF83" i="127"/>
  <c r="AY83" i="127"/>
  <c r="Z83" i="127" s="1"/>
  <c r="AX83" i="127"/>
  <c r="AQ83" i="127"/>
  <c r="AP83" i="127"/>
  <c r="AF83" i="127"/>
  <c r="AE83" i="127"/>
  <c r="AD83" i="127"/>
  <c r="AC83" i="127"/>
  <c r="AB83" i="127"/>
  <c r="AA83" i="127"/>
  <c r="BO79" i="127"/>
  <c r="BN79" i="127"/>
  <c r="BG79" i="127"/>
  <c r="BF79" i="127"/>
  <c r="AY79" i="127"/>
  <c r="AX79" i="127"/>
  <c r="AQ79" i="127"/>
  <c r="AP79" i="127"/>
  <c r="AF79" i="127"/>
  <c r="AE79" i="127"/>
  <c r="AD79" i="127"/>
  <c r="AC79" i="127"/>
  <c r="AB79" i="127"/>
  <c r="AA79" i="127"/>
  <c r="BO75" i="127"/>
  <c r="BN75" i="127"/>
  <c r="BG75" i="127"/>
  <c r="BF75" i="127"/>
  <c r="AY75" i="127"/>
  <c r="AX75" i="127"/>
  <c r="AQ75" i="127"/>
  <c r="AP75" i="127"/>
  <c r="AF75" i="127"/>
  <c r="AE75" i="127"/>
  <c r="AD75" i="127"/>
  <c r="AC75" i="127"/>
  <c r="AB75" i="127"/>
  <c r="AA75" i="127"/>
  <c r="BO71" i="127"/>
  <c r="BN71" i="127"/>
  <c r="BG71" i="127"/>
  <c r="BF71" i="127"/>
  <c r="AY71" i="127"/>
  <c r="AX71" i="127"/>
  <c r="AQ71" i="127"/>
  <c r="AP71" i="127"/>
  <c r="AF71" i="127"/>
  <c r="AE71" i="127"/>
  <c r="AD71" i="127"/>
  <c r="AC71" i="127"/>
  <c r="AB71" i="127"/>
  <c r="AA71" i="127"/>
  <c r="BO67" i="127"/>
  <c r="BN67" i="127"/>
  <c r="BG67" i="127"/>
  <c r="BF67" i="127"/>
  <c r="AY67" i="127"/>
  <c r="AX67" i="127"/>
  <c r="AQ67" i="127"/>
  <c r="AP67" i="127"/>
  <c r="AF67" i="127"/>
  <c r="AE67" i="127"/>
  <c r="AD67" i="127"/>
  <c r="AC67" i="127"/>
  <c r="AB67" i="127"/>
  <c r="AA67" i="127"/>
  <c r="BU66" i="127"/>
  <c r="BT66" i="127"/>
  <c r="BT7" i="127" s="1"/>
  <c r="BS66" i="127"/>
  <c r="BR66" i="127"/>
  <c r="BQ66" i="127"/>
  <c r="BP66" i="127"/>
  <c r="BM66" i="127"/>
  <c r="BL66" i="127"/>
  <c r="BK66" i="127"/>
  <c r="BJ66" i="127"/>
  <c r="BI66" i="127"/>
  <c r="BH66" i="127"/>
  <c r="BE66" i="127"/>
  <c r="BD66" i="127"/>
  <c r="BC66" i="127"/>
  <c r="BB66" i="127"/>
  <c r="BA66" i="127"/>
  <c r="AZ66" i="127"/>
  <c r="AW66" i="127"/>
  <c r="AV66" i="127"/>
  <c r="AU66" i="127"/>
  <c r="AT66" i="127"/>
  <c r="AS66" i="127"/>
  <c r="AR66" i="127"/>
  <c r="AA66" i="127" s="1"/>
  <c r="BO62" i="127"/>
  <c r="BN62" i="127"/>
  <c r="BG62" i="127"/>
  <c r="BF62" i="127"/>
  <c r="AY62" i="127"/>
  <c r="AX62" i="127"/>
  <c r="AQ62" i="127"/>
  <c r="AP62" i="127"/>
  <c r="AF62" i="127"/>
  <c r="AE62" i="127"/>
  <c r="AD62" i="127"/>
  <c r="AC62" i="127"/>
  <c r="AB62" i="127"/>
  <c r="AA62" i="127"/>
  <c r="BO58" i="127"/>
  <c r="BO53" i="127" s="1"/>
  <c r="BN58" i="127"/>
  <c r="BG58" i="127"/>
  <c r="BF58" i="127"/>
  <c r="AY58" i="127"/>
  <c r="AX58" i="127"/>
  <c r="AQ58" i="127"/>
  <c r="AP58" i="127"/>
  <c r="AF58" i="127"/>
  <c r="AE58" i="127"/>
  <c r="AD58" i="127"/>
  <c r="AC58" i="127"/>
  <c r="AB58" i="127"/>
  <c r="AA58" i="127"/>
  <c r="BO54" i="127"/>
  <c r="BN54" i="127"/>
  <c r="BG54" i="127"/>
  <c r="BG53" i="127" s="1"/>
  <c r="BF54" i="127"/>
  <c r="AY54" i="127"/>
  <c r="AX54" i="127"/>
  <c r="AQ54" i="127"/>
  <c r="AQ53" i="127" s="1"/>
  <c r="AP54" i="127"/>
  <c r="AF54" i="127"/>
  <c r="AE54" i="127"/>
  <c r="AD54" i="127"/>
  <c r="AC54" i="127"/>
  <c r="AB54" i="127"/>
  <c r="AA54" i="127"/>
  <c r="BU53" i="127"/>
  <c r="BT53" i="127"/>
  <c r="BS53" i="127"/>
  <c r="BR53" i="127"/>
  <c r="BQ53" i="127"/>
  <c r="BP53" i="127"/>
  <c r="BM53" i="127"/>
  <c r="BL53" i="127"/>
  <c r="BK53" i="127"/>
  <c r="BJ53" i="127"/>
  <c r="BI53" i="127"/>
  <c r="BH53" i="127"/>
  <c r="BE53" i="127"/>
  <c r="BD53" i="127"/>
  <c r="BC53" i="127"/>
  <c r="BB53" i="127"/>
  <c r="BA53" i="127"/>
  <c r="AZ53" i="127"/>
  <c r="AW53" i="127"/>
  <c r="AV53" i="127"/>
  <c r="AU53" i="127"/>
  <c r="AT53" i="127"/>
  <c r="AS53" i="127"/>
  <c r="AR53" i="127"/>
  <c r="AF53" i="127"/>
  <c r="BO49" i="127"/>
  <c r="BN49" i="127"/>
  <c r="BG49" i="127"/>
  <c r="BF49" i="127"/>
  <c r="AY49" i="127"/>
  <c r="AX49" i="127"/>
  <c r="AQ49" i="127"/>
  <c r="AP49" i="127"/>
  <c r="AF49" i="127"/>
  <c r="AE49" i="127"/>
  <c r="AD49" i="127"/>
  <c r="AC49" i="127"/>
  <c r="AB49" i="127"/>
  <c r="AA49" i="127"/>
  <c r="BO45" i="127"/>
  <c r="BN45" i="127"/>
  <c r="BG45" i="127"/>
  <c r="BF45" i="127"/>
  <c r="AY45" i="127"/>
  <c r="AX45" i="127"/>
  <c r="AQ45" i="127"/>
  <c r="AP45" i="127"/>
  <c r="AF45" i="127"/>
  <c r="AE45" i="127"/>
  <c r="AD45" i="127"/>
  <c r="AC45" i="127"/>
  <c r="AB45" i="127"/>
  <c r="AA45" i="127"/>
  <c r="BO41" i="127"/>
  <c r="BN41" i="127"/>
  <c r="BG41" i="127"/>
  <c r="BF41" i="127"/>
  <c r="AY41" i="127"/>
  <c r="AX41" i="127"/>
  <c r="AQ41" i="127"/>
  <c r="Z41" i="127" s="1"/>
  <c r="AP41" i="127"/>
  <c r="AF41" i="127"/>
  <c r="AE41" i="127"/>
  <c r="AD41" i="127"/>
  <c r="AC41" i="127"/>
  <c r="AB41" i="127"/>
  <c r="AA41" i="127"/>
  <c r="BO37" i="127"/>
  <c r="BN37" i="127"/>
  <c r="BG37" i="127"/>
  <c r="BF37" i="127"/>
  <c r="AY37" i="127"/>
  <c r="AX37" i="127"/>
  <c r="AQ37" i="127"/>
  <c r="AP37" i="127"/>
  <c r="AF37" i="127"/>
  <c r="AE37" i="127"/>
  <c r="AD37" i="127"/>
  <c r="AC37" i="127"/>
  <c r="AB37" i="127"/>
  <c r="AA37" i="127"/>
  <c r="BO33" i="127"/>
  <c r="BN33" i="127"/>
  <c r="BG33" i="127"/>
  <c r="BF33" i="127"/>
  <c r="AY33" i="127"/>
  <c r="AX33" i="127"/>
  <c r="AQ33" i="127"/>
  <c r="AP33" i="127"/>
  <c r="AF33" i="127"/>
  <c r="AE33" i="127"/>
  <c r="AD33" i="127"/>
  <c r="AC33" i="127"/>
  <c r="AB33" i="127"/>
  <c r="AA33" i="127"/>
  <c r="BO29" i="127"/>
  <c r="BN29" i="127"/>
  <c r="BG29" i="127"/>
  <c r="BF29" i="127"/>
  <c r="AY29" i="127"/>
  <c r="AX29" i="127"/>
  <c r="AQ29" i="127"/>
  <c r="AP29" i="127"/>
  <c r="AF29" i="127"/>
  <c r="AE29" i="127"/>
  <c r="AD29" i="127"/>
  <c r="AC29" i="127"/>
  <c r="AB29" i="127"/>
  <c r="AA29" i="127"/>
  <c r="BO25" i="127"/>
  <c r="BN25" i="127"/>
  <c r="BG25" i="127"/>
  <c r="BF25" i="127"/>
  <c r="AY25" i="127"/>
  <c r="AX25" i="127"/>
  <c r="AQ25" i="127"/>
  <c r="AP25" i="127"/>
  <c r="AF25" i="127"/>
  <c r="AE25" i="127"/>
  <c r="AD25" i="127"/>
  <c r="AC25" i="127"/>
  <c r="AB25" i="127"/>
  <c r="AA25" i="127"/>
  <c r="BO21" i="127"/>
  <c r="BN21" i="127"/>
  <c r="BG21" i="127"/>
  <c r="BF21" i="127"/>
  <c r="AY21" i="127"/>
  <c r="AX21" i="127"/>
  <c r="AQ21" i="127"/>
  <c r="AP21" i="127"/>
  <c r="AF21" i="127"/>
  <c r="AE21" i="127"/>
  <c r="AD21" i="127"/>
  <c r="AC21" i="127"/>
  <c r="AB21" i="127"/>
  <c r="AA21" i="127"/>
  <c r="BO17" i="127"/>
  <c r="BN17" i="127"/>
  <c r="BG17" i="127"/>
  <c r="BF17" i="127"/>
  <c r="AY17" i="127"/>
  <c r="AX17" i="127"/>
  <c r="AQ17" i="127"/>
  <c r="Z17" i="127" s="1"/>
  <c r="AP17" i="127"/>
  <c r="AF17" i="127"/>
  <c r="AE17" i="127"/>
  <c r="AD17" i="127"/>
  <c r="AC17" i="127"/>
  <c r="AB17" i="127"/>
  <c r="AA17" i="127"/>
  <c r="BO13" i="127"/>
  <c r="BN13" i="127"/>
  <c r="BG13" i="127"/>
  <c r="BF13" i="127"/>
  <c r="AY13" i="127"/>
  <c r="AX13" i="127"/>
  <c r="AQ13" i="127"/>
  <c r="AP13" i="127"/>
  <c r="AF13" i="127"/>
  <c r="AE13" i="127"/>
  <c r="AD13" i="127"/>
  <c r="AC13" i="127"/>
  <c r="AB13" i="127"/>
  <c r="AA13" i="127"/>
  <c r="BO9" i="127"/>
  <c r="BN9" i="127"/>
  <c r="BG9" i="127"/>
  <c r="BF9" i="127"/>
  <c r="AY9" i="127"/>
  <c r="Z9" i="127" s="1"/>
  <c r="AX9" i="127"/>
  <c r="AQ9" i="127"/>
  <c r="AP9" i="127"/>
  <c r="AF9" i="127"/>
  <c r="AE9" i="127"/>
  <c r="AD9" i="127"/>
  <c r="AC9" i="127"/>
  <c r="AB9" i="127"/>
  <c r="AA9" i="127"/>
  <c r="BU8" i="127"/>
  <c r="BT8" i="127"/>
  <c r="BS8" i="127"/>
  <c r="BR8" i="127"/>
  <c r="BQ8" i="127"/>
  <c r="BQ7" i="127" s="1"/>
  <c r="BP8" i="127"/>
  <c r="BP7" i="127" s="1"/>
  <c r="BM8" i="127"/>
  <c r="BL8" i="127"/>
  <c r="BK8" i="127"/>
  <c r="BK7" i="127" s="1"/>
  <c r="BJ8" i="127"/>
  <c r="BI8" i="127"/>
  <c r="BH8" i="127"/>
  <c r="BE8" i="127"/>
  <c r="BD8" i="127"/>
  <c r="BC8" i="127"/>
  <c r="BB8" i="127"/>
  <c r="BA8" i="127"/>
  <c r="AZ8" i="127"/>
  <c r="AW8" i="127"/>
  <c r="AW7" i="127" s="1"/>
  <c r="AV8" i="127"/>
  <c r="AU8" i="127"/>
  <c r="AT8" i="127"/>
  <c r="AS8" i="127"/>
  <c r="AB8" i="127" s="1"/>
  <c r="AR8" i="127"/>
  <c r="AA8" i="127" s="1"/>
  <c r="BU7" i="127"/>
  <c r="BR7" i="127"/>
  <c r="AH2" i="127"/>
  <c r="X2" i="127"/>
  <c r="AU2" i="127" s="1"/>
  <c r="BK2" i="127" s="1"/>
  <c r="O2" i="127"/>
  <c r="BO146" i="126"/>
  <c r="BN146" i="126"/>
  <c r="BG146" i="126"/>
  <c r="BF146" i="126"/>
  <c r="AY146" i="126"/>
  <c r="AX146" i="126"/>
  <c r="AQ146" i="126"/>
  <c r="AP146" i="126"/>
  <c r="AF146" i="126"/>
  <c r="AE146" i="126"/>
  <c r="AD146" i="126"/>
  <c r="AC146" i="126"/>
  <c r="AB146" i="126"/>
  <c r="AA146" i="126"/>
  <c r="BO142" i="126"/>
  <c r="BN142" i="126"/>
  <c r="BG142" i="126"/>
  <c r="BF142" i="126"/>
  <c r="AY142" i="126"/>
  <c r="AX142" i="126"/>
  <c r="AQ142" i="126"/>
  <c r="AP142" i="126"/>
  <c r="AF142" i="126"/>
  <c r="AE142" i="126"/>
  <c r="AD142" i="126"/>
  <c r="AC142" i="126"/>
  <c r="AB142" i="126"/>
  <c r="AA142" i="126"/>
  <c r="BO138" i="126"/>
  <c r="BN138" i="126"/>
  <c r="BG138" i="126"/>
  <c r="BF138" i="126"/>
  <c r="AY138" i="126"/>
  <c r="AX138" i="126"/>
  <c r="AQ138" i="126"/>
  <c r="AP138" i="126"/>
  <c r="AF138" i="126"/>
  <c r="AE138" i="126"/>
  <c r="AD138" i="126"/>
  <c r="AC138" i="126"/>
  <c r="AB138" i="126"/>
  <c r="AA138" i="126"/>
  <c r="BO134" i="126"/>
  <c r="BN134" i="126"/>
  <c r="BG134" i="126"/>
  <c r="Z134" i="126" s="1"/>
  <c r="BF134" i="126"/>
  <c r="AY134" i="126"/>
  <c r="AX134" i="126"/>
  <c r="AQ134" i="126"/>
  <c r="AP134" i="126"/>
  <c r="AF134" i="126"/>
  <c r="AE134" i="126"/>
  <c r="AD134" i="126"/>
  <c r="AC134" i="126"/>
  <c r="AB134" i="126"/>
  <c r="AA134" i="126"/>
  <c r="BO130" i="126"/>
  <c r="BN130" i="126"/>
  <c r="BG130" i="126"/>
  <c r="BF130" i="126"/>
  <c r="AY130" i="126"/>
  <c r="AX130" i="126"/>
  <c r="AQ130" i="126"/>
  <c r="AP130" i="126"/>
  <c r="AF130" i="126"/>
  <c r="AE130" i="126"/>
  <c r="AD130" i="126"/>
  <c r="AC130" i="126"/>
  <c r="AB130" i="126"/>
  <c r="AA130" i="126"/>
  <c r="BO126" i="126"/>
  <c r="BN126" i="126"/>
  <c r="BG126" i="126"/>
  <c r="BF126" i="126"/>
  <c r="AY126" i="126"/>
  <c r="AX126" i="126"/>
  <c r="AQ126" i="126"/>
  <c r="AP126" i="126"/>
  <c r="AF126" i="126"/>
  <c r="AE126" i="126"/>
  <c r="AD126" i="126"/>
  <c r="AC126" i="126"/>
  <c r="AB126" i="126"/>
  <c r="AA126" i="126"/>
  <c r="BO122" i="126"/>
  <c r="BN122" i="126"/>
  <c r="BG122" i="126"/>
  <c r="BF122" i="126"/>
  <c r="AY122" i="126"/>
  <c r="AX122" i="126"/>
  <c r="AQ122" i="126"/>
  <c r="AP122" i="126"/>
  <c r="AF122" i="126"/>
  <c r="AE122" i="126"/>
  <c r="AD122" i="126"/>
  <c r="AC122" i="126"/>
  <c r="AB122" i="126"/>
  <c r="AA122" i="126"/>
  <c r="BO118" i="126"/>
  <c r="BN118" i="126"/>
  <c r="BG118" i="126"/>
  <c r="BF118" i="126"/>
  <c r="AY118" i="126"/>
  <c r="AX118" i="126"/>
  <c r="AQ118" i="126"/>
  <c r="Z118" i="126" s="1"/>
  <c r="AP118" i="126"/>
  <c r="AF118" i="126"/>
  <c r="AE118" i="126"/>
  <c r="AD118" i="126"/>
  <c r="AC118" i="126"/>
  <c r="AB118" i="126"/>
  <c r="AA118" i="126"/>
  <c r="BO114" i="126"/>
  <c r="BN114" i="126"/>
  <c r="BG114" i="126"/>
  <c r="BF114" i="126"/>
  <c r="AY114" i="126"/>
  <c r="AX114" i="126"/>
  <c r="AQ114" i="126"/>
  <c r="AP114" i="126"/>
  <c r="AF114" i="126"/>
  <c r="AE114" i="126"/>
  <c r="AD114" i="126"/>
  <c r="AC114" i="126"/>
  <c r="AB114" i="126"/>
  <c r="AA114" i="126"/>
  <c r="BU113" i="126"/>
  <c r="BT113" i="126"/>
  <c r="BS113" i="126"/>
  <c r="BR113" i="126"/>
  <c r="BQ113" i="126"/>
  <c r="BP113" i="126"/>
  <c r="BM113" i="126"/>
  <c r="BL113" i="126"/>
  <c r="BK113" i="126"/>
  <c r="BJ113" i="126"/>
  <c r="BI113" i="126"/>
  <c r="BH113" i="126"/>
  <c r="BE113" i="126"/>
  <c r="AF113" i="126" s="1"/>
  <c r="BD113" i="126"/>
  <c r="BC113" i="126"/>
  <c r="BB113" i="126"/>
  <c r="BA113" i="126"/>
  <c r="AZ113" i="126"/>
  <c r="AW113" i="126"/>
  <c r="AV113" i="126"/>
  <c r="AU113" i="126"/>
  <c r="AT113" i="126"/>
  <c r="AS113" i="126"/>
  <c r="AR113" i="126"/>
  <c r="AD113" i="126"/>
  <c r="BO109" i="126"/>
  <c r="BN109" i="126"/>
  <c r="BG109" i="126"/>
  <c r="BF109" i="126"/>
  <c r="AY109" i="126"/>
  <c r="AX109" i="126"/>
  <c r="AQ109" i="126"/>
  <c r="AP109" i="126"/>
  <c r="AF109" i="126"/>
  <c r="AE109" i="126"/>
  <c r="AD109" i="126"/>
  <c r="AC109" i="126"/>
  <c r="AB109" i="126"/>
  <c r="AA109" i="126"/>
  <c r="BO105" i="126"/>
  <c r="BN105" i="126"/>
  <c r="BG105" i="126"/>
  <c r="BG96" i="126" s="1"/>
  <c r="BF105" i="126"/>
  <c r="AY105" i="126"/>
  <c r="AX105" i="126"/>
  <c r="AQ105" i="126"/>
  <c r="AP105" i="126"/>
  <c r="AF105" i="126"/>
  <c r="AE105" i="126"/>
  <c r="AD105" i="126"/>
  <c r="AC105" i="126"/>
  <c r="AB105" i="126"/>
  <c r="AA105" i="126"/>
  <c r="BO101" i="126"/>
  <c r="BN101" i="126"/>
  <c r="BG101" i="126"/>
  <c r="BF101" i="126"/>
  <c r="AY101" i="126"/>
  <c r="AX101" i="126"/>
  <c r="AQ101" i="126"/>
  <c r="AP101" i="126"/>
  <c r="AF101" i="126"/>
  <c r="AE101" i="126"/>
  <c r="AD101" i="126"/>
  <c r="AC101" i="126"/>
  <c r="AB101" i="126"/>
  <c r="AA101" i="126"/>
  <c r="BO97" i="126"/>
  <c r="BN97" i="126"/>
  <c r="BG97" i="126"/>
  <c r="BF97" i="126"/>
  <c r="AY97" i="126"/>
  <c r="AX97" i="126"/>
  <c r="AQ97" i="126"/>
  <c r="Z97" i="126" s="1"/>
  <c r="AP97" i="126"/>
  <c r="AF97" i="126"/>
  <c r="AE97" i="126"/>
  <c r="AD97" i="126"/>
  <c r="AC97" i="126"/>
  <c r="AB97" i="126"/>
  <c r="AA97" i="126"/>
  <c r="BU96" i="126"/>
  <c r="BT96" i="126"/>
  <c r="AE96" i="126" s="1"/>
  <c r="BS96" i="126"/>
  <c r="BR96" i="126"/>
  <c r="BQ96" i="126"/>
  <c r="BP96" i="126"/>
  <c r="BO96" i="126"/>
  <c r="BM96" i="126"/>
  <c r="BL96" i="126"/>
  <c r="BK96" i="126"/>
  <c r="BJ96" i="126"/>
  <c r="BI96" i="126"/>
  <c r="BH96" i="126"/>
  <c r="BE96" i="126"/>
  <c r="BD96" i="126"/>
  <c r="BC96" i="126"/>
  <c r="BB96" i="126"/>
  <c r="BA96" i="126"/>
  <c r="AZ96" i="126"/>
  <c r="AW96" i="126"/>
  <c r="AV96" i="126"/>
  <c r="AU96" i="126"/>
  <c r="AT96" i="126"/>
  <c r="AS96" i="126"/>
  <c r="AR96" i="126"/>
  <c r="BO92" i="126"/>
  <c r="BN92" i="126"/>
  <c r="BG92" i="126"/>
  <c r="BF92" i="126"/>
  <c r="AY92" i="126"/>
  <c r="AX92" i="126"/>
  <c r="AQ92" i="126"/>
  <c r="AP92" i="126"/>
  <c r="AF92" i="126"/>
  <c r="AE92" i="126"/>
  <c r="AD92" i="126"/>
  <c r="AC92" i="126"/>
  <c r="AB92" i="126"/>
  <c r="AA92" i="126"/>
  <c r="BO88" i="126"/>
  <c r="BN88" i="126"/>
  <c r="BG88" i="126"/>
  <c r="BF88" i="126"/>
  <c r="AY88" i="126"/>
  <c r="AX88" i="126"/>
  <c r="AQ88" i="126"/>
  <c r="AP88" i="126"/>
  <c r="AF88" i="126"/>
  <c r="AE88" i="126"/>
  <c r="AD88" i="126"/>
  <c r="AC88" i="126"/>
  <c r="AB88" i="126"/>
  <c r="AA88" i="126"/>
  <c r="BO84" i="126"/>
  <c r="BO79" i="126" s="1"/>
  <c r="BN84" i="126"/>
  <c r="BG84" i="126"/>
  <c r="BF84" i="126"/>
  <c r="AY84" i="126"/>
  <c r="AY79" i="126" s="1"/>
  <c r="AX84" i="126"/>
  <c r="AQ84" i="126"/>
  <c r="AP84" i="126"/>
  <c r="AF84" i="126"/>
  <c r="AE84" i="126"/>
  <c r="AD84" i="126"/>
  <c r="AC84" i="126"/>
  <c r="AB84" i="126"/>
  <c r="AA84" i="126"/>
  <c r="BO80" i="126"/>
  <c r="BN80" i="126"/>
  <c r="BG80" i="126"/>
  <c r="BF80" i="126"/>
  <c r="AY80" i="126"/>
  <c r="AX80" i="126"/>
  <c r="AQ80" i="126"/>
  <c r="AP80" i="126"/>
  <c r="AF80" i="126"/>
  <c r="AE80" i="126"/>
  <c r="AD80" i="126"/>
  <c r="AC80" i="126"/>
  <c r="AB80" i="126"/>
  <c r="AA80" i="126"/>
  <c r="BU79" i="126"/>
  <c r="BT79" i="126"/>
  <c r="BS79" i="126"/>
  <c r="BR79" i="126"/>
  <c r="BQ79" i="126"/>
  <c r="BP79" i="126"/>
  <c r="BM79" i="126"/>
  <c r="BL79" i="126"/>
  <c r="BK79" i="126"/>
  <c r="BJ79" i="126"/>
  <c r="BI79" i="126"/>
  <c r="BH79" i="126"/>
  <c r="BE79" i="126"/>
  <c r="BD79" i="126"/>
  <c r="BC79" i="126"/>
  <c r="BB79" i="126"/>
  <c r="BA79" i="126"/>
  <c r="AZ79" i="126"/>
  <c r="AW79" i="126"/>
  <c r="AV79" i="126"/>
  <c r="AU79" i="126"/>
  <c r="AT79" i="126"/>
  <c r="AS79" i="126"/>
  <c r="AR79" i="126"/>
  <c r="AA79" i="126" s="1"/>
  <c r="AQ79" i="126"/>
  <c r="BO75" i="126"/>
  <c r="BN75" i="126"/>
  <c r="BG75" i="126"/>
  <c r="BF75" i="126"/>
  <c r="AY75" i="126"/>
  <c r="AX75" i="126"/>
  <c r="AQ75" i="126"/>
  <c r="AP75" i="126"/>
  <c r="AF75" i="126"/>
  <c r="AE75" i="126"/>
  <c r="AD75" i="126"/>
  <c r="AC75" i="126"/>
  <c r="AB75" i="126"/>
  <c r="AA75" i="126"/>
  <c r="BO71" i="126"/>
  <c r="BN71" i="126"/>
  <c r="BG71" i="126"/>
  <c r="BF71" i="126"/>
  <c r="AY71" i="126"/>
  <c r="AX71" i="126"/>
  <c r="AQ71" i="126"/>
  <c r="AP71" i="126"/>
  <c r="AF71" i="126"/>
  <c r="AE71" i="126"/>
  <c r="AD71" i="126"/>
  <c r="AC71" i="126"/>
  <c r="AB71" i="126"/>
  <c r="AA71" i="126"/>
  <c r="Z71" i="126"/>
  <c r="BO67" i="126"/>
  <c r="BN67" i="126"/>
  <c r="BG67" i="126"/>
  <c r="BF67" i="126"/>
  <c r="AY67" i="126"/>
  <c r="AX67" i="126"/>
  <c r="AQ67" i="126"/>
  <c r="AP67" i="126"/>
  <c r="AF67" i="126"/>
  <c r="AE67" i="126"/>
  <c r="AD67" i="126"/>
  <c r="AC67" i="126"/>
  <c r="AB67" i="126"/>
  <c r="AA67" i="126"/>
  <c r="BO63" i="126"/>
  <c r="BN63" i="126"/>
  <c r="BG63" i="126"/>
  <c r="BF63" i="126"/>
  <c r="AY63" i="126"/>
  <c r="AX63" i="126"/>
  <c r="AQ63" i="126"/>
  <c r="Z63" i="126" s="1"/>
  <c r="AP63" i="126"/>
  <c r="AF63" i="126"/>
  <c r="AE63" i="126"/>
  <c r="AD63" i="126"/>
  <c r="AC63" i="126"/>
  <c r="AB63" i="126"/>
  <c r="AA63" i="126"/>
  <c r="BO59" i="126"/>
  <c r="BN59" i="126"/>
  <c r="BG59" i="126"/>
  <c r="BF59" i="126"/>
  <c r="AY59" i="126"/>
  <c r="AX59" i="126"/>
  <c r="AQ59" i="126"/>
  <c r="AP59" i="126"/>
  <c r="AF59" i="126"/>
  <c r="AE59" i="126"/>
  <c r="AD59" i="126"/>
  <c r="AC59" i="126"/>
  <c r="AB59" i="126"/>
  <c r="AA59" i="126"/>
  <c r="BO55" i="126"/>
  <c r="BO54" i="126" s="1"/>
  <c r="BN55" i="126"/>
  <c r="BG55" i="126"/>
  <c r="BF55" i="126"/>
  <c r="AY55" i="126"/>
  <c r="AY54" i="126" s="1"/>
  <c r="AX55" i="126"/>
  <c r="AQ55" i="126"/>
  <c r="AP55" i="126"/>
  <c r="AF55" i="126"/>
  <c r="AE55" i="126"/>
  <c r="AD55" i="126"/>
  <c r="AC55" i="126"/>
  <c r="AB55" i="126"/>
  <c r="AA55" i="126"/>
  <c r="BU54" i="126"/>
  <c r="BT54" i="126"/>
  <c r="BT7" i="126" s="1"/>
  <c r="BS54" i="126"/>
  <c r="BR54" i="126"/>
  <c r="BQ54" i="126"/>
  <c r="BP54" i="126"/>
  <c r="BM54" i="126"/>
  <c r="BL54" i="126"/>
  <c r="BK54" i="126"/>
  <c r="BJ54" i="126"/>
  <c r="BI54" i="126"/>
  <c r="BH54" i="126"/>
  <c r="BH7" i="126" s="1"/>
  <c r="BE54" i="126"/>
  <c r="BD54" i="126"/>
  <c r="BC54" i="126"/>
  <c r="BB54" i="126"/>
  <c r="BA54" i="126"/>
  <c r="AZ54" i="126"/>
  <c r="AW54" i="126"/>
  <c r="AF54" i="126" s="1"/>
  <c r="AV54" i="126"/>
  <c r="AU54" i="126"/>
  <c r="AT54" i="126"/>
  <c r="AS54" i="126"/>
  <c r="AR54" i="126"/>
  <c r="BO50" i="126"/>
  <c r="BN50" i="126"/>
  <c r="BG50" i="126"/>
  <c r="BF50" i="126"/>
  <c r="AY50" i="126"/>
  <c r="AX50" i="126"/>
  <c r="AQ50" i="126"/>
  <c r="AP50" i="126"/>
  <c r="AF50" i="126"/>
  <c r="AE50" i="126"/>
  <c r="AD50" i="126"/>
  <c r="AC50" i="126"/>
  <c r="AB50" i="126"/>
  <c r="AA50" i="126"/>
  <c r="BO46" i="126"/>
  <c r="BN46" i="126"/>
  <c r="BG46" i="126"/>
  <c r="BF46" i="126"/>
  <c r="AY46" i="126"/>
  <c r="AX46" i="126"/>
  <c r="AQ46" i="126"/>
  <c r="AP46" i="126"/>
  <c r="AF46" i="126"/>
  <c r="AE46" i="126"/>
  <c r="AD46" i="126"/>
  <c r="AC46" i="126"/>
  <c r="AB46" i="126"/>
  <c r="AA46" i="126"/>
  <c r="BO42" i="126"/>
  <c r="BN42" i="126"/>
  <c r="BG42" i="126"/>
  <c r="BF42" i="126"/>
  <c r="AY42" i="126"/>
  <c r="AX42" i="126"/>
  <c r="AQ42" i="126"/>
  <c r="AP42" i="126"/>
  <c r="AF42" i="126"/>
  <c r="AE42" i="126"/>
  <c r="AD42" i="126"/>
  <c r="AC42" i="126"/>
  <c r="AB42" i="126"/>
  <c r="AA42" i="126"/>
  <c r="BO38" i="126"/>
  <c r="BN38" i="126"/>
  <c r="BG38" i="126"/>
  <c r="BG37" i="126" s="1"/>
  <c r="BF38" i="126"/>
  <c r="AY38" i="126"/>
  <c r="AX38" i="126"/>
  <c r="AQ38" i="126"/>
  <c r="Z38" i="126" s="1"/>
  <c r="AP38" i="126"/>
  <c r="AF38" i="126"/>
  <c r="AE38" i="126"/>
  <c r="AD38" i="126"/>
  <c r="AC38" i="126"/>
  <c r="AB38" i="126"/>
  <c r="AA38" i="126"/>
  <c r="BU37" i="126"/>
  <c r="BT37" i="126"/>
  <c r="BS37" i="126"/>
  <c r="BR37" i="126"/>
  <c r="BQ37" i="126"/>
  <c r="BP37" i="126"/>
  <c r="BM37" i="126"/>
  <c r="BL37" i="126"/>
  <c r="BK37" i="126"/>
  <c r="BJ37" i="126"/>
  <c r="BI37" i="126"/>
  <c r="BH37" i="126"/>
  <c r="BE37" i="126"/>
  <c r="AF37" i="126" s="1"/>
  <c r="BD37" i="126"/>
  <c r="AE37" i="126" s="1"/>
  <c r="BC37" i="126"/>
  <c r="BB37" i="126"/>
  <c r="BA37" i="126"/>
  <c r="AZ37" i="126"/>
  <c r="AW37" i="126"/>
  <c r="AV37" i="126"/>
  <c r="AU37" i="126"/>
  <c r="AT37" i="126"/>
  <c r="AS37" i="126"/>
  <c r="AB37" i="126" s="1"/>
  <c r="AR37" i="126"/>
  <c r="BO33" i="126"/>
  <c r="BN33" i="126"/>
  <c r="BG33" i="126"/>
  <c r="BF33" i="126"/>
  <c r="AY33" i="126"/>
  <c r="AX33" i="126"/>
  <c r="AQ33" i="126"/>
  <c r="AP33" i="126"/>
  <c r="AF33" i="126"/>
  <c r="AE33" i="126"/>
  <c r="AD33" i="126"/>
  <c r="AC33" i="126"/>
  <c r="AB33" i="126"/>
  <c r="AA33" i="126"/>
  <c r="BO29" i="126"/>
  <c r="BN29" i="126"/>
  <c r="BG29" i="126"/>
  <c r="BF29" i="126"/>
  <c r="AY29" i="126"/>
  <c r="AX29" i="126"/>
  <c r="AQ29" i="126"/>
  <c r="AP29" i="126"/>
  <c r="AF29" i="126"/>
  <c r="AE29" i="126"/>
  <c r="AD29" i="126"/>
  <c r="AC29" i="126"/>
  <c r="AB29" i="126"/>
  <c r="AA29" i="126"/>
  <c r="BO25" i="126"/>
  <c r="BN25" i="126"/>
  <c r="BG25" i="126"/>
  <c r="BF25" i="126"/>
  <c r="AY25" i="126"/>
  <c r="AX25" i="126"/>
  <c r="AQ25" i="126"/>
  <c r="AP25" i="126"/>
  <c r="AF25" i="126"/>
  <c r="AE25" i="126"/>
  <c r="AD25" i="126"/>
  <c r="AC25" i="126"/>
  <c r="AB25" i="126"/>
  <c r="AA25" i="126"/>
  <c r="BO21" i="126"/>
  <c r="BN21" i="126"/>
  <c r="BG21" i="126"/>
  <c r="BF21" i="126"/>
  <c r="AY21" i="126"/>
  <c r="AX21" i="126"/>
  <c r="AQ21" i="126"/>
  <c r="AP21" i="126"/>
  <c r="AF21" i="126"/>
  <c r="AE21" i="126"/>
  <c r="AD21" i="126"/>
  <c r="AC21" i="126"/>
  <c r="AB21" i="126"/>
  <c r="AA21" i="126"/>
  <c r="BO17" i="126"/>
  <c r="BN17" i="126"/>
  <c r="BG17" i="126"/>
  <c r="BF17" i="126"/>
  <c r="AY17" i="126"/>
  <c r="AX17" i="126"/>
  <c r="AQ17" i="126"/>
  <c r="AP17" i="126"/>
  <c r="AF17" i="126"/>
  <c r="AE17" i="126"/>
  <c r="AD17" i="126"/>
  <c r="AC17" i="126"/>
  <c r="AB17" i="126"/>
  <c r="AA17" i="126"/>
  <c r="BO13" i="126"/>
  <c r="BN13" i="126"/>
  <c r="BG13" i="126"/>
  <c r="BF13" i="126"/>
  <c r="AY13" i="126"/>
  <c r="AX13" i="126"/>
  <c r="AQ13" i="126"/>
  <c r="AP13" i="126"/>
  <c r="AF13" i="126"/>
  <c r="AE13" i="126"/>
  <c r="AD13" i="126"/>
  <c r="AC13" i="126"/>
  <c r="AB13" i="126"/>
  <c r="AA13" i="126"/>
  <c r="BO9" i="126"/>
  <c r="BN9" i="126"/>
  <c r="BG9" i="126"/>
  <c r="BF9" i="126"/>
  <c r="AY9" i="126"/>
  <c r="AX9" i="126"/>
  <c r="AQ9" i="126"/>
  <c r="AP9" i="126"/>
  <c r="AF9" i="126"/>
  <c r="AE9" i="126"/>
  <c r="AD9" i="126"/>
  <c r="AC9" i="126"/>
  <c r="AB9" i="126"/>
  <c r="AA9" i="126"/>
  <c r="BU8" i="126"/>
  <c r="BU7" i="126" s="1"/>
  <c r="BT8" i="126"/>
  <c r="BS8" i="126"/>
  <c r="BR8" i="126"/>
  <c r="BQ8" i="126"/>
  <c r="BP8" i="126"/>
  <c r="BM8" i="126"/>
  <c r="BL8" i="126"/>
  <c r="BK8" i="126"/>
  <c r="BJ8" i="126"/>
  <c r="BI8" i="126"/>
  <c r="BH8" i="126"/>
  <c r="BE8" i="126"/>
  <c r="BD8" i="126"/>
  <c r="BC8" i="126"/>
  <c r="BC7" i="126" s="1"/>
  <c r="BB8" i="126"/>
  <c r="BA8" i="126"/>
  <c r="AZ8" i="126"/>
  <c r="AW8" i="126"/>
  <c r="AV8" i="126"/>
  <c r="AV7" i="126" s="1"/>
  <c r="AU8" i="126"/>
  <c r="AT8" i="126"/>
  <c r="AC8" i="126" s="1"/>
  <c r="AS8" i="126"/>
  <c r="AR8" i="126"/>
  <c r="BL7" i="126"/>
  <c r="AH2" i="126"/>
  <c r="X2" i="126"/>
  <c r="AU2" i="126" s="1"/>
  <c r="BK2" i="126" s="1"/>
  <c r="O2" i="126"/>
  <c r="BO346" i="125"/>
  <c r="BN346" i="125"/>
  <c r="BG346" i="125"/>
  <c r="BF346" i="125"/>
  <c r="AY346" i="125"/>
  <c r="AX346" i="125"/>
  <c r="AQ346" i="125"/>
  <c r="AP346" i="125"/>
  <c r="AF346" i="125"/>
  <c r="AE346" i="125"/>
  <c r="AD346" i="125"/>
  <c r="AC346" i="125"/>
  <c r="AB346" i="125"/>
  <c r="AA346" i="125"/>
  <c r="BO342" i="125"/>
  <c r="BO337" i="125" s="1"/>
  <c r="BN342" i="125"/>
  <c r="BG342" i="125"/>
  <c r="BF342" i="125"/>
  <c r="AY342" i="125"/>
  <c r="AX342" i="125"/>
  <c r="AQ342" i="125"/>
  <c r="AP342" i="125"/>
  <c r="AF342" i="125"/>
  <c r="AE342" i="125"/>
  <c r="AD342" i="125"/>
  <c r="AC342" i="125"/>
  <c r="AB342" i="125"/>
  <c r="AA342" i="125"/>
  <c r="BO338" i="125"/>
  <c r="BN338" i="125"/>
  <c r="BG338" i="125"/>
  <c r="BG337" i="125" s="1"/>
  <c r="BF338" i="125"/>
  <c r="AY338" i="125"/>
  <c r="AX338" i="125"/>
  <c r="AQ338" i="125"/>
  <c r="AP338" i="125"/>
  <c r="AF338" i="125"/>
  <c r="AE338" i="125"/>
  <c r="AD338" i="125"/>
  <c r="AC338" i="125"/>
  <c r="AB338" i="125"/>
  <c r="AA338" i="125"/>
  <c r="BU337" i="125"/>
  <c r="BT337" i="125"/>
  <c r="BS337" i="125"/>
  <c r="BR337" i="125"/>
  <c r="BQ337" i="125"/>
  <c r="BP337" i="125"/>
  <c r="BM337" i="125"/>
  <c r="BL337" i="125"/>
  <c r="BK337" i="125"/>
  <c r="BJ337" i="125"/>
  <c r="BI337" i="125"/>
  <c r="BH337" i="125"/>
  <c r="BE337" i="125"/>
  <c r="BD337" i="125"/>
  <c r="AE337" i="125" s="1"/>
  <c r="BC337" i="125"/>
  <c r="BB337" i="125"/>
  <c r="BA337" i="125"/>
  <c r="AZ337" i="125"/>
  <c r="AW337" i="125"/>
  <c r="AF337" i="125" s="1"/>
  <c r="AV337" i="125"/>
  <c r="AU337" i="125"/>
  <c r="AT337" i="125"/>
  <c r="AS337" i="125"/>
  <c r="AR337" i="125"/>
  <c r="AD337" i="125"/>
  <c r="BO333" i="125"/>
  <c r="BN333" i="125"/>
  <c r="BG333" i="125"/>
  <c r="BF333" i="125"/>
  <c r="AY333" i="125"/>
  <c r="AX333" i="125"/>
  <c r="AQ333" i="125"/>
  <c r="AP333" i="125"/>
  <c r="AF333" i="125"/>
  <c r="AE333" i="125"/>
  <c r="AD333" i="125"/>
  <c r="AC333" i="125"/>
  <c r="AB333" i="125"/>
  <c r="AA333" i="125"/>
  <c r="BO329" i="125"/>
  <c r="BN329" i="125"/>
  <c r="BG329" i="125"/>
  <c r="BF329" i="125"/>
  <c r="AY329" i="125"/>
  <c r="Z329" i="125" s="1"/>
  <c r="AX329" i="125"/>
  <c r="AQ329" i="125"/>
  <c r="AP329" i="125"/>
  <c r="AF329" i="125"/>
  <c r="AE329" i="125"/>
  <c r="AD329" i="125"/>
  <c r="AC329" i="125"/>
  <c r="AB329" i="125"/>
  <c r="AA329" i="125"/>
  <c r="BO325" i="125"/>
  <c r="BN325" i="125"/>
  <c r="BG325" i="125"/>
  <c r="BF325" i="125"/>
  <c r="AY325" i="125"/>
  <c r="AX325" i="125"/>
  <c r="AQ325" i="125"/>
  <c r="Z325" i="125" s="1"/>
  <c r="AP325" i="125"/>
  <c r="AF325" i="125"/>
  <c r="AE325" i="125"/>
  <c r="AD325" i="125"/>
  <c r="AC325" i="125"/>
  <c r="AB325" i="125"/>
  <c r="AA325" i="125"/>
  <c r="BO321" i="125"/>
  <c r="BN321" i="125"/>
  <c r="BG321" i="125"/>
  <c r="BF321" i="125"/>
  <c r="AY321" i="125"/>
  <c r="AY320" i="125" s="1"/>
  <c r="AX321" i="125"/>
  <c r="AQ321" i="125"/>
  <c r="AP321" i="125"/>
  <c r="AF321" i="125"/>
  <c r="AE321" i="125"/>
  <c r="AD321" i="125"/>
  <c r="AC321" i="125"/>
  <c r="AB321" i="125"/>
  <c r="AA321" i="125"/>
  <c r="BU320" i="125"/>
  <c r="BT320" i="125"/>
  <c r="BS320" i="125"/>
  <c r="BR320" i="125"/>
  <c r="BQ320" i="125"/>
  <c r="BP320" i="125"/>
  <c r="BO320" i="125"/>
  <c r="BM320" i="125"/>
  <c r="BL320" i="125"/>
  <c r="BK320" i="125"/>
  <c r="BJ320" i="125"/>
  <c r="BI320" i="125"/>
  <c r="BH320" i="125"/>
  <c r="BE320" i="125"/>
  <c r="BD320" i="125"/>
  <c r="BC320" i="125"/>
  <c r="AD320" i="125" s="1"/>
  <c r="BB320" i="125"/>
  <c r="BA320" i="125"/>
  <c r="AZ320" i="125"/>
  <c r="AW320" i="125"/>
  <c r="AV320" i="125"/>
  <c r="AU320" i="125"/>
  <c r="AT320" i="125"/>
  <c r="AC320" i="125" s="1"/>
  <c r="AS320" i="125"/>
  <c r="AR320" i="125"/>
  <c r="AA320" i="125" s="1"/>
  <c r="BO316" i="125"/>
  <c r="BN316" i="125"/>
  <c r="BG316" i="125"/>
  <c r="Z316" i="125" s="1"/>
  <c r="BF316" i="125"/>
  <c r="AY316" i="125"/>
  <c r="AX316" i="125"/>
  <c r="AQ316" i="125"/>
  <c r="AP316" i="125"/>
  <c r="AF316" i="125"/>
  <c r="AE316" i="125"/>
  <c r="AD316" i="125"/>
  <c r="AC316" i="125"/>
  <c r="AB316" i="125"/>
  <c r="AA316" i="125"/>
  <c r="BO312" i="125"/>
  <c r="BN312" i="125"/>
  <c r="BG312" i="125"/>
  <c r="BF312" i="125"/>
  <c r="AY312" i="125"/>
  <c r="Z312" i="125" s="1"/>
  <c r="AX312" i="125"/>
  <c r="AQ312" i="125"/>
  <c r="AP312" i="125"/>
  <c r="AF312" i="125"/>
  <c r="AE312" i="125"/>
  <c r="AD312" i="125"/>
  <c r="AC312" i="125"/>
  <c r="AB312" i="125"/>
  <c r="AA312" i="125"/>
  <c r="BO308" i="125"/>
  <c r="BN308" i="125"/>
  <c r="BG308" i="125"/>
  <c r="BF308" i="125"/>
  <c r="AY308" i="125"/>
  <c r="AX308" i="125"/>
  <c r="AQ308" i="125"/>
  <c r="AP308" i="125"/>
  <c r="AF308" i="125"/>
  <c r="AE308" i="125"/>
  <c r="AD308" i="125"/>
  <c r="AC308" i="125"/>
  <c r="AB308" i="125"/>
  <c r="AA308" i="125"/>
  <c r="BO304" i="125"/>
  <c r="BN304" i="125"/>
  <c r="BG304" i="125"/>
  <c r="BF304" i="125"/>
  <c r="AY304" i="125"/>
  <c r="AX304" i="125"/>
  <c r="AQ304" i="125"/>
  <c r="AP304" i="125"/>
  <c r="AF304" i="125"/>
  <c r="AE304" i="125"/>
  <c r="AD304" i="125"/>
  <c r="AC304" i="125"/>
  <c r="AB304" i="125"/>
  <c r="AA304" i="125"/>
  <c r="Z304" i="125"/>
  <c r="BO300" i="125"/>
  <c r="BN300" i="125"/>
  <c r="BG300" i="125"/>
  <c r="BF300" i="125"/>
  <c r="AY300" i="125"/>
  <c r="AX300" i="125"/>
  <c r="AQ300" i="125"/>
  <c r="AP300" i="125"/>
  <c r="AF300" i="125"/>
  <c r="AE300" i="125"/>
  <c r="AD300" i="125"/>
  <c r="AC300" i="125"/>
  <c r="AB300" i="125"/>
  <c r="AA300" i="125"/>
  <c r="BO296" i="125"/>
  <c r="BN296" i="125"/>
  <c r="BG296" i="125"/>
  <c r="BF296" i="125"/>
  <c r="AY296" i="125"/>
  <c r="AX296" i="125"/>
  <c r="AQ296" i="125"/>
  <c r="AP296" i="125"/>
  <c r="AF296" i="125"/>
  <c r="AE296" i="125"/>
  <c r="AD296" i="125"/>
  <c r="AC296" i="125"/>
  <c r="AB296" i="125"/>
  <c r="AA296" i="125"/>
  <c r="BO292" i="125"/>
  <c r="BN292" i="125"/>
  <c r="BG292" i="125"/>
  <c r="BF292" i="125"/>
  <c r="AY292" i="125"/>
  <c r="AX292" i="125"/>
  <c r="AQ292" i="125"/>
  <c r="AP292" i="125"/>
  <c r="AF292" i="125"/>
  <c r="AE292" i="125"/>
  <c r="AD292" i="125"/>
  <c r="AC292" i="125"/>
  <c r="AB292" i="125"/>
  <c r="AA292" i="125"/>
  <c r="BU291" i="125"/>
  <c r="BT291" i="125"/>
  <c r="BS291" i="125"/>
  <c r="BR291" i="125"/>
  <c r="BQ291" i="125"/>
  <c r="BP291" i="125"/>
  <c r="BM291" i="125"/>
  <c r="BL291" i="125"/>
  <c r="BK291" i="125"/>
  <c r="BJ291" i="125"/>
  <c r="BI291" i="125"/>
  <c r="BH291" i="125"/>
  <c r="BE291" i="125"/>
  <c r="BD291" i="125"/>
  <c r="BC291" i="125"/>
  <c r="BB291" i="125"/>
  <c r="BA291" i="125"/>
  <c r="AZ291" i="125"/>
  <c r="AW291" i="125"/>
  <c r="AF291" i="125" s="1"/>
  <c r="AV291" i="125"/>
  <c r="AU291" i="125"/>
  <c r="AT291" i="125"/>
  <c r="AS291" i="125"/>
  <c r="AR291" i="125"/>
  <c r="BO287" i="125"/>
  <c r="BN287" i="125"/>
  <c r="BG287" i="125"/>
  <c r="BF287" i="125"/>
  <c r="AY287" i="125"/>
  <c r="AX287" i="125"/>
  <c r="AQ287" i="125"/>
  <c r="AP287" i="125"/>
  <c r="AF287" i="125"/>
  <c r="AE287" i="125"/>
  <c r="AD287" i="125"/>
  <c r="AC287" i="125"/>
  <c r="AB287" i="125"/>
  <c r="AA287" i="125"/>
  <c r="BO283" i="125"/>
  <c r="BN283" i="125"/>
  <c r="BG283" i="125"/>
  <c r="BF283" i="125"/>
  <c r="AY283" i="125"/>
  <c r="AX283" i="125"/>
  <c r="AQ283" i="125"/>
  <c r="AP283" i="125"/>
  <c r="AF283" i="125"/>
  <c r="AE283" i="125"/>
  <c r="AD283" i="125"/>
  <c r="AC283" i="125"/>
  <c r="AB283" i="125"/>
  <c r="AA283" i="125"/>
  <c r="BO279" i="125"/>
  <c r="BN279" i="125"/>
  <c r="BG279" i="125"/>
  <c r="BF279" i="125"/>
  <c r="AY279" i="125"/>
  <c r="AX279" i="125"/>
  <c r="AQ279" i="125"/>
  <c r="AP279" i="125"/>
  <c r="AF279" i="125"/>
  <c r="AE279" i="125"/>
  <c r="AD279" i="125"/>
  <c r="AC279" i="125"/>
  <c r="AB279" i="125"/>
  <c r="AA279" i="125"/>
  <c r="BO275" i="125"/>
  <c r="BN275" i="125"/>
  <c r="BG275" i="125"/>
  <c r="BF275" i="125"/>
  <c r="AY275" i="125"/>
  <c r="AX275" i="125"/>
  <c r="AQ275" i="125"/>
  <c r="Z275" i="125" s="1"/>
  <c r="AP275" i="125"/>
  <c r="AF275" i="125"/>
  <c r="AE275" i="125"/>
  <c r="AD275" i="125"/>
  <c r="AC275" i="125"/>
  <c r="AB275" i="125"/>
  <c r="AA275" i="125"/>
  <c r="BO271" i="125"/>
  <c r="BN271" i="125"/>
  <c r="BG271" i="125"/>
  <c r="BG270" i="125" s="1"/>
  <c r="BF271" i="125"/>
  <c r="AY271" i="125"/>
  <c r="AX271" i="125"/>
  <c r="AQ271" i="125"/>
  <c r="AP271" i="125"/>
  <c r="AF271" i="125"/>
  <c r="AE271" i="125"/>
  <c r="AD271" i="125"/>
  <c r="AC271" i="125"/>
  <c r="AB271" i="125"/>
  <c r="AA271" i="125"/>
  <c r="BU270" i="125"/>
  <c r="BT270" i="125"/>
  <c r="BS270" i="125"/>
  <c r="BR270" i="125"/>
  <c r="BQ270" i="125"/>
  <c r="BP270" i="125"/>
  <c r="BM270" i="125"/>
  <c r="BL270" i="125"/>
  <c r="BL236" i="125" s="1"/>
  <c r="BK270" i="125"/>
  <c r="BJ270" i="125"/>
  <c r="BI270" i="125"/>
  <c r="BH270" i="125"/>
  <c r="BE270" i="125"/>
  <c r="BD270" i="125"/>
  <c r="BC270" i="125"/>
  <c r="BB270" i="125"/>
  <c r="BA270" i="125"/>
  <c r="AZ270" i="125"/>
  <c r="AW270" i="125"/>
  <c r="AV270" i="125"/>
  <c r="AU270" i="125"/>
  <c r="AT270" i="125"/>
  <c r="AS270" i="125"/>
  <c r="AR270" i="125"/>
  <c r="AA270" i="125"/>
  <c r="BO266" i="125"/>
  <c r="BN266" i="125"/>
  <c r="BG266" i="125"/>
  <c r="BF266" i="125"/>
  <c r="AY266" i="125"/>
  <c r="Z266" i="125" s="1"/>
  <c r="AX266" i="125"/>
  <c r="AQ266" i="125"/>
  <c r="AP266" i="125"/>
  <c r="AF266" i="125"/>
  <c r="AE266" i="125"/>
  <c r="AD266" i="125"/>
  <c r="AC266" i="125"/>
  <c r="AB266" i="125"/>
  <c r="AA266" i="125"/>
  <c r="BO262" i="125"/>
  <c r="BN262" i="125"/>
  <c r="BG262" i="125"/>
  <c r="BF262" i="125"/>
  <c r="AY262" i="125"/>
  <c r="Z262" i="125" s="1"/>
  <c r="AX262" i="125"/>
  <c r="AQ262" i="125"/>
  <c r="AP262" i="125"/>
  <c r="AF262" i="125"/>
  <c r="AE262" i="125"/>
  <c r="AD262" i="125"/>
  <c r="AC262" i="125"/>
  <c r="AB262" i="125"/>
  <c r="AA262" i="125"/>
  <c r="BO258" i="125"/>
  <c r="BN258" i="125"/>
  <c r="BG258" i="125"/>
  <c r="BF258" i="125"/>
  <c r="AY258" i="125"/>
  <c r="AX258" i="125"/>
  <c r="AQ258" i="125"/>
  <c r="AP258" i="125"/>
  <c r="AF258" i="125"/>
  <c r="AE258" i="125"/>
  <c r="AD258" i="125"/>
  <c r="AC258" i="125"/>
  <c r="AB258" i="125"/>
  <c r="AA258" i="125"/>
  <c r="BO254" i="125"/>
  <c r="BN254" i="125"/>
  <c r="BG254" i="125"/>
  <c r="BF254" i="125"/>
  <c r="AY254" i="125"/>
  <c r="AX254" i="125"/>
  <c r="AQ254" i="125"/>
  <c r="AP254" i="125"/>
  <c r="AF254" i="125"/>
  <c r="AE254" i="125"/>
  <c r="AD254" i="125"/>
  <c r="AC254" i="125"/>
  <c r="AB254" i="125"/>
  <c r="AA254" i="125"/>
  <c r="BO250" i="125"/>
  <c r="BN250" i="125"/>
  <c r="BG250" i="125"/>
  <c r="BF250" i="125"/>
  <c r="AY250" i="125"/>
  <c r="AX250" i="125"/>
  <c r="AQ250" i="125"/>
  <c r="AP250" i="125"/>
  <c r="AF250" i="125"/>
  <c r="AE250" i="125"/>
  <c r="AD250" i="125"/>
  <c r="AC250" i="125"/>
  <c r="AB250" i="125"/>
  <c r="AA250" i="125"/>
  <c r="Z250" i="125"/>
  <c r="BO246" i="125"/>
  <c r="BN246" i="125"/>
  <c r="BG246" i="125"/>
  <c r="BF246" i="125"/>
  <c r="AY246" i="125"/>
  <c r="AX246" i="125"/>
  <c r="AQ246" i="125"/>
  <c r="AP246" i="125"/>
  <c r="AF246" i="125"/>
  <c r="AE246" i="125"/>
  <c r="AD246" i="125"/>
  <c r="AC246" i="125"/>
  <c r="AB246" i="125"/>
  <c r="AA246" i="125"/>
  <c r="BO242" i="125"/>
  <c r="BN242" i="125"/>
  <c r="BG242" i="125"/>
  <c r="BF242" i="125"/>
  <c r="AY242" i="125"/>
  <c r="Z242" i="125" s="1"/>
  <c r="AX242" i="125"/>
  <c r="AQ242" i="125"/>
  <c r="AP242" i="125"/>
  <c r="AF242" i="125"/>
  <c r="AE242" i="125"/>
  <c r="AD242" i="125"/>
  <c r="AC242" i="125"/>
  <c r="AB242" i="125"/>
  <c r="AA242" i="125"/>
  <c r="BO238" i="125"/>
  <c r="BN238" i="125"/>
  <c r="BG238" i="125"/>
  <c r="BF238" i="125"/>
  <c r="AY238" i="125"/>
  <c r="AX238" i="125"/>
  <c r="AQ238" i="125"/>
  <c r="AP238" i="125"/>
  <c r="AF238" i="125"/>
  <c r="AE238" i="125"/>
  <c r="AD238" i="125"/>
  <c r="AC238" i="125"/>
  <c r="AB238" i="125"/>
  <c r="AA238" i="125"/>
  <c r="BU237" i="125"/>
  <c r="BU236" i="125" s="1"/>
  <c r="BT237" i="125"/>
  <c r="BT236" i="125" s="1"/>
  <c r="BS237" i="125"/>
  <c r="BR237" i="125"/>
  <c r="BR236" i="125" s="1"/>
  <c r="BQ237" i="125"/>
  <c r="BQ236" i="125" s="1"/>
  <c r="BP237" i="125"/>
  <c r="BM237" i="125"/>
  <c r="BM236" i="125" s="1"/>
  <c r="BL237" i="125"/>
  <c r="BK237" i="125"/>
  <c r="BK236" i="125" s="1"/>
  <c r="BJ237" i="125"/>
  <c r="BI237" i="125"/>
  <c r="BH237" i="125"/>
  <c r="BE237" i="125"/>
  <c r="BD237" i="125"/>
  <c r="BC237" i="125"/>
  <c r="BB237" i="125"/>
  <c r="BA237" i="125"/>
  <c r="BA236" i="125" s="1"/>
  <c r="AZ237" i="125"/>
  <c r="AZ236" i="125" s="1"/>
  <c r="AW237" i="125"/>
  <c r="AV237" i="125"/>
  <c r="AU237" i="125"/>
  <c r="AT237" i="125"/>
  <c r="AS237" i="125"/>
  <c r="AR237" i="125"/>
  <c r="BO231" i="125"/>
  <c r="BN231" i="125"/>
  <c r="BG231" i="125"/>
  <c r="BF231" i="125"/>
  <c r="AY231" i="125"/>
  <c r="AX231" i="125"/>
  <c r="AQ231" i="125"/>
  <c r="AP231" i="125"/>
  <c r="AF231" i="125"/>
  <c r="AE231" i="125"/>
  <c r="AD231" i="125"/>
  <c r="AC231" i="125"/>
  <c r="AB231" i="125"/>
  <c r="AA231" i="125"/>
  <c r="BO227" i="125"/>
  <c r="BN227" i="125"/>
  <c r="BG227" i="125"/>
  <c r="BF227" i="125"/>
  <c r="AY227" i="125"/>
  <c r="AX227" i="125"/>
  <c r="AQ227" i="125"/>
  <c r="AP227" i="125"/>
  <c r="AF227" i="125"/>
  <c r="AE227" i="125"/>
  <c r="AD227" i="125"/>
  <c r="AC227" i="125"/>
  <c r="AB227" i="125"/>
  <c r="AA227" i="125"/>
  <c r="BO223" i="125"/>
  <c r="BN223" i="125"/>
  <c r="BG223" i="125"/>
  <c r="BF223" i="125"/>
  <c r="AY223" i="125"/>
  <c r="AX223" i="125"/>
  <c r="AQ223" i="125"/>
  <c r="Z223" i="125" s="1"/>
  <c r="AP223" i="125"/>
  <c r="AF223" i="125"/>
  <c r="AE223" i="125"/>
  <c r="AD223" i="125"/>
  <c r="AC223" i="125"/>
  <c r="AB223" i="125"/>
  <c r="AA223" i="125"/>
  <c r="BO219" i="125"/>
  <c r="BN219" i="125"/>
  <c r="BG219" i="125"/>
  <c r="BF219" i="125"/>
  <c r="AY219" i="125"/>
  <c r="AX219" i="125"/>
  <c r="AQ219" i="125"/>
  <c r="Z219" i="125" s="1"/>
  <c r="AP219" i="125"/>
  <c r="AF219" i="125"/>
  <c r="AE219" i="125"/>
  <c r="AD219" i="125"/>
  <c r="AC219" i="125"/>
  <c r="AB219" i="125"/>
  <c r="AA219" i="125"/>
  <c r="BO215" i="125"/>
  <c r="BN215" i="125"/>
  <c r="BG215" i="125"/>
  <c r="BF215" i="125"/>
  <c r="AY215" i="125"/>
  <c r="AX215" i="125"/>
  <c r="AQ215" i="125"/>
  <c r="AP215" i="125"/>
  <c r="AF215" i="125"/>
  <c r="AE215" i="125"/>
  <c r="AD215" i="125"/>
  <c r="AC215" i="125"/>
  <c r="AB215" i="125"/>
  <c r="AA215" i="125"/>
  <c r="BO211" i="125"/>
  <c r="BN211" i="125"/>
  <c r="BG211" i="125"/>
  <c r="BF211" i="125"/>
  <c r="AY211" i="125"/>
  <c r="AX211" i="125"/>
  <c r="AQ211" i="125"/>
  <c r="AP211" i="125"/>
  <c r="AF211" i="125"/>
  <c r="AE211" i="125"/>
  <c r="AD211" i="125"/>
  <c r="AC211" i="125"/>
  <c r="AB211" i="125"/>
  <c r="AA211" i="125"/>
  <c r="BO207" i="125"/>
  <c r="BN207" i="125"/>
  <c r="BG207" i="125"/>
  <c r="BF207" i="125"/>
  <c r="AY207" i="125"/>
  <c r="AX207" i="125"/>
  <c r="AQ207" i="125"/>
  <c r="AP207" i="125"/>
  <c r="AF207" i="125"/>
  <c r="AE207" i="125"/>
  <c r="AD207" i="125"/>
  <c r="AC207" i="125"/>
  <c r="AB207" i="125"/>
  <c r="AA207" i="125"/>
  <c r="BO203" i="125"/>
  <c r="BN203" i="125"/>
  <c r="BG203" i="125"/>
  <c r="Z203" i="125" s="1"/>
  <c r="BF203" i="125"/>
  <c r="AY203" i="125"/>
  <c r="AX203" i="125"/>
  <c r="AQ203" i="125"/>
  <c r="AP203" i="125"/>
  <c r="AF203" i="125"/>
  <c r="AE203" i="125"/>
  <c r="AD203" i="125"/>
  <c r="AC203" i="125"/>
  <c r="AB203" i="125"/>
  <c r="AA203" i="125"/>
  <c r="BO199" i="125"/>
  <c r="BN199" i="125"/>
  <c r="BG199" i="125"/>
  <c r="BF199" i="125"/>
  <c r="AY199" i="125"/>
  <c r="AX199" i="125"/>
  <c r="AQ199" i="125"/>
  <c r="AP199" i="125"/>
  <c r="AF199" i="125"/>
  <c r="AE199" i="125"/>
  <c r="AD199" i="125"/>
  <c r="AC199" i="125"/>
  <c r="AB199" i="125"/>
  <c r="AA199" i="125"/>
  <c r="BO195" i="125"/>
  <c r="BN195" i="125"/>
  <c r="BG195" i="125"/>
  <c r="BF195" i="125"/>
  <c r="AY195" i="125"/>
  <c r="AX195" i="125"/>
  <c r="AQ195" i="125"/>
  <c r="AP195" i="125"/>
  <c r="AF195" i="125"/>
  <c r="AE195" i="125"/>
  <c r="AD195" i="125"/>
  <c r="AC195" i="125"/>
  <c r="AB195" i="125"/>
  <c r="AA195" i="125"/>
  <c r="BO191" i="125"/>
  <c r="BN191" i="125"/>
  <c r="BG191" i="125"/>
  <c r="BF191" i="125"/>
  <c r="AY191" i="125"/>
  <c r="AX191" i="125"/>
  <c r="AQ191" i="125"/>
  <c r="AP191" i="125"/>
  <c r="AF191" i="125"/>
  <c r="AE191" i="125"/>
  <c r="AD191" i="125"/>
  <c r="AC191" i="125"/>
  <c r="AB191" i="125"/>
  <c r="AA191" i="125"/>
  <c r="BO187" i="125"/>
  <c r="BN187" i="125"/>
  <c r="BG187" i="125"/>
  <c r="BF187" i="125"/>
  <c r="AY187" i="125"/>
  <c r="AX187" i="125"/>
  <c r="AQ187" i="125"/>
  <c r="AP187" i="125"/>
  <c r="AF187" i="125"/>
  <c r="AE187" i="125"/>
  <c r="AD187" i="125"/>
  <c r="AC187" i="125"/>
  <c r="AB187" i="125"/>
  <c r="AA187" i="125"/>
  <c r="BU186" i="125"/>
  <c r="BT186" i="125"/>
  <c r="BS186" i="125"/>
  <c r="BR186" i="125"/>
  <c r="BQ186" i="125"/>
  <c r="BP186" i="125"/>
  <c r="BM186" i="125"/>
  <c r="BL186" i="125"/>
  <c r="BK186" i="125"/>
  <c r="BJ186" i="125"/>
  <c r="BI186" i="125"/>
  <c r="BH186" i="125"/>
  <c r="BE186" i="125"/>
  <c r="BD186" i="125"/>
  <c r="BC186" i="125"/>
  <c r="BB186" i="125"/>
  <c r="BB7" i="125" s="1"/>
  <c r="BA186" i="125"/>
  <c r="AZ186" i="125"/>
  <c r="AW186" i="125"/>
  <c r="AV186" i="125"/>
  <c r="AU186" i="125"/>
  <c r="AT186" i="125"/>
  <c r="AS186" i="125"/>
  <c r="AR186" i="125"/>
  <c r="AA186" i="125" s="1"/>
  <c r="BO182" i="125"/>
  <c r="BN182" i="125"/>
  <c r="BG182" i="125"/>
  <c r="BF182" i="125"/>
  <c r="AY182" i="125"/>
  <c r="AX182" i="125"/>
  <c r="AQ182" i="125"/>
  <c r="Z182" i="125" s="1"/>
  <c r="AP182" i="125"/>
  <c r="AF182" i="125"/>
  <c r="AE182" i="125"/>
  <c r="AD182" i="125"/>
  <c r="AC182" i="125"/>
  <c r="AB182" i="125"/>
  <c r="AA182" i="125"/>
  <c r="BO178" i="125"/>
  <c r="BN178" i="125"/>
  <c r="BG178" i="125"/>
  <c r="BF178" i="125"/>
  <c r="AY178" i="125"/>
  <c r="AX178" i="125"/>
  <c r="AQ178" i="125"/>
  <c r="AP178" i="125"/>
  <c r="AF178" i="125"/>
  <c r="AE178" i="125"/>
  <c r="AD178" i="125"/>
  <c r="AC178" i="125"/>
  <c r="AB178" i="125"/>
  <c r="AA178" i="125"/>
  <c r="BO174" i="125"/>
  <c r="BN174" i="125"/>
  <c r="BG174" i="125"/>
  <c r="BG153" i="125" s="1"/>
  <c r="BF174" i="125"/>
  <c r="AY174" i="125"/>
  <c r="AX174" i="125"/>
  <c r="AQ174" i="125"/>
  <c r="AP174" i="125"/>
  <c r="AF174" i="125"/>
  <c r="AE174" i="125"/>
  <c r="AD174" i="125"/>
  <c r="AC174" i="125"/>
  <c r="AB174" i="125"/>
  <c r="AA174" i="125"/>
  <c r="BO170" i="125"/>
  <c r="BN170" i="125"/>
  <c r="BG170" i="125"/>
  <c r="BF170" i="125"/>
  <c r="AY170" i="125"/>
  <c r="AX170" i="125"/>
  <c r="AQ170" i="125"/>
  <c r="AP170" i="125"/>
  <c r="AF170" i="125"/>
  <c r="AE170" i="125"/>
  <c r="AD170" i="125"/>
  <c r="AC170" i="125"/>
  <c r="AB170" i="125"/>
  <c r="AA170" i="125"/>
  <c r="BO166" i="125"/>
  <c r="BN166" i="125"/>
  <c r="BG166" i="125"/>
  <c r="BF166" i="125"/>
  <c r="AY166" i="125"/>
  <c r="AX166" i="125"/>
  <c r="AQ166" i="125"/>
  <c r="Z166" i="125" s="1"/>
  <c r="AP166" i="125"/>
  <c r="AF166" i="125"/>
  <c r="AE166" i="125"/>
  <c r="AD166" i="125"/>
  <c r="AC166" i="125"/>
  <c r="AB166" i="125"/>
  <c r="AA166" i="125"/>
  <c r="BO162" i="125"/>
  <c r="BN162" i="125"/>
  <c r="BG162" i="125"/>
  <c r="BF162" i="125"/>
  <c r="AY162" i="125"/>
  <c r="AX162" i="125"/>
  <c r="AQ162" i="125"/>
  <c r="AP162" i="125"/>
  <c r="AF162" i="125"/>
  <c r="AE162" i="125"/>
  <c r="AD162" i="125"/>
  <c r="AC162" i="125"/>
  <c r="AB162" i="125"/>
  <c r="AA162" i="125"/>
  <c r="BO158" i="125"/>
  <c r="BN158" i="125"/>
  <c r="BG158" i="125"/>
  <c r="BF158" i="125"/>
  <c r="AY158" i="125"/>
  <c r="AX158" i="125"/>
  <c r="AQ158" i="125"/>
  <c r="AP158" i="125"/>
  <c r="AF158" i="125"/>
  <c r="AE158" i="125"/>
  <c r="AD158" i="125"/>
  <c r="AC158" i="125"/>
  <c r="AB158" i="125"/>
  <c r="AA158" i="125"/>
  <c r="BO154" i="125"/>
  <c r="BN154" i="125"/>
  <c r="BG154" i="125"/>
  <c r="BF154" i="125"/>
  <c r="AY154" i="125"/>
  <c r="AX154" i="125"/>
  <c r="AQ154" i="125"/>
  <c r="AP154" i="125"/>
  <c r="AF154" i="125"/>
  <c r="AE154" i="125"/>
  <c r="AD154" i="125"/>
  <c r="AC154" i="125"/>
  <c r="AB154" i="125"/>
  <c r="AA154" i="125"/>
  <c r="BU153" i="125"/>
  <c r="BT153" i="125"/>
  <c r="BS153" i="125"/>
  <c r="BR153" i="125"/>
  <c r="BQ153" i="125"/>
  <c r="BP153" i="125"/>
  <c r="BM153" i="125"/>
  <c r="BL153" i="125"/>
  <c r="BK153" i="125"/>
  <c r="BJ153" i="125"/>
  <c r="BI153" i="125"/>
  <c r="BH153" i="125"/>
  <c r="BE153" i="125"/>
  <c r="BD153" i="125"/>
  <c r="AE153" i="125" s="1"/>
  <c r="BC153" i="125"/>
  <c r="BB153" i="125"/>
  <c r="BA153" i="125"/>
  <c r="AZ153" i="125"/>
  <c r="AW153" i="125"/>
  <c r="AF153" i="125" s="1"/>
  <c r="AV153" i="125"/>
  <c r="AU153" i="125"/>
  <c r="AT153" i="125"/>
  <c r="AS153" i="125"/>
  <c r="AB153" i="125" s="1"/>
  <c r="AR153" i="125"/>
  <c r="BO149" i="125"/>
  <c r="BN149" i="125"/>
  <c r="BG149" i="125"/>
  <c r="BF149" i="125"/>
  <c r="AY149" i="125"/>
  <c r="AX149" i="125"/>
  <c r="AQ149" i="125"/>
  <c r="Z149" i="125" s="1"/>
  <c r="AP149" i="125"/>
  <c r="AF149" i="125"/>
  <c r="AE149" i="125"/>
  <c r="AD149" i="125"/>
  <c r="AC149" i="125"/>
  <c r="AB149" i="125"/>
  <c r="AA149" i="125"/>
  <c r="BO145" i="125"/>
  <c r="BN145" i="125"/>
  <c r="BG145" i="125"/>
  <c r="Z145" i="125" s="1"/>
  <c r="BF145" i="125"/>
  <c r="AY145" i="125"/>
  <c r="AX145" i="125"/>
  <c r="AQ145" i="125"/>
  <c r="AP145" i="125"/>
  <c r="AF145" i="125"/>
  <c r="AE145" i="125"/>
  <c r="AD145" i="125"/>
  <c r="AC145" i="125"/>
  <c r="AB145" i="125"/>
  <c r="AA145" i="125"/>
  <c r="BO141" i="125"/>
  <c r="BN141" i="125"/>
  <c r="BG141" i="125"/>
  <c r="BF141" i="125"/>
  <c r="AY141" i="125"/>
  <c r="AX141" i="125"/>
  <c r="AQ141" i="125"/>
  <c r="AP141" i="125"/>
  <c r="AF141" i="125"/>
  <c r="AE141" i="125"/>
  <c r="AD141" i="125"/>
  <c r="AC141" i="125"/>
  <c r="AB141" i="125"/>
  <c r="AA141" i="125"/>
  <c r="BO137" i="125"/>
  <c r="BN137" i="125"/>
  <c r="BG137" i="125"/>
  <c r="BF137" i="125"/>
  <c r="AY137" i="125"/>
  <c r="AX137" i="125"/>
  <c r="AQ137" i="125"/>
  <c r="AP137" i="125"/>
  <c r="AF137" i="125"/>
  <c r="AE137" i="125"/>
  <c r="AD137" i="125"/>
  <c r="AC137" i="125"/>
  <c r="AB137" i="125"/>
  <c r="AA137" i="125"/>
  <c r="BO133" i="125"/>
  <c r="BN133" i="125"/>
  <c r="BG133" i="125"/>
  <c r="Z133" i="125" s="1"/>
  <c r="BF133" i="125"/>
  <c r="AY133" i="125"/>
  <c r="AX133" i="125"/>
  <c r="AQ133" i="125"/>
  <c r="AP133" i="125"/>
  <c r="AF133" i="125"/>
  <c r="AE133" i="125"/>
  <c r="AD133" i="125"/>
  <c r="AC133" i="125"/>
  <c r="AB133" i="125"/>
  <c r="AA133" i="125"/>
  <c r="BO129" i="125"/>
  <c r="BN129" i="125"/>
  <c r="BG129" i="125"/>
  <c r="BF129" i="125"/>
  <c r="AY129" i="125"/>
  <c r="Z129" i="125" s="1"/>
  <c r="AX129" i="125"/>
  <c r="AQ129" i="125"/>
  <c r="AP129" i="125"/>
  <c r="AF129" i="125"/>
  <c r="AE129" i="125"/>
  <c r="AD129" i="125"/>
  <c r="AC129" i="125"/>
  <c r="AB129" i="125"/>
  <c r="AA129" i="125"/>
  <c r="BO125" i="125"/>
  <c r="BN125" i="125"/>
  <c r="BG125" i="125"/>
  <c r="BF125" i="125"/>
  <c r="AY125" i="125"/>
  <c r="AX125" i="125"/>
  <c r="AQ125" i="125"/>
  <c r="AP125" i="125"/>
  <c r="AF125" i="125"/>
  <c r="AE125" i="125"/>
  <c r="AD125" i="125"/>
  <c r="AC125" i="125"/>
  <c r="AB125" i="125"/>
  <c r="AA125" i="125"/>
  <c r="BO121" i="125"/>
  <c r="BN121" i="125"/>
  <c r="BG121" i="125"/>
  <c r="BF121" i="125"/>
  <c r="AY121" i="125"/>
  <c r="AX121" i="125"/>
  <c r="AQ121" i="125"/>
  <c r="AP121" i="125"/>
  <c r="AF121" i="125"/>
  <c r="AE121" i="125"/>
  <c r="AD121" i="125"/>
  <c r="AC121" i="125"/>
  <c r="AB121" i="125"/>
  <c r="AA121" i="125"/>
  <c r="BO117" i="125"/>
  <c r="BN117" i="125"/>
  <c r="BG117" i="125"/>
  <c r="BF117" i="125"/>
  <c r="AY117" i="125"/>
  <c r="AX117" i="125"/>
  <c r="AQ117" i="125"/>
  <c r="AP117" i="125"/>
  <c r="AF117" i="125"/>
  <c r="AE117" i="125"/>
  <c r="AD117" i="125"/>
  <c r="AC117" i="125"/>
  <c r="AB117" i="125"/>
  <c r="AA117" i="125"/>
  <c r="BU116" i="125"/>
  <c r="BT116" i="125"/>
  <c r="BS116" i="125"/>
  <c r="BR116" i="125"/>
  <c r="BQ116" i="125"/>
  <c r="BP116" i="125"/>
  <c r="BM116" i="125"/>
  <c r="BL116" i="125"/>
  <c r="BK116" i="125"/>
  <c r="BJ116" i="125"/>
  <c r="BI116" i="125"/>
  <c r="BH116" i="125"/>
  <c r="BE116" i="125"/>
  <c r="BD116" i="125"/>
  <c r="BC116" i="125"/>
  <c r="BB116" i="125"/>
  <c r="BA116" i="125"/>
  <c r="AZ116" i="125"/>
  <c r="AW116" i="125"/>
  <c r="AF116" i="125" s="1"/>
  <c r="AV116" i="125"/>
  <c r="AU116" i="125"/>
  <c r="AT116" i="125"/>
  <c r="AS116" i="125"/>
  <c r="AR116" i="125"/>
  <c r="BO112" i="125"/>
  <c r="BN112" i="125"/>
  <c r="BG112" i="125"/>
  <c r="BF112" i="125"/>
  <c r="AY112" i="125"/>
  <c r="AX112" i="125"/>
  <c r="AQ112" i="125"/>
  <c r="AP112" i="125"/>
  <c r="AF112" i="125"/>
  <c r="AE112" i="125"/>
  <c r="AD112" i="125"/>
  <c r="AC112" i="125"/>
  <c r="AB112" i="125"/>
  <c r="AA112" i="125"/>
  <c r="BO108" i="125"/>
  <c r="BN108" i="125"/>
  <c r="BG108" i="125"/>
  <c r="BF108" i="125"/>
  <c r="AY108" i="125"/>
  <c r="AX108" i="125"/>
  <c r="AQ108" i="125"/>
  <c r="AP108" i="125"/>
  <c r="AF108" i="125"/>
  <c r="AE108" i="125"/>
  <c r="AD108" i="125"/>
  <c r="AC108" i="125"/>
  <c r="AB108" i="125"/>
  <c r="AA108" i="125"/>
  <c r="BO104" i="125"/>
  <c r="BN104" i="125"/>
  <c r="BG104" i="125"/>
  <c r="BF104" i="125"/>
  <c r="AY104" i="125"/>
  <c r="AX104" i="125"/>
  <c r="AQ104" i="125"/>
  <c r="AP104" i="125"/>
  <c r="AF104" i="125"/>
  <c r="AE104" i="125"/>
  <c r="AD104" i="125"/>
  <c r="AC104" i="125"/>
  <c r="AB104" i="125"/>
  <c r="AA104" i="125"/>
  <c r="BO100" i="125"/>
  <c r="BN100" i="125"/>
  <c r="BG100" i="125"/>
  <c r="BF100" i="125"/>
  <c r="AY100" i="125"/>
  <c r="AX100" i="125"/>
  <c r="AQ100" i="125"/>
  <c r="AP100" i="125"/>
  <c r="AF100" i="125"/>
  <c r="AE100" i="125"/>
  <c r="AD100" i="125"/>
  <c r="AC100" i="125"/>
  <c r="AB100" i="125"/>
  <c r="AA100" i="125"/>
  <c r="BO96" i="125"/>
  <c r="BN96" i="125"/>
  <c r="BG96" i="125"/>
  <c r="BF96" i="125"/>
  <c r="AY96" i="125"/>
  <c r="AX96" i="125"/>
  <c r="AQ96" i="125"/>
  <c r="AP96" i="125"/>
  <c r="AF96" i="125"/>
  <c r="AE96" i="125"/>
  <c r="AD96" i="125"/>
  <c r="AC96" i="125"/>
  <c r="AB96" i="125"/>
  <c r="AA96" i="125"/>
  <c r="BU95" i="125"/>
  <c r="BT95" i="125"/>
  <c r="BS95" i="125"/>
  <c r="AD95" i="125" s="1"/>
  <c r="BR95" i="125"/>
  <c r="BQ95" i="125"/>
  <c r="BP95" i="125"/>
  <c r="BM95" i="125"/>
  <c r="BL95" i="125"/>
  <c r="BK95" i="125"/>
  <c r="BJ95" i="125"/>
  <c r="BI95" i="125"/>
  <c r="BH95" i="125"/>
  <c r="BE95" i="125"/>
  <c r="BD95" i="125"/>
  <c r="BC95" i="125"/>
  <c r="BB95" i="125"/>
  <c r="BA95" i="125"/>
  <c r="AZ95" i="125"/>
  <c r="AW95" i="125"/>
  <c r="AF95" i="125" s="1"/>
  <c r="AV95" i="125"/>
  <c r="AE95" i="125" s="1"/>
  <c r="AU95" i="125"/>
  <c r="AT95" i="125"/>
  <c r="AS95" i="125"/>
  <c r="AR95" i="125"/>
  <c r="BO91" i="125"/>
  <c r="BN91" i="125"/>
  <c r="BG91" i="125"/>
  <c r="BF91" i="125"/>
  <c r="AY91" i="125"/>
  <c r="AX91" i="125"/>
  <c r="AQ91" i="125"/>
  <c r="AP91" i="125"/>
  <c r="AF91" i="125"/>
  <c r="AE91" i="125"/>
  <c r="AD91" i="125"/>
  <c r="AC91" i="125"/>
  <c r="AB91" i="125"/>
  <c r="AA91" i="125"/>
  <c r="BO87" i="125"/>
  <c r="BN87" i="125"/>
  <c r="BG87" i="125"/>
  <c r="BF87" i="125"/>
  <c r="AY87" i="125"/>
  <c r="Z87" i="125" s="1"/>
  <c r="AX87" i="125"/>
  <c r="AQ87" i="125"/>
  <c r="AP87" i="125"/>
  <c r="AF87" i="125"/>
  <c r="AE87" i="125"/>
  <c r="AD87" i="125"/>
  <c r="AC87" i="125"/>
  <c r="AB87" i="125"/>
  <c r="AA87" i="125"/>
  <c r="BO83" i="125"/>
  <c r="BN83" i="125"/>
  <c r="BG83" i="125"/>
  <c r="BF83" i="125"/>
  <c r="AY83" i="125"/>
  <c r="AX83" i="125"/>
  <c r="AQ83" i="125"/>
  <c r="AP83" i="125"/>
  <c r="AF83" i="125"/>
  <c r="AE83" i="125"/>
  <c r="AD83" i="125"/>
  <c r="AC83" i="125"/>
  <c r="AB83" i="125"/>
  <c r="AA83" i="125"/>
  <c r="BO79" i="125"/>
  <c r="BN79" i="125"/>
  <c r="BG79" i="125"/>
  <c r="BF79" i="125"/>
  <c r="AY79" i="125"/>
  <c r="AX79" i="125"/>
  <c r="AQ79" i="125"/>
  <c r="AP79" i="125"/>
  <c r="AF79" i="125"/>
  <c r="AE79" i="125"/>
  <c r="AD79" i="125"/>
  <c r="AC79" i="125"/>
  <c r="AB79" i="125"/>
  <c r="AA79" i="125"/>
  <c r="BO75" i="125"/>
  <c r="BN75" i="125"/>
  <c r="BG75" i="125"/>
  <c r="BF75" i="125"/>
  <c r="AY75" i="125"/>
  <c r="AX75" i="125"/>
  <c r="AQ75" i="125"/>
  <c r="AP75" i="125"/>
  <c r="AF75" i="125"/>
  <c r="AE75" i="125"/>
  <c r="AD75" i="125"/>
  <c r="AC75" i="125"/>
  <c r="AB75" i="125"/>
  <c r="AA75" i="125"/>
  <c r="BO71" i="125"/>
  <c r="BN71" i="125"/>
  <c r="BG71" i="125"/>
  <c r="BF71" i="125"/>
  <c r="AY71" i="125"/>
  <c r="Z71" i="125" s="1"/>
  <c r="AX71" i="125"/>
  <c r="AQ71" i="125"/>
  <c r="AP71" i="125"/>
  <c r="AF71" i="125"/>
  <c r="AE71" i="125"/>
  <c r="AD71" i="125"/>
  <c r="AC71" i="125"/>
  <c r="AB71" i="125"/>
  <c r="AA71" i="125"/>
  <c r="BO67" i="125"/>
  <c r="BN67" i="125"/>
  <c r="BG67" i="125"/>
  <c r="BF67" i="125"/>
  <c r="AY67" i="125"/>
  <c r="AY62" i="125" s="1"/>
  <c r="AX67" i="125"/>
  <c r="AQ67" i="125"/>
  <c r="AP67" i="125"/>
  <c r="AF67" i="125"/>
  <c r="AE67" i="125"/>
  <c r="AD67" i="125"/>
  <c r="AC67" i="125"/>
  <c r="AB67" i="125"/>
  <c r="AA67" i="125"/>
  <c r="BO63" i="125"/>
  <c r="BN63" i="125"/>
  <c r="BG63" i="125"/>
  <c r="BF63" i="125"/>
  <c r="AY63" i="125"/>
  <c r="AX63" i="125"/>
  <c r="AQ63" i="125"/>
  <c r="AP63" i="125"/>
  <c r="AF63" i="125"/>
  <c r="AE63" i="125"/>
  <c r="AD63" i="125"/>
  <c r="AC63" i="125"/>
  <c r="AB63" i="125"/>
  <c r="AA63" i="125"/>
  <c r="BU62" i="125"/>
  <c r="BT62" i="125"/>
  <c r="BS62" i="125"/>
  <c r="BR62" i="125"/>
  <c r="BQ62" i="125"/>
  <c r="BP62" i="125"/>
  <c r="BM62" i="125"/>
  <c r="BL62" i="125"/>
  <c r="BK62" i="125"/>
  <c r="BJ62" i="125"/>
  <c r="BI62" i="125"/>
  <c r="BH62" i="125"/>
  <c r="BE62" i="125"/>
  <c r="BD62" i="125"/>
  <c r="BC62" i="125"/>
  <c r="BB62" i="125"/>
  <c r="BA62" i="125"/>
  <c r="BA7" i="125" s="1"/>
  <c r="AZ62" i="125"/>
  <c r="AW62" i="125"/>
  <c r="AV62" i="125"/>
  <c r="AU62" i="125"/>
  <c r="AT62" i="125"/>
  <c r="AS62" i="125"/>
  <c r="AR62" i="125"/>
  <c r="BO58" i="125"/>
  <c r="BN58" i="125"/>
  <c r="BG58" i="125"/>
  <c r="BF58" i="125"/>
  <c r="AY58" i="125"/>
  <c r="AX58" i="125"/>
  <c r="AQ58" i="125"/>
  <c r="Z58" i="125" s="1"/>
  <c r="AP58" i="125"/>
  <c r="AF58" i="125"/>
  <c r="AE58" i="125"/>
  <c r="AD58" i="125"/>
  <c r="AC58" i="125"/>
  <c r="AB58" i="125"/>
  <c r="AA58" i="125"/>
  <c r="BO54" i="125"/>
  <c r="BN54" i="125"/>
  <c r="BG54" i="125"/>
  <c r="BF54" i="125"/>
  <c r="AY54" i="125"/>
  <c r="AX54" i="125"/>
  <c r="AQ54" i="125"/>
  <c r="AP54" i="125"/>
  <c r="AF54" i="125"/>
  <c r="AE54" i="125"/>
  <c r="AD54" i="125"/>
  <c r="AC54" i="125"/>
  <c r="AB54" i="125"/>
  <c r="AA54" i="125"/>
  <c r="BO50" i="125"/>
  <c r="BN50" i="125"/>
  <c r="BG50" i="125"/>
  <c r="BF50" i="125"/>
  <c r="AY50" i="125"/>
  <c r="AX50" i="125"/>
  <c r="AQ50" i="125"/>
  <c r="AP50" i="125"/>
  <c r="AF50" i="125"/>
  <c r="AE50" i="125"/>
  <c r="AD50" i="125"/>
  <c r="AC50" i="125"/>
  <c r="AB50" i="125"/>
  <c r="AA50" i="125"/>
  <c r="BO46" i="125"/>
  <c r="BN46" i="125"/>
  <c r="BG46" i="125"/>
  <c r="BF46" i="125"/>
  <c r="AY46" i="125"/>
  <c r="AX46" i="125"/>
  <c r="AQ46" i="125"/>
  <c r="AP46" i="125"/>
  <c r="AF46" i="125"/>
  <c r="AE46" i="125"/>
  <c r="AD46" i="125"/>
  <c r="AC46" i="125"/>
  <c r="AB46" i="125"/>
  <c r="AA46" i="125"/>
  <c r="BO42" i="125"/>
  <c r="BN42" i="125"/>
  <c r="BG42" i="125"/>
  <c r="BF42" i="125"/>
  <c r="AY42" i="125"/>
  <c r="AX42" i="125"/>
  <c r="AQ42" i="125"/>
  <c r="AP42" i="125"/>
  <c r="AF42" i="125"/>
  <c r="AE42" i="125"/>
  <c r="AD42" i="125"/>
  <c r="AC42" i="125"/>
  <c r="AB42" i="125"/>
  <c r="AA42" i="125"/>
  <c r="BO38" i="125"/>
  <c r="BN38" i="125"/>
  <c r="BG38" i="125"/>
  <c r="BF38" i="125"/>
  <c r="AY38" i="125"/>
  <c r="AX38" i="125"/>
  <c r="AQ38" i="125"/>
  <c r="AP38" i="125"/>
  <c r="AF38" i="125"/>
  <c r="AE38" i="125"/>
  <c r="AD38" i="125"/>
  <c r="AC38" i="125"/>
  <c r="AB38" i="125"/>
  <c r="AA38" i="125"/>
  <c r="BO34" i="125"/>
  <c r="BN34" i="125"/>
  <c r="BG34" i="125"/>
  <c r="BF34" i="125"/>
  <c r="AY34" i="125"/>
  <c r="AX34" i="125"/>
  <c r="AQ34" i="125"/>
  <c r="AP34" i="125"/>
  <c r="AF34" i="125"/>
  <c r="AE34" i="125"/>
  <c r="AD34" i="125"/>
  <c r="AC34" i="125"/>
  <c r="AB34" i="125"/>
  <c r="AA34" i="125"/>
  <c r="BU33" i="125"/>
  <c r="BT33" i="125"/>
  <c r="BS33" i="125"/>
  <c r="BR33" i="125"/>
  <c r="BQ33" i="125"/>
  <c r="BP33" i="125"/>
  <c r="BM33" i="125"/>
  <c r="BL33" i="125"/>
  <c r="BK33" i="125"/>
  <c r="BJ33" i="125"/>
  <c r="BI33" i="125"/>
  <c r="BH33" i="125"/>
  <c r="BE33" i="125"/>
  <c r="AF33" i="125" s="1"/>
  <c r="BD33" i="125"/>
  <c r="BC33" i="125"/>
  <c r="BB33" i="125"/>
  <c r="BA33" i="125"/>
  <c r="AZ33" i="125"/>
  <c r="AW33" i="125"/>
  <c r="AV33" i="125"/>
  <c r="AU33" i="125"/>
  <c r="AD33" i="125" s="1"/>
  <c r="AT33" i="125"/>
  <c r="AS33" i="125"/>
  <c r="AR33" i="125"/>
  <c r="BO29" i="125"/>
  <c r="BO8" i="125" s="1"/>
  <c r="BN29" i="125"/>
  <c r="BG29" i="125"/>
  <c r="BF29" i="125"/>
  <c r="AY29" i="125"/>
  <c r="AX29" i="125"/>
  <c r="AQ29" i="125"/>
  <c r="Z29" i="125" s="1"/>
  <c r="AP29" i="125"/>
  <c r="AF29" i="125"/>
  <c r="AE29" i="125"/>
  <c r="AD29" i="125"/>
  <c r="AC29" i="125"/>
  <c r="AB29" i="125"/>
  <c r="AA29" i="125"/>
  <c r="BO25" i="125"/>
  <c r="BN25" i="125"/>
  <c r="BG25" i="125"/>
  <c r="BF25" i="125"/>
  <c r="AY25" i="125"/>
  <c r="AX25" i="125"/>
  <c r="AQ25" i="125"/>
  <c r="AP25" i="125"/>
  <c r="AF25" i="125"/>
  <c r="AE25" i="125"/>
  <c r="AD25" i="125"/>
  <c r="AC25" i="125"/>
  <c r="AB25" i="125"/>
  <c r="AA25" i="125"/>
  <c r="BO21" i="125"/>
  <c r="BN21" i="125"/>
  <c r="BG21" i="125"/>
  <c r="BF21" i="125"/>
  <c r="AY21" i="125"/>
  <c r="AX21" i="125"/>
  <c r="AQ21" i="125"/>
  <c r="AP21" i="125"/>
  <c r="AF21" i="125"/>
  <c r="AE21" i="125"/>
  <c r="AD21" i="125"/>
  <c r="AC21" i="125"/>
  <c r="AB21" i="125"/>
  <c r="AA21" i="125"/>
  <c r="BO17" i="125"/>
  <c r="BN17" i="125"/>
  <c r="BG17" i="125"/>
  <c r="BF17" i="125"/>
  <c r="AY17" i="125"/>
  <c r="AX17" i="125"/>
  <c r="AQ17" i="125"/>
  <c r="AP17" i="125"/>
  <c r="AF17" i="125"/>
  <c r="AE17" i="125"/>
  <c r="AD17" i="125"/>
  <c r="AC17" i="125"/>
  <c r="AB17" i="125"/>
  <c r="AA17" i="125"/>
  <c r="BO13" i="125"/>
  <c r="BN13" i="125"/>
  <c r="BG13" i="125"/>
  <c r="BF13" i="125"/>
  <c r="AY13" i="125"/>
  <c r="AX13" i="125"/>
  <c r="AQ13" i="125"/>
  <c r="AP13" i="125"/>
  <c r="AF13" i="125"/>
  <c r="AE13" i="125"/>
  <c r="AD13" i="125"/>
  <c r="AC13" i="125"/>
  <c r="AB13" i="125"/>
  <c r="AA13" i="125"/>
  <c r="BO9" i="125"/>
  <c r="BN9" i="125"/>
  <c r="BG9" i="125"/>
  <c r="BF9" i="125"/>
  <c r="AY9" i="125"/>
  <c r="AX9" i="125"/>
  <c r="AQ9" i="125"/>
  <c r="AP9" i="125"/>
  <c r="AF9" i="125"/>
  <c r="AE9" i="125"/>
  <c r="AD9" i="125"/>
  <c r="AC9" i="125"/>
  <c r="AB9" i="125"/>
  <c r="AA9" i="125"/>
  <c r="BU8" i="125"/>
  <c r="BT8" i="125"/>
  <c r="BS8" i="125"/>
  <c r="BR8" i="125"/>
  <c r="BQ8" i="125"/>
  <c r="BP8" i="125"/>
  <c r="BM8" i="125"/>
  <c r="BL8" i="125"/>
  <c r="BK8" i="125"/>
  <c r="BJ8" i="125"/>
  <c r="BI8" i="125"/>
  <c r="AB8" i="125" s="1"/>
  <c r="BH8" i="125"/>
  <c r="BE8" i="125"/>
  <c r="BD8" i="125"/>
  <c r="BC8" i="125"/>
  <c r="BB8" i="125"/>
  <c r="BA8" i="125"/>
  <c r="AZ8" i="125"/>
  <c r="AY8" i="125"/>
  <c r="AW8" i="125"/>
  <c r="AV8" i="125"/>
  <c r="AU8" i="125"/>
  <c r="AD8" i="125" s="1"/>
  <c r="AT8" i="125"/>
  <c r="AS8" i="125"/>
  <c r="AR8" i="125"/>
  <c r="AA8" i="125"/>
  <c r="AH2" i="125"/>
  <c r="X2" i="125"/>
  <c r="AU2" i="125" s="1"/>
  <c r="BK2" i="125" s="1"/>
  <c r="O2" i="125"/>
  <c r="BO579" i="124"/>
  <c r="BN579" i="124"/>
  <c r="BG579" i="124"/>
  <c r="BF579" i="124"/>
  <c r="AY579" i="124"/>
  <c r="AX579" i="124"/>
  <c r="AQ579" i="124"/>
  <c r="AP579" i="124"/>
  <c r="AF579" i="124"/>
  <c r="AE579" i="124"/>
  <c r="AD579" i="124"/>
  <c r="AC579" i="124"/>
  <c r="AB579" i="124"/>
  <c r="AA579" i="124"/>
  <c r="BO575" i="124"/>
  <c r="BN575" i="124"/>
  <c r="BG575" i="124"/>
  <c r="BF575" i="124"/>
  <c r="AY575" i="124"/>
  <c r="AX575" i="124"/>
  <c r="AQ575" i="124"/>
  <c r="AP575" i="124"/>
  <c r="AF575" i="124"/>
  <c r="AE575" i="124"/>
  <c r="AD575" i="124"/>
  <c r="AC575" i="124"/>
  <c r="AB575" i="124"/>
  <c r="AA575" i="124"/>
  <c r="BO571" i="124"/>
  <c r="BN571" i="124"/>
  <c r="BG571" i="124"/>
  <c r="BF571" i="124"/>
  <c r="AY571" i="124"/>
  <c r="AX571" i="124"/>
  <c r="AQ571" i="124"/>
  <c r="AP571" i="124"/>
  <c r="AF571" i="124"/>
  <c r="AE571" i="124"/>
  <c r="AD571" i="124"/>
  <c r="AC571" i="124"/>
  <c r="AB571" i="124"/>
  <c r="AA571" i="124"/>
  <c r="BO567" i="124"/>
  <c r="BN567" i="124"/>
  <c r="BG567" i="124"/>
  <c r="BF567" i="124"/>
  <c r="AY567" i="124"/>
  <c r="AX567" i="124"/>
  <c r="AQ567" i="124"/>
  <c r="AP567" i="124"/>
  <c r="AF567" i="124"/>
  <c r="AE567" i="124"/>
  <c r="AD567" i="124"/>
  <c r="AC567" i="124"/>
  <c r="AB567" i="124"/>
  <c r="AA567" i="124"/>
  <c r="BO563" i="124"/>
  <c r="BN563" i="124"/>
  <c r="BG563" i="124"/>
  <c r="BF563" i="124"/>
  <c r="AY563" i="124"/>
  <c r="AX563" i="124"/>
  <c r="AQ563" i="124"/>
  <c r="AP563" i="124"/>
  <c r="AF563" i="124"/>
  <c r="AE563" i="124"/>
  <c r="AD563" i="124"/>
  <c r="AC563" i="124"/>
  <c r="AB563" i="124"/>
  <c r="AA563" i="124"/>
  <c r="BO559" i="124"/>
  <c r="BN559" i="124"/>
  <c r="BG559" i="124"/>
  <c r="BF559" i="124"/>
  <c r="AY559" i="124"/>
  <c r="AX559" i="124"/>
  <c r="AQ559" i="124"/>
  <c r="AP559" i="124"/>
  <c r="AF559" i="124"/>
  <c r="AE559" i="124"/>
  <c r="AD559" i="124"/>
  <c r="AC559" i="124"/>
  <c r="AB559" i="124"/>
  <c r="AA559" i="124"/>
  <c r="BO555" i="124"/>
  <c r="BN555" i="124"/>
  <c r="BG555" i="124"/>
  <c r="BF555" i="124"/>
  <c r="AY555" i="124"/>
  <c r="AX555" i="124"/>
  <c r="AQ555" i="124"/>
  <c r="AP555" i="124"/>
  <c r="AF555" i="124"/>
  <c r="AE555" i="124"/>
  <c r="AD555" i="124"/>
  <c r="AC555" i="124"/>
  <c r="AB555" i="124"/>
  <c r="AA555" i="124"/>
  <c r="BO551" i="124"/>
  <c r="BN551" i="124"/>
  <c r="BG551" i="124"/>
  <c r="BF551" i="124"/>
  <c r="AY551" i="124"/>
  <c r="AX551" i="124"/>
  <c r="AQ551" i="124"/>
  <c r="AP551" i="124"/>
  <c r="AF551" i="124"/>
  <c r="AE551" i="124"/>
  <c r="AD551" i="124"/>
  <c r="AC551" i="124"/>
  <c r="AB551" i="124"/>
  <c r="AA551" i="124"/>
  <c r="BO547" i="124"/>
  <c r="BN547" i="124"/>
  <c r="BG547" i="124"/>
  <c r="BF547" i="124"/>
  <c r="AY547" i="124"/>
  <c r="AX547" i="124"/>
  <c r="AQ547" i="124"/>
  <c r="Z547" i="124" s="1"/>
  <c r="AP547" i="124"/>
  <c r="AF547" i="124"/>
  <c r="AE547" i="124"/>
  <c r="AD547" i="124"/>
  <c r="AC547" i="124"/>
  <c r="AB547" i="124"/>
  <c r="AA547" i="124"/>
  <c r="BO543" i="124"/>
  <c r="BN543" i="124"/>
  <c r="BG543" i="124"/>
  <c r="BF543" i="124"/>
  <c r="AY543" i="124"/>
  <c r="Z543" i="124" s="1"/>
  <c r="AX543" i="124"/>
  <c r="AQ543" i="124"/>
  <c r="AP543" i="124"/>
  <c r="AF543" i="124"/>
  <c r="AE543" i="124"/>
  <c r="AD543" i="124"/>
  <c r="AC543" i="124"/>
  <c r="AB543" i="124"/>
  <c r="AA543" i="124"/>
  <c r="BO539" i="124"/>
  <c r="BN539" i="124"/>
  <c r="BG539" i="124"/>
  <c r="BF539" i="124"/>
  <c r="AY539" i="124"/>
  <c r="AX539" i="124"/>
  <c r="AQ539" i="124"/>
  <c r="AP539" i="124"/>
  <c r="AF539" i="124"/>
  <c r="AE539" i="124"/>
  <c r="AD539" i="124"/>
  <c r="AC539" i="124"/>
  <c r="AB539" i="124"/>
  <c r="AA539" i="124"/>
  <c r="BO535" i="124"/>
  <c r="BN535" i="124"/>
  <c r="BG535" i="124"/>
  <c r="BF535" i="124"/>
  <c r="AY535" i="124"/>
  <c r="AX535" i="124"/>
  <c r="AQ535" i="124"/>
  <c r="Z535" i="124" s="1"/>
  <c r="AP535" i="124"/>
  <c r="AF535" i="124"/>
  <c r="AE535" i="124"/>
  <c r="AD535" i="124"/>
  <c r="AC535" i="124"/>
  <c r="AB535" i="124"/>
  <c r="AA535" i="124"/>
  <c r="BO531" i="124"/>
  <c r="BN531" i="124"/>
  <c r="BG531" i="124"/>
  <c r="BF531" i="124"/>
  <c r="AY531" i="124"/>
  <c r="AX531" i="124"/>
  <c r="AQ531" i="124"/>
  <c r="AP531" i="124"/>
  <c r="AF531" i="124"/>
  <c r="AE531" i="124"/>
  <c r="AD531" i="124"/>
  <c r="AC531" i="124"/>
  <c r="AB531" i="124"/>
  <c r="AA531" i="124"/>
  <c r="BO527" i="124"/>
  <c r="BN527" i="124"/>
  <c r="BG527" i="124"/>
  <c r="BF527" i="124"/>
  <c r="AY527" i="124"/>
  <c r="AX527" i="124"/>
  <c r="AQ527" i="124"/>
  <c r="AP527" i="124"/>
  <c r="AF527" i="124"/>
  <c r="AE527" i="124"/>
  <c r="AD527" i="124"/>
  <c r="AC527" i="124"/>
  <c r="AB527" i="124"/>
  <c r="AA527" i="124"/>
  <c r="BO523" i="124"/>
  <c r="BN523" i="124"/>
  <c r="BG523" i="124"/>
  <c r="BF523" i="124"/>
  <c r="AY523" i="124"/>
  <c r="AX523" i="124"/>
  <c r="AQ523" i="124"/>
  <c r="AP523" i="124"/>
  <c r="AF523" i="124"/>
  <c r="AE523" i="124"/>
  <c r="AD523" i="124"/>
  <c r="AC523" i="124"/>
  <c r="AB523" i="124"/>
  <c r="AA523" i="124"/>
  <c r="BO519" i="124"/>
  <c r="BN519" i="124"/>
  <c r="BG519" i="124"/>
  <c r="BF519" i="124"/>
  <c r="AY519" i="124"/>
  <c r="AX519" i="124"/>
  <c r="AQ519" i="124"/>
  <c r="AP519" i="124"/>
  <c r="AF519" i="124"/>
  <c r="AE519" i="124"/>
  <c r="AD519" i="124"/>
  <c r="AC519" i="124"/>
  <c r="AB519" i="124"/>
  <c r="AA519" i="124"/>
  <c r="BO515" i="124"/>
  <c r="BN515" i="124"/>
  <c r="BG515" i="124"/>
  <c r="BF515" i="124"/>
  <c r="AY515" i="124"/>
  <c r="AX515" i="124"/>
  <c r="AQ515" i="124"/>
  <c r="AP515" i="124"/>
  <c r="AF515" i="124"/>
  <c r="AE515" i="124"/>
  <c r="AD515" i="124"/>
  <c r="AC515" i="124"/>
  <c r="AB515" i="124"/>
  <c r="AA515" i="124"/>
  <c r="BO511" i="124"/>
  <c r="BN511" i="124"/>
  <c r="BG511" i="124"/>
  <c r="BF511" i="124"/>
  <c r="AY511" i="124"/>
  <c r="AX511" i="124"/>
  <c r="AQ511" i="124"/>
  <c r="AP511" i="124"/>
  <c r="AF511" i="124"/>
  <c r="AE511" i="124"/>
  <c r="AD511" i="124"/>
  <c r="AC511" i="124"/>
  <c r="AB511" i="124"/>
  <c r="AA511" i="124"/>
  <c r="BO507" i="124"/>
  <c r="BN507" i="124"/>
  <c r="BG507" i="124"/>
  <c r="BF507" i="124"/>
  <c r="AY507" i="124"/>
  <c r="Z507" i="124" s="1"/>
  <c r="AX507" i="124"/>
  <c r="AQ507" i="124"/>
  <c r="AP507" i="124"/>
  <c r="AF507" i="124"/>
  <c r="AE507" i="124"/>
  <c r="AD507" i="124"/>
  <c r="AC507" i="124"/>
  <c r="AB507" i="124"/>
  <c r="AA507" i="124"/>
  <c r="BU506" i="124"/>
  <c r="BT506" i="124"/>
  <c r="BS506" i="124"/>
  <c r="BS416" i="124" s="1"/>
  <c r="BR506" i="124"/>
  <c r="BQ506" i="124"/>
  <c r="BP506" i="124"/>
  <c r="BM506" i="124"/>
  <c r="BL506" i="124"/>
  <c r="BK506" i="124"/>
  <c r="BJ506" i="124"/>
  <c r="BI506" i="124"/>
  <c r="BH506" i="124"/>
  <c r="BE506" i="124"/>
  <c r="BD506" i="124"/>
  <c r="BC506" i="124"/>
  <c r="BB506" i="124"/>
  <c r="BA506" i="124"/>
  <c r="AZ506" i="124"/>
  <c r="AW506" i="124"/>
  <c r="AF506" i="124" s="1"/>
  <c r="AV506" i="124"/>
  <c r="AU506" i="124"/>
  <c r="AT506" i="124"/>
  <c r="AS506" i="124"/>
  <c r="AR506" i="124"/>
  <c r="Y506" i="124"/>
  <c r="BO502" i="124"/>
  <c r="BN502" i="124"/>
  <c r="BG502" i="124"/>
  <c r="BF502" i="124"/>
  <c r="AY502" i="124"/>
  <c r="AX502" i="124"/>
  <c r="AQ502" i="124"/>
  <c r="AP502" i="124"/>
  <c r="AF502" i="124"/>
  <c r="AE502" i="124"/>
  <c r="AD502" i="124"/>
  <c r="AC502" i="124"/>
  <c r="AB502" i="124"/>
  <c r="AA502" i="124"/>
  <c r="BO498" i="124"/>
  <c r="BN498" i="124"/>
  <c r="BG498" i="124"/>
  <c r="BF498" i="124"/>
  <c r="AY498" i="124"/>
  <c r="AX498" i="124"/>
  <c r="AQ498" i="124"/>
  <c r="AP498" i="124"/>
  <c r="AF498" i="124"/>
  <c r="AE498" i="124"/>
  <c r="AD498" i="124"/>
  <c r="AC498" i="124"/>
  <c r="AB498" i="124"/>
  <c r="AA498" i="124"/>
  <c r="BO494" i="124"/>
  <c r="BN494" i="124"/>
  <c r="BG494" i="124"/>
  <c r="BF494" i="124"/>
  <c r="AY494" i="124"/>
  <c r="AX494" i="124"/>
  <c r="AQ494" i="124"/>
  <c r="AP494" i="124"/>
  <c r="AF494" i="124"/>
  <c r="AE494" i="124"/>
  <c r="AD494" i="124"/>
  <c r="AC494" i="124"/>
  <c r="AB494" i="124"/>
  <c r="AA494" i="124"/>
  <c r="BO490" i="124"/>
  <c r="BN490" i="124"/>
  <c r="BG490" i="124"/>
  <c r="BF490" i="124"/>
  <c r="AY490" i="124"/>
  <c r="AX490" i="124"/>
  <c r="AQ490" i="124"/>
  <c r="Z490" i="124" s="1"/>
  <c r="AP490" i="124"/>
  <c r="AF490" i="124"/>
  <c r="AE490" i="124"/>
  <c r="AD490" i="124"/>
  <c r="AC490" i="124"/>
  <c r="AB490" i="124"/>
  <c r="AA490" i="124"/>
  <c r="BO486" i="124"/>
  <c r="BN486" i="124"/>
  <c r="BG486" i="124"/>
  <c r="BF486" i="124"/>
  <c r="AY486" i="124"/>
  <c r="AX486" i="124"/>
  <c r="AQ486" i="124"/>
  <c r="AP486" i="124"/>
  <c r="AF486" i="124"/>
  <c r="AE486" i="124"/>
  <c r="AD486" i="124"/>
  <c r="AC486" i="124"/>
  <c r="AB486" i="124"/>
  <c r="AA486" i="124"/>
  <c r="BO482" i="124"/>
  <c r="BN482" i="124"/>
  <c r="BG482" i="124"/>
  <c r="BF482" i="124"/>
  <c r="AY482" i="124"/>
  <c r="AX482" i="124"/>
  <c r="AQ482" i="124"/>
  <c r="AP482" i="124"/>
  <c r="AF482" i="124"/>
  <c r="AE482" i="124"/>
  <c r="AD482" i="124"/>
  <c r="AC482" i="124"/>
  <c r="AB482" i="124"/>
  <c r="AA482" i="124"/>
  <c r="Z482" i="124"/>
  <c r="BO478" i="124"/>
  <c r="BN478" i="124"/>
  <c r="BG478" i="124"/>
  <c r="BF478" i="124"/>
  <c r="AY478" i="124"/>
  <c r="AX478" i="124"/>
  <c r="AQ478" i="124"/>
  <c r="AP478" i="124"/>
  <c r="AF478" i="124"/>
  <c r="AE478" i="124"/>
  <c r="AD478" i="124"/>
  <c r="AC478" i="124"/>
  <c r="AB478" i="124"/>
  <c r="AA478" i="124"/>
  <c r="BO474" i="124"/>
  <c r="BN474" i="124"/>
  <c r="BG474" i="124"/>
  <c r="BF474" i="124"/>
  <c r="AY474" i="124"/>
  <c r="AX474" i="124"/>
  <c r="AQ474" i="124"/>
  <c r="AP474" i="124"/>
  <c r="AF474" i="124"/>
  <c r="AE474" i="124"/>
  <c r="AD474" i="124"/>
  <c r="AC474" i="124"/>
  <c r="AB474" i="124"/>
  <c r="AA474" i="124"/>
  <c r="BO470" i="124"/>
  <c r="BN470" i="124"/>
  <c r="BG470" i="124"/>
  <c r="BF470" i="124"/>
  <c r="AY470" i="124"/>
  <c r="AX470" i="124"/>
  <c r="AQ470" i="124"/>
  <c r="AP470" i="124"/>
  <c r="AF470" i="124"/>
  <c r="AE470" i="124"/>
  <c r="AD470" i="124"/>
  <c r="AC470" i="124"/>
  <c r="AB470" i="124"/>
  <c r="AA470" i="124"/>
  <c r="Z470" i="124"/>
  <c r="BO466" i="124"/>
  <c r="BN466" i="124"/>
  <c r="BG466" i="124"/>
  <c r="BF466" i="124"/>
  <c r="AY466" i="124"/>
  <c r="AX466" i="124"/>
  <c r="AQ466" i="124"/>
  <c r="AP466" i="124"/>
  <c r="AF466" i="124"/>
  <c r="AE466" i="124"/>
  <c r="AD466" i="124"/>
  <c r="AC466" i="124"/>
  <c r="AB466" i="124"/>
  <c r="AA466" i="124"/>
  <c r="BO462" i="124"/>
  <c r="BN462" i="124"/>
  <c r="BG462" i="124"/>
  <c r="BF462" i="124"/>
  <c r="AY462" i="124"/>
  <c r="AX462" i="124"/>
  <c r="AQ462" i="124"/>
  <c r="AP462" i="124"/>
  <c r="AF462" i="124"/>
  <c r="AE462" i="124"/>
  <c r="AD462" i="124"/>
  <c r="AC462" i="124"/>
  <c r="AB462" i="124"/>
  <c r="AA462" i="124"/>
  <c r="BO458" i="124"/>
  <c r="BN458" i="124"/>
  <c r="BG458" i="124"/>
  <c r="BF458" i="124"/>
  <c r="AY458" i="124"/>
  <c r="AX458" i="124"/>
  <c r="AQ458" i="124"/>
  <c r="AP458" i="124"/>
  <c r="AF458" i="124"/>
  <c r="AE458" i="124"/>
  <c r="AD458" i="124"/>
  <c r="AC458" i="124"/>
  <c r="AB458" i="124"/>
  <c r="AA458" i="124"/>
  <c r="BO454" i="124"/>
  <c r="BN454" i="124"/>
  <c r="BG454" i="124"/>
  <c r="BF454" i="124"/>
  <c r="AY454" i="124"/>
  <c r="AX454" i="124"/>
  <c r="AQ454" i="124"/>
  <c r="AP454" i="124"/>
  <c r="AF454" i="124"/>
  <c r="AE454" i="124"/>
  <c r="AD454" i="124"/>
  <c r="AC454" i="124"/>
  <c r="AB454" i="124"/>
  <c r="AA454" i="124"/>
  <c r="BO450" i="124"/>
  <c r="BN450" i="124"/>
  <c r="BG450" i="124"/>
  <c r="BF450" i="124"/>
  <c r="AY450" i="124"/>
  <c r="AX450" i="124"/>
  <c r="AQ450" i="124"/>
  <c r="AP450" i="124"/>
  <c r="AF450" i="124"/>
  <c r="AE450" i="124"/>
  <c r="AD450" i="124"/>
  <c r="AC450" i="124"/>
  <c r="AB450" i="124"/>
  <c r="AA450" i="124"/>
  <c r="BO446" i="124"/>
  <c r="BN446" i="124"/>
  <c r="BG446" i="124"/>
  <c r="BF446" i="124"/>
  <c r="AY446" i="124"/>
  <c r="AX446" i="124"/>
  <c r="AQ446" i="124"/>
  <c r="AP446" i="124"/>
  <c r="AF446" i="124"/>
  <c r="AE446" i="124"/>
  <c r="AD446" i="124"/>
  <c r="AC446" i="124"/>
  <c r="AB446" i="124"/>
  <c r="AA446" i="124"/>
  <c r="BO442" i="124"/>
  <c r="BN442" i="124"/>
  <c r="BG442" i="124"/>
  <c r="BF442" i="124"/>
  <c r="AY442" i="124"/>
  <c r="AX442" i="124"/>
  <c r="AQ442" i="124"/>
  <c r="Z442" i="124" s="1"/>
  <c r="AP442" i="124"/>
  <c r="AF442" i="124"/>
  <c r="AE442" i="124"/>
  <c r="AD442" i="124"/>
  <c r="AC442" i="124"/>
  <c r="AB442" i="124"/>
  <c r="AA442" i="124"/>
  <c r="BO438" i="124"/>
  <c r="BN438" i="124"/>
  <c r="BG438" i="124"/>
  <c r="BF438" i="124"/>
  <c r="AY438" i="124"/>
  <c r="AX438" i="124"/>
  <c r="AQ438" i="124"/>
  <c r="AP438" i="124"/>
  <c r="AF438" i="124"/>
  <c r="AE438" i="124"/>
  <c r="AD438" i="124"/>
  <c r="AC438" i="124"/>
  <c r="AB438" i="124"/>
  <c r="AA438" i="124"/>
  <c r="BO434" i="124"/>
  <c r="BN434" i="124"/>
  <c r="BG434" i="124"/>
  <c r="BF434" i="124"/>
  <c r="AY434" i="124"/>
  <c r="AX434" i="124"/>
  <c r="AQ434" i="124"/>
  <c r="AP434" i="124"/>
  <c r="AF434" i="124"/>
  <c r="AE434" i="124"/>
  <c r="AD434" i="124"/>
  <c r="AC434" i="124"/>
  <c r="AB434" i="124"/>
  <c r="AA434" i="124"/>
  <c r="BO430" i="124"/>
  <c r="BN430" i="124"/>
  <c r="BG430" i="124"/>
  <c r="BF430" i="124"/>
  <c r="AY430" i="124"/>
  <c r="AX430" i="124"/>
  <c r="AQ430" i="124"/>
  <c r="AP430" i="124"/>
  <c r="AF430" i="124"/>
  <c r="AE430" i="124"/>
  <c r="AD430" i="124"/>
  <c r="AC430" i="124"/>
  <c r="AB430" i="124"/>
  <c r="AA430" i="124"/>
  <c r="BO426" i="124"/>
  <c r="BN426" i="124"/>
  <c r="BG426" i="124"/>
  <c r="BF426" i="124"/>
  <c r="AY426" i="124"/>
  <c r="AX426" i="124"/>
  <c r="AQ426" i="124"/>
  <c r="AP426" i="124"/>
  <c r="AF426" i="124"/>
  <c r="AE426" i="124"/>
  <c r="AD426" i="124"/>
  <c r="AC426" i="124"/>
  <c r="AB426" i="124"/>
  <c r="AA426" i="124"/>
  <c r="BO422" i="124"/>
  <c r="BN422" i="124"/>
  <c r="BG422" i="124"/>
  <c r="BF422" i="124"/>
  <c r="AY422" i="124"/>
  <c r="AX422" i="124"/>
  <c r="AQ422" i="124"/>
  <c r="Z422" i="124" s="1"/>
  <c r="AP422" i="124"/>
  <c r="AF422" i="124"/>
  <c r="AE422" i="124"/>
  <c r="AD422" i="124"/>
  <c r="AC422" i="124"/>
  <c r="AB422" i="124"/>
  <c r="AA422" i="124"/>
  <c r="BO418" i="124"/>
  <c r="BN418" i="124"/>
  <c r="BG418" i="124"/>
  <c r="BF418" i="124"/>
  <c r="AY418" i="124"/>
  <c r="AX418" i="124"/>
  <c r="AQ418" i="124"/>
  <c r="AP418" i="124"/>
  <c r="AF418" i="124"/>
  <c r="AE418" i="124"/>
  <c r="AD418" i="124"/>
  <c r="AC418" i="124"/>
  <c r="AB418" i="124"/>
  <c r="AA418" i="124"/>
  <c r="BU417" i="124"/>
  <c r="BT417" i="124"/>
  <c r="BT416" i="124" s="1"/>
  <c r="BS417" i="124"/>
  <c r="BR417" i="124"/>
  <c r="BQ417" i="124"/>
  <c r="BP417" i="124"/>
  <c r="BP416" i="124" s="1"/>
  <c r="BM417" i="124"/>
  <c r="BL417" i="124"/>
  <c r="BK417" i="124"/>
  <c r="BK416" i="124" s="1"/>
  <c r="BJ417" i="124"/>
  <c r="BJ416" i="124" s="1"/>
  <c r="BI417" i="124"/>
  <c r="BI416" i="124" s="1"/>
  <c r="BH417" i="124"/>
  <c r="BH416" i="124" s="1"/>
  <c r="BE417" i="124"/>
  <c r="BE416" i="124" s="1"/>
  <c r="BD417" i="124"/>
  <c r="BD416" i="124" s="1"/>
  <c r="BC417" i="124"/>
  <c r="BC416" i="124" s="1"/>
  <c r="BB417" i="124"/>
  <c r="BB416" i="124" s="1"/>
  <c r="BA417" i="124"/>
  <c r="AZ417" i="124"/>
  <c r="AZ416" i="124" s="1"/>
  <c r="AW417" i="124"/>
  <c r="AV417" i="124"/>
  <c r="AU417" i="124"/>
  <c r="AU416" i="124" s="1"/>
  <c r="AT417" i="124"/>
  <c r="AT416" i="124" s="1"/>
  <c r="AS417" i="124"/>
  <c r="AR417" i="124"/>
  <c r="AE417" i="124"/>
  <c r="AE416" i="124" s="1"/>
  <c r="AD417" i="124"/>
  <c r="AD416" i="124" s="1"/>
  <c r="Y417" i="124"/>
  <c r="Y416" i="124" s="1"/>
  <c r="BR416" i="124"/>
  <c r="BQ416" i="124"/>
  <c r="BM416" i="124"/>
  <c r="BL416" i="124"/>
  <c r="BA416" i="124"/>
  <c r="AW416" i="124"/>
  <c r="AV416" i="124"/>
  <c r="BO411" i="124"/>
  <c r="BN411" i="124"/>
  <c r="BG411" i="124"/>
  <c r="BF411" i="124"/>
  <c r="AY411" i="124"/>
  <c r="AX411" i="124"/>
  <c r="AQ411" i="124"/>
  <c r="Z411" i="124" s="1"/>
  <c r="AP411" i="124"/>
  <c r="AF411" i="124"/>
  <c r="AE411" i="124"/>
  <c r="AD411" i="124"/>
  <c r="AC411" i="124"/>
  <c r="AB411" i="124"/>
  <c r="AA411" i="124"/>
  <c r="BO407" i="124"/>
  <c r="BN407" i="124"/>
  <c r="BG407" i="124"/>
  <c r="BF407" i="124"/>
  <c r="AY407" i="124"/>
  <c r="AX407" i="124"/>
  <c r="AQ407" i="124"/>
  <c r="AP407" i="124"/>
  <c r="AF407" i="124"/>
  <c r="AE407" i="124"/>
  <c r="AD407" i="124"/>
  <c r="AC407" i="124"/>
  <c r="AB407" i="124"/>
  <c r="AA407" i="124"/>
  <c r="BO403" i="124"/>
  <c r="BN403" i="124"/>
  <c r="BG403" i="124"/>
  <c r="BF403" i="124"/>
  <c r="AY403" i="124"/>
  <c r="AY402" i="124" s="1"/>
  <c r="AX403" i="124"/>
  <c r="AQ403" i="124"/>
  <c r="AP403" i="124"/>
  <c r="AF403" i="124"/>
  <c r="AE403" i="124"/>
  <c r="AD403" i="124"/>
  <c r="AC403" i="124"/>
  <c r="AB403" i="124"/>
  <c r="AA403" i="124"/>
  <c r="BU402" i="124"/>
  <c r="BT402" i="124"/>
  <c r="BS402" i="124"/>
  <c r="BR402" i="124"/>
  <c r="BQ402" i="124"/>
  <c r="BP402" i="124"/>
  <c r="BM402" i="124"/>
  <c r="AF402" i="124" s="1"/>
  <c r="BL402" i="124"/>
  <c r="BK402" i="124"/>
  <c r="BJ402" i="124"/>
  <c r="BI402" i="124"/>
  <c r="AB402" i="124" s="1"/>
  <c r="BH402" i="124"/>
  <c r="BE402" i="124"/>
  <c r="BD402" i="124"/>
  <c r="BC402" i="124"/>
  <c r="BB402" i="124"/>
  <c r="BA402" i="124"/>
  <c r="AZ402" i="124"/>
  <c r="AW402" i="124"/>
  <c r="AV402" i="124"/>
  <c r="AU402" i="124"/>
  <c r="AD402" i="124" s="1"/>
  <c r="AT402" i="124"/>
  <c r="AS402" i="124"/>
  <c r="AR402" i="124"/>
  <c r="Y402" i="124"/>
  <c r="BO398" i="124"/>
  <c r="BN398" i="124"/>
  <c r="BG398" i="124"/>
  <c r="BF398" i="124"/>
  <c r="AY398" i="124"/>
  <c r="AX398" i="124"/>
  <c r="AQ398" i="124"/>
  <c r="AP398" i="124"/>
  <c r="AF398" i="124"/>
  <c r="AE398" i="124"/>
  <c r="AD398" i="124"/>
  <c r="AC398" i="124"/>
  <c r="AB398" i="124"/>
  <c r="AA398" i="124"/>
  <c r="BO394" i="124"/>
  <c r="BN394" i="124"/>
  <c r="BG394" i="124"/>
  <c r="BF394" i="124"/>
  <c r="AY394" i="124"/>
  <c r="AX394" i="124"/>
  <c r="AQ394" i="124"/>
  <c r="AP394" i="124"/>
  <c r="AF394" i="124"/>
  <c r="AE394" i="124"/>
  <c r="AD394" i="124"/>
  <c r="AC394" i="124"/>
  <c r="AB394" i="124"/>
  <c r="AA394" i="124"/>
  <c r="BO390" i="124"/>
  <c r="BN390" i="124"/>
  <c r="BG390" i="124"/>
  <c r="BF390" i="124"/>
  <c r="AY390" i="124"/>
  <c r="AX390" i="124"/>
  <c r="AQ390" i="124"/>
  <c r="Z390" i="124" s="1"/>
  <c r="AP390" i="124"/>
  <c r="AF390" i="124"/>
  <c r="AE390" i="124"/>
  <c r="AD390" i="124"/>
  <c r="AC390" i="124"/>
  <c r="AB390" i="124"/>
  <c r="AA390" i="124"/>
  <c r="BO386" i="124"/>
  <c r="BN386" i="124"/>
  <c r="BG386" i="124"/>
  <c r="BF386" i="124"/>
  <c r="AY386" i="124"/>
  <c r="AX386" i="124"/>
  <c r="AQ386" i="124"/>
  <c r="AP386" i="124"/>
  <c r="AF386" i="124"/>
  <c r="AE386" i="124"/>
  <c r="AD386" i="124"/>
  <c r="AC386" i="124"/>
  <c r="AB386" i="124"/>
  <c r="AA386" i="124"/>
  <c r="BO382" i="124"/>
  <c r="BN382" i="124"/>
  <c r="BG382" i="124"/>
  <c r="BF382" i="124"/>
  <c r="AY382" i="124"/>
  <c r="AX382" i="124"/>
  <c r="AQ382" i="124"/>
  <c r="AP382" i="124"/>
  <c r="AF382" i="124"/>
  <c r="AE382" i="124"/>
  <c r="AD382" i="124"/>
  <c r="AC382" i="124"/>
  <c r="AB382" i="124"/>
  <c r="AA382" i="124"/>
  <c r="BU381" i="124"/>
  <c r="BT381" i="124"/>
  <c r="BS381" i="124"/>
  <c r="BR381" i="124"/>
  <c r="BQ381" i="124"/>
  <c r="BP381" i="124"/>
  <c r="BM381" i="124"/>
  <c r="BL381" i="124"/>
  <c r="BK381" i="124"/>
  <c r="BJ381" i="124"/>
  <c r="BI381" i="124"/>
  <c r="BH381" i="124"/>
  <c r="AA381" i="124" s="1"/>
  <c r="BE381" i="124"/>
  <c r="BD381" i="124"/>
  <c r="BC381" i="124"/>
  <c r="BB381" i="124"/>
  <c r="BA381" i="124"/>
  <c r="AZ381" i="124"/>
  <c r="AW381" i="124"/>
  <c r="AV381" i="124"/>
  <c r="AU381" i="124"/>
  <c r="AT381" i="124"/>
  <c r="AS381" i="124"/>
  <c r="AR381" i="124"/>
  <c r="AF381" i="124"/>
  <c r="Y381" i="124"/>
  <c r="BO377" i="124"/>
  <c r="BN377" i="124"/>
  <c r="BG377" i="124"/>
  <c r="BF377" i="124"/>
  <c r="AY377" i="124"/>
  <c r="AX377" i="124"/>
  <c r="AQ377" i="124"/>
  <c r="AP377" i="124"/>
  <c r="AF377" i="124"/>
  <c r="AE377" i="124"/>
  <c r="AD377" i="124"/>
  <c r="AC377" i="124"/>
  <c r="AB377" i="124"/>
  <c r="AA377" i="124"/>
  <c r="BO373" i="124"/>
  <c r="BN373" i="124"/>
  <c r="BG373" i="124"/>
  <c r="BF373" i="124"/>
  <c r="AY373" i="124"/>
  <c r="AX373" i="124"/>
  <c r="AQ373" i="124"/>
  <c r="AP373" i="124"/>
  <c r="AF373" i="124"/>
  <c r="AE373" i="124"/>
  <c r="AD373" i="124"/>
  <c r="AC373" i="124"/>
  <c r="AB373" i="124"/>
  <c r="AA373" i="124"/>
  <c r="BO369" i="124"/>
  <c r="BN369" i="124"/>
  <c r="BG369" i="124"/>
  <c r="BF369" i="124"/>
  <c r="AY369" i="124"/>
  <c r="AX369" i="124"/>
  <c r="AQ369" i="124"/>
  <c r="AP369" i="124"/>
  <c r="AF369" i="124"/>
  <c r="AE369" i="124"/>
  <c r="AD369" i="124"/>
  <c r="AC369" i="124"/>
  <c r="AB369" i="124"/>
  <c r="AA369" i="124"/>
  <c r="BO365" i="124"/>
  <c r="BN365" i="124"/>
  <c r="BG365" i="124"/>
  <c r="BF365" i="124"/>
  <c r="AY365" i="124"/>
  <c r="AX365" i="124"/>
  <c r="AQ365" i="124"/>
  <c r="AP365" i="124"/>
  <c r="AF365" i="124"/>
  <c r="AE365" i="124"/>
  <c r="AD365" i="124"/>
  <c r="AC365" i="124"/>
  <c r="AB365" i="124"/>
  <c r="AA365" i="124"/>
  <c r="BO361" i="124"/>
  <c r="BN361" i="124"/>
  <c r="BG361" i="124"/>
  <c r="BF361" i="124"/>
  <c r="AY361" i="124"/>
  <c r="AX361" i="124"/>
  <c r="AQ361" i="124"/>
  <c r="AP361" i="124"/>
  <c r="AF361" i="124"/>
  <c r="AE361" i="124"/>
  <c r="AD361" i="124"/>
  <c r="AC361" i="124"/>
  <c r="AB361" i="124"/>
  <c r="AA361" i="124"/>
  <c r="BO357" i="124"/>
  <c r="BN357" i="124"/>
  <c r="BG357" i="124"/>
  <c r="BF357" i="124"/>
  <c r="AY357" i="124"/>
  <c r="AX357" i="124"/>
  <c r="AQ357" i="124"/>
  <c r="AP357" i="124"/>
  <c r="AF357" i="124"/>
  <c r="AE357" i="124"/>
  <c r="AD357" i="124"/>
  <c r="AC357" i="124"/>
  <c r="AB357" i="124"/>
  <c r="AA357" i="124"/>
  <c r="BO353" i="124"/>
  <c r="BN353" i="124"/>
  <c r="BG353" i="124"/>
  <c r="BF353" i="124"/>
  <c r="AY353" i="124"/>
  <c r="AX353" i="124"/>
  <c r="AQ353" i="124"/>
  <c r="Z353" i="124" s="1"/>
  <c r="AP353" i="124"/>
  <c r="AF353" i="124"/>
  <c r="AE353" i="124"/>
  <c r="AD353" i="124"/>
  <c r="AC353" i="124"/>
  <c r="AB353" i="124"/>
  <c r="AA353" i="124"/>
  <c r="BO349" i="124"/>
  <c r="BN349" i="124"/>
  <c r="BG349" i="124"/>
  <c r="BF349" i="124"/>
  <c r="AY349" i="124"/>
  <c r="AX349" i="124"/>
  <c r="AQ349" i="124"/>
  <c r="AP349" i="124"/>
  <c r="AF349" i="124"/>
  <c r="AE349" i="124"/>
  <c r="AD349" i="124"/>
  <c r="AC349" i="124"/>
  <c r="AB349" i="124"/>
  <c r="AA349" i="124"/>
  <c r="BO345" i="124"/>
  <c r="BN345" i="124"/>
  <c r="BG345" i="124"/>
  <c r="BF345" i="124"/>
  <c r="AY345" i="124"/>
  <c r="AX345" i="124"/>
  <c r="AQ345" i="124"/>
  <c r="AP345" i="124"/>
  <c r="AF345" i="124"/>
  <c r="AE345" i="124"/>
  <c r="AD345" i="124"/>
  <c r="AC345" i="124"/>
  <c r="AB345" i="124"/>
  <c r="AA345" i="124"/>
  <c r="BU344" i="124"/>
  <c r="BU331" i="124" s="1"/>
  <c r="BU330" i="124" s="1"/>
  <c r="BT344" i="124"/>
  <c r="BT331" i="124" s="1"/>
  <c r="BT330" i="124" s="1"/>
  <c r="BS344" i="124"/>
  <c r="BS331" i="124" s="1"/>
  <c r="BS330" i="124" s="1"/>
  <c r="BR344" i="124"/>
  <c r="BQ344" i="124"/>
  <c r="BP344" i="124"/>
  <c r="BM344" i="124"/>
  <c r="BM331" i="124" s="1"/>
  <c r="BM330" i="124" s="1"/>
  <c r="BL344" i="124"/>
  <c r="BK344" i="124"/>
  <c r="BJ344" i="124"/>
  <c r="BI344" i="124"/>
  <c r="BI331" i="124" s="1"/>
  <c r="BI330" i="124" s="1"/>
  <c r="BH344" i="124"/>
  <c r="BE344" i="124"/>
  <c r="BD344" i="124"/>
  <c r="BD331" i="124" s="1"/>
  <c r="BD330" i="124" s="1"/>
  <c r="BC344" i="124"/>
  <c r="BB344" i="124"/>
  <c r="BB331" i="124" s="1"/>
  <c r="BB330" i="124" s="1"/>
  <c r="BA344" i="124"/>
  <c r="BA331" i="124" s="1"/>
  <c r="BA330" i="124" s="1"/>
  <c r="AZ344" i="124"/>
  <c r="AW344" i="124"/>
  <c r="AW331" i="124" s="1"/>
  <c r="AW330" i="124" s="1"/>
  <c r="AV344" i="124"/>
  <c r="AU344" i="124"/>
  <c r="AT344" i="124"/>
  <c r="AS344" i="124"/>
  <c r="AS331" i="124" s="1"/>
  <c r="AS330" i="124" s="1"/>
  <c r="AR344" i="124"/>
  <c r="Y344" i="124"/>
  <c r="BO340" i="124"/>
  <c r="BN340" i="124"/>
  <c r="BG340" i="124"/>
  <c r="BF340" i="124"/>
  <c r="AY340" i="124"/>
  <c r="AX340" i="124"/>
  <c r="AQ340" i="124"/>
  <c r="AQ331" i="124" s="1"/>
  <c r="AP340" i="124"/>
  <c r="AF340" i="124"/>
  <c r="AE340" i="124"/>
  <c r="AD340" i="124"/>
  <c r="AC340" i="124"/>
  <c r="AB340" i="124"/>
  <c r="AA340" i="124"/>
  <c r="BO336" i="124"/>
  <c r="BN336" i="124"/>
  <c r="BG336" i="124"/>
  <c r="BF336" i="124"/>
  <c r="AY336" i="124"/>
  <c r="AX336" i="124"/>
  <c r="AQ336" i="124"/>
  <c r="AP336" i="124"/>
  <c r="AF336" i="124"/>
  <c r="AE336" i="124"/>
  <c r="AD336" i="124"/>
  <c r="AC336" i="124"/>
  <c r="AB336" i="124"/>
  <c r="AA336" i="124"/>
  <c r="BO332" i="124"/>
  <c r="BN332" i="124"/>
  <c r="BG332" i="124"/>
  <c r="BF332" i="124"/>
  <c r="AY332" i="124"/>
  <c r="AX332" i="124"/>
  <c r="AQ332" i="124"/>
  <c r="AP332" i="124"/>
  <c r="AF332" i="124"/>
  <c r="AE332" i="124"/>
  <c r="AD332" i="124"/>
  <c r="AC332" i="124"/>
  <c r="AB332" i="124"/>
  <c r="AA332" i="124"/>
  <c r="BR331" i="124"/>
  <c r="BR330" i="124" s="1"/>
  <c r="BQ331" i="124"/>
  <c r="BQ330" i="124" s="1"/>
  <c r="BP331" i="124"/>
  <c r="BL331" i="124"/>
  <c r="BL330" i="124" s="1"/>
  <c r="BK331" i="124"/>
  <c r="BK330" i="124" s="1"/>
  <c r="BJ331" i="124"/>
  <c r="BJ330" i="124" s="1"/>
  <c r="BH331" i="124"/>
  <c r="BH330" i="124" s="1"/>
  <c r="BC331" i="124"/>
  <c r="BC330" i="124" s="1"/>
  <c r="AZ331" i="124"/>
  <c r="AZ330" i="124" s="1"/>
  <c r="AT331" i="124"/>
  <c r="AT330" i="124" s="1"/>
  <c r="AR331" i="124"/>
  <c r="AR330" i="124" s="1"/>
  <c r="Y331" i="124"/>
  <c r="BO325" i="124"/>
  <c r="BO324" i="124" s="1"/>
  <c r="BN325" i="124"/>
  <c r="BG325" i="124"/>
  <c r="BG324" i="124" s="1"/>
  <c r="BF325" i="124"/>
  <c r="AY325" i="124"/>
  <c r="AY324" i="124" s="1"/>
  <c r="AX325" i="124"/>
  <c r="AQ325" i="124"/>
  <c r="AP325" i="124"/>
  <c r="AF325" i="124"/>
  <c r="AE325" i="124"/>
  <c r="AD325" i="124"/>
  <c r="AC325" i="124"/>
  <c r="AB325" i="124"/>
  <c r="AA325" i="124"/>
  <c r="BU324" i="124"/>
  <c r="BT324" i="124"/>
  <c r="BS324" i="124"/>
  <c r="BR324" i="124"/>
  <c r="BQ324" i="124"/>
  <c r="BP324" i="124"/>
  <c r="BM324" i="124"/>
  <c r="BL324" i="124"/>
  <c r="BK324" i="124"/>
  <c r="BJ324" i="124"/>
  <c r="BI324" i="124"/>
  <c r="BH324" i="124"/>
  <c r="BE324" i="124"/>
  <c r="BD324" i="124"/>
  <c r="BC324" i="124"/>
  <c r="BB324" i="124"/>
  <c r="BA324" i="124"/>
  <c r="AZ324" i="124"/>
  <c r="AW324" i="124"/>
  <c r="AV324" i="124"/>
  <c r="AU324" i="124"/>
  <c r="AT324" i="124"/>
  <c r="AS324" i="124"/>
  <c r="AR324" i="124"/>
  <c r="AA324" i="124" s="1"/>
  <c r="Y324" i="124"/>
  <c r="BO320" i="124"/>
  <c r="BN320" i="124"/>
  <c r="BG320" i="124"/>
  <c r="BF320" i="124"/>
  <c r="AY320" i="124"/>
  <c r="AX320" i="124"/>
  <c r="AQ320" i="124"/>
  <c r="AP320" i="124"/>
  <c r="AF320" i="124"/>
  <c r="AE320" i="124"/>
  <c r="AD320" i="124"/>
  <c r="AC320" i="124"/>
  <c r="AB320" i="124"/>
  <c r="AA320" i="124"/>
  <c r="BO316" i="124"/>
  <c r="BO307" i="124" s="1"/>
  <c r="BN316" i="124"/>
  <c r="BG316" i="124"/>
  <c r="BF316" i="124"/>
  <c r="AY316" i="124"/>
  <c r="AX316" i="124"/>
  <c r="AQ316" i="124"/>
  <c r="Z316" i="124" s="1"/>
  <c r="AP316" i="124"/>
  <c r="AF316" i="124"/>
  <c r="AE316" i="124"/>
  <c r="AD316" i="124"/>
  <c r="AC316" i="124"/>
  <c r="AB316" i="124"/>
  <c r="AA316" i="124"/>
  <c r="BO312" i="124"/>
  <c r="BN312" i="124"/>
  <c r="BG312" i="124"/>
  <c r="BF312" i="124"/>
  <c r="AY312" i="124"/>
  <c r="AX312" i="124"/>
  <c r="AQ312" i="124"/>
  <c r="AP312" i="124"/>
  <c r="AF312" i="124"/>
  <c r="AE312" i="124"/>
  <c r="AD312" i="124"/>
  <c r="AC312" i="124"/>
  <c r="AB312" i="124"/>
  <c r="AA312" i="124"/>
  <c r="BO308" i="124"/>
  <c r="BN308" i="124"/>
  <c r="BG308" i="124"/>
  <c r="BF308" i="124"/>
  <c r="AY308" i="124"/>
  <c r="Z308" i="124" s="1"/>
  <c r="AX308" i="124"/>
  <c r="AQ308" i="124"/>
  <c r="AP308" i="124"/>
  <c r="AF308" i="124"/>
  <c r="AE308" i="124"/>
  <c r="AD308" i="124"/>
  <c r="AC308" i="124"/>
  <c r="AB308" i="124"/>
  <c r="AA308" i="124"/>
  <c r="BU307" i="124"/>
  <c r="BT307" i="124"/>
  <c r="BS307" i="124"/>
  <c r="BR307" i="124"/>
  <c r="BQ307" i="124"/>
  <c r="AB307" i="124" s="1"/>
  <c r="BP307" i="124"/>
  <c r="BM307" i="124"/>
  <c r="BL307" i="124"/>
  <c r="BK307" i="124"/>
  <c r="BJ307" i="124"/>
  <c r="BI307" i="124"/>
  <c r="BH307" i="124"/>
  <c r="BE307" i="124"/>
  <c r="BD307" i="124"/>
  <c r="BC307" i="124"/>
  <c r="BB307" i="124"/>
  <c r="BA307" i="124"/>
  <c r="AZ307" i="124"/>
  <c r="AW307" i="124"/>
  <c r="AV307" i="124"/>
  <c r="AU307" i="124"/>
  <c r="AD307" i="124" s="1"/>
  <c r="AT307" i="124"/>
  <c r="AS307" i="124"/>
  <c r="AR307" i="124"/>
  <c r="Y307" i="124"/>
  <c r="BO303" i="124"/>
  <c r="BN303" i="124"/>
  <c r="BG303" i="124"/>
  <c r="BF303" i="124"/>
  <c r="AY303" i="124"/>
  <c r="AY290" i="124" s="1"/>
  <c r="AX303" i="124"/>
  <c r="AQ303" i="124"/>
  <c r="AP303" i="124"/>
  <c r="AF303" i="124"/>
  <c r="AE303" i="124"/>
  <c r="AD303" i="124"/>
  <c r="AC303" i="124"/>
  <c r="AB303" i="124"/>
  <c r="AA303" i="124"/>
  <c r="BO299" i="124"/>
  <c r="BN299" i="124"/>
  <c r="BG299" i="124"/>
  <c r="BF299" i="124"/>
  <c r="AY299" i="124"/>
  <c r="AX299" i="124"/>
  <c r="AQ299" i="124"/>
  <c r="AP299" i="124"/>
  <c r="AF299" i="124"/>
  <c r="AE299" i="124"/>
  <c r="AD299" i="124"/>
  <c r="AC299" i="124"/>
  <c r="AB299" i="124"/>
  <c r="AA299" i="124"/>
  <c r="Z299" i="124"/>
  <c r="BO295" i="124"/>
  <c r="BN295" i="124"/>
  <c r="BG295" i="124"/>
  <c r="BF295" i="124"/>
  <c r="AY295" i="124"/>
  <c r="AX295" i="124"/>
  <c r="AQ295" i="124"/>
  <c r="AP295" i="124"/>
  <c r="AF295" i="124"/>
  <c r="AE295" i="124"/>
  <c r="AD295" i="124"/>
  <c r="AC295" i="124"/>
  <c r="AB295" i="124"/>
  <c r="AA295" i="124"/>
  <c r="BO291" i="124"/>
  <c r="BN291" i="124"/>
  <c r="BG291" i="124"/>
  <c r="BF291" i="124"/>
  <c r="AY291" i="124"/>
  <c r="AX291" i="124"/>
  <c r="AQ291" i="124"/>
  <c r="AP291" i="124"/>
  <c r="AF291" i="124"/>
  <c r="AE291" i="124"/>
  <c r="AD291" i="124"/>
  <c r="AC291" i="124"/>
  <c r="AB291" i="124"/>
  <c r="AA291" i="124"/>
  <c r="BU290" i="124"/>
  <c r="BT290" i="124"/>
  <c r="BS290" i="124"/>
  <c r="BR290" i="124"/>
  <c r="BQ290" i="124"/>
  <c r="BP290" i="124"/>
  <c r="BM290" i="124"/>
  <c r="BL290" i="124"/>
  <c r="BK290" i="124"/>
  <c r="BJ290" i="124"/>
  <c r="BI290" i="124"/>
  <c r="BH290" i="124"/>
  <c r="BE290" i="124"/>
  <c r="BD290" i="124"/>
  <c r="BC290" i="124"/>
  <c r="BB290" i="124"/>
  <c r="BA290" i="124"/>
  <c r="AZ290" i="124"/>
  <c r="AW290" i="124"/>
  <c r="AV290" i="124"/>
  <c r="AU290" i="124"/>
  <c r="AT290" i="124"/>
  <c r="AS290" i="124"/>
  <c r="AR290" i="124"/>
  <c r="AQ290" i="124"/>
  <c r="Y290" i="124"/>
  <c r="BO286" i="124"/>
  <c r="BN286" i="124"/>
  <c r="BG286" i="124"/>
  <c r="BF286" i="124"/>
  <c r="AY286" i="124"/>
  <c r="AX286" i="124"/>
  <c r="AQ286" i="124"/>
  <c r="Z286" i="124" s="1"/>
  <c r="AP286" i="124"/>
  <c r="AF286" i="124"/>
  <c r="AE286" i="124"/>
  <c r="AD286" i="124"/>
  <c r="AC286" i="124"/>
  <c r="AB286" i="124"/>
  <c r="AA286" i="124"/>
  <c r="BO282" i="124"/>
  <c r="BN282" i="124"/>
  <c r="BG282" i="124"/>
  <c r="BF282" i="124"/>
  <c r="AY282" i="124"/>
  <c r="AX282" i="124"/>
  <c r="AQ282" i="124"/>
  <c r="AP282" i="124"/>
  <c r="AF282" i="124"/>
  <c r="AE282" i="124"/>
  <c r="AD282" i="124"/>
  <c r="AC282" i="124"/>
  <c r="AB282" i="124"/>
  <c r="AA282" i="124"/>
  <c r="BO278" i="124"/>
  <c r="BN278" i="124"/>
  <c r="BG278" i="124"/>
  <c r="BF278" i="124"/>
  <c r="AY278" i="124"/>
  <c r="AX278" i="124"/>
  <c r="AQ278" i="124"/>
  <c r="AP278" i="124"/>
  <c r="AF278" i="124"/>
  <c r="AE278" i="124"/>
  <c r="AD278" i="124"/>
  <c r="AC278" i="124"/>
  <c r="AB278" i="124"/>
  <c r="AA278" i="124"/>
  <c r="BO274" i="124"/>
  <c r="BN274" i="124"/>
  <c r="BG274" i="124"/>
  <c r="BF274" i="124"/>
  <c r="AY274" i="124"/>
  <c r="AX274" i="124"/>
  <c r="AQ274" i="124"/>
  <c r="AP274" i="124"/>
  <c r="AF274" i="124"/>
  <c r="AE274" i="124"/>
  <c r="AD274" i="124"/>
  <c r="AC274" i="124"/>
  <c r="AB274" i="124"/>
  <c r="AA274" i="124"/>
  <c r="BO270" i="124"/>
  <c r="BN270" i="124"/>
  <c r="BG270" i="124"/>
  <c r="BF270" i="124"/>
  <c r="AY270" i="124"/>
  <c r="AX270" i="124"/>
  <c r="AQ270" i="124"/>
  <c r="AP270" i="124"/>
  <c r="AF270" i="124"/>
  <c r="AE270" i="124"/>
  <c r="AD270" i="124"/>
  <c r="AC270" i="124"/>
  <c r="AB270" i="124"/>
  <c r="AA270" i="124"/>
  <c r="BO266" i="124"/>
  <c r="BN266" i="124"/>
  <c r="BG266" i="124"/>
  <c r="BF266" i="124"/>
  <c r="AY266" i="124"/>
  <c r="AX266" i="124"/>
  <c r="AQ266" i="124"/>
  <c r="Z266" i="124" s="1"/>
  <c r="AP266" i="124"/>
  <c r="AF266" i="124"/>
  <c r="AE266" i="124"/>
  <c r="AD266" i="124"/>
  <c r="AC266" i="124"/>
  <c r="AB266" i="124"/>
  <c r="AA266" i="124"/>
  <c r="BO262" i="124"/>
  <c r="BN262" i="124"/>
  <c r="BG262" i="124"/>
  <c r="BF262" i="124"/>
  <c r="AY262" i="124"/>
  <c r="AX262" i="124"/>
  <c r="AQ262" i="124"/>
  <c r="AP262" i="124"/>
  <c r="AF262" i="124"/>
  <c r="AE262" i="124"/>
  <c r="AD262" i="124"/>
  <c r="AC262" i="124"/>
  <c r="AB262" i="124"/>
  <c r="AA262" i="124"/>
  <c r="BU261" i="124"/>
  <c r="BT261" i="124"/>
  <c r="BS261" i="124"/>
  <c r="BR261" i="124"/>
  <c r="BR247" i="124" s="1"/>
  <c r="BQ261" i="124"/>
  <c r="BP261" i="124"/>
  <c r="BM261" i="124"/>
  <c r="BL261" i="124"/>
  <c r="BK261" i="124"/>
  <c r="BJ261" i="124"/>
  <c r="BI261" i="124"/>
  <c r="BH261" i="124"/>
  <c r="BE261" i="124"/>
  <c r="BD261" i="124"/>
  <c r="BC261" i="124"/>
  <c r="BB261" i="124"/>
  <c r="BA261" i="124"/>
  <c r="AB261" i="124" s="1"/>
  <c r="AZ261" i="124"/>
  <c r="AW261" i="124"/>
  <c r="AV261" i="124"/>
  <c r="AU261" i="124"/>
  <c r="AT261" i="124"/>
  <c r="AT247" i="124" s="1"/>
  <c r="AS261" i="124"/>
  <c r="AR261" i="124"/>
  <c r="Y261" i="124"/>
  <c r="BO257" i="124"/>
  <c r="BN257" i="124"/>
  <c r="BG257" i="124"/>
  <c r="Z257" i="124" s="1"/>
  <c r="BF257" i="124"/>
  <c r="AY257" i="124"/>
  <c r="AX257" i="124"/>
  <c r="AQ257" i="124"/>
  <c r="AP257" i="124"/>
  <c r="AF257" i="124"/>
  <c r="AE257" i="124"/>
  <c r="AD257" i="124"/>
  <c r="AC257" i="124"/>
  <c r="AB257" i="124"/>
  <c r="AA257" i="124"/>
  <c r="BO253" i="124"/>
  <c r="BN253" i="124"/>
  <c r="BG253" i="124"/>
  <c r="BF253" i="124"/>
  <c r="AY253" i="124"/>
  <c r="AX253" i="124"/>
  <c r="AQ253" i="124"/>
  <c r="AP253" i="124"/>
  <c r="AF253" i="124"/>
  <c r="AE253" i="124"/>
  <c r="AD253" i="124"/>
  <c r="AC253" i="124"/>
  <c r="AB253" i="124"/>
  <c r="AA253" i="124"/>
  <c r="BO249" i="124"/>
  <c r="BO248" i="124" s="1"/>
  <c r="BN249" i="124"/>
  <c r="BG249" i="124"/>
  <c r="BF249" i="124"/>
  <c r="AY249" i="124"/>
  <c r="AX249" i="124"/>
  <c r="AQ249" i="124"/>
  <c r="AP249" i="124"/>
  <c r="AF249" i="124"/>
  <c r="AE249" i="124"/>
  <c r="AD249" i="124"/>
  <c r="AC249" i="124"/>
  <c r="AB249" i="124"/>
  <c r="AA249" i="124"/>
  <c r="BU248" i="124"/>
  <c r="BT248" i="124"/>
  <c r="BS248" i="124"/>
  <c r="BR248" i="124"/>
  <c r="BQ248" i="124"/>
  <c r="BP248" i="124"/>
  <c r="BM248" i="124"/>
  <c r="BL248" i="124"/>
  <c r="BK248" i="124"/>
  <c r="BK247" i="124" s="1"/>
  <c r="BJ248" i="124"/>
  <c r="BI248" i="124"/>
  <c r="BH248" i="124"/>
  <c r="BE248" i="124"/>
  <c r="BD248" i="124"/>
  <c r="BD247" i="124" s="1"/>
  <c r="BC248" i="124"/>
  <c r="BB248" i="124"/>
  <c r="AC248" i="124" s="1"/>
  <c r="AC247" i="124" s="1"/>
  <c r="BA248" i="124"/>
  <c r="AZ248" i="124"/>
  <c r="AW248" i="124"/>
  <c r="AV248" i="124"/>
  <c r="AU248" i="124"/>
  <c r="AT248" i="124"/>
  <c r="AS248" i="124"/>
  <c r="AR248" i="124"/>
  <c r="AF248" i="124"/>
  <c r="AF247" i="124" s="1"/>
  <c r="Y248" i="124"/>
  <c r="BO242" i="124"/>
  <c r="BN242" i="124"/>
  <c r="BG242" i="124"/>
  <c r="BF242" i="124"/>
  <c r="AY242" i="124"/>
  <c r="AX242" i="124"/>
  <c r="AQ242" i="124"/>
  <c r="AP242" i="124"/>
  <c r="AF242" i="124"/>
  <c r="AE242" i="124"/>
  <c r="AD242" i="124"/>
  <c r="AC242" i="124"/>
  <c r="AB242" i="124"/>
  <c r="AA242" i="124"/>
  <c r="BO238" i="124"/>
  <c r="BN238" i="124"/>
  <c r="BG238" i="124"/>
  <c r="BF238" i="124"/>
  <c r="AY238" i="124"/>
  <c r="AX238" i="124"/>
  <c r="AQ238" i="124"/>
  <c r="AP238" i="124"/>
  <c r="AF238" i="124"/>
  <c r="AE238" i="124"/>
  <c r="AD238" i="124"/>
  <c r="AC238" i="124"/>
  <c r="AB238" i="124"/>
  <c r="AA238" i="124"/>
  <c r="BO234" i="124"/>
  <c r="BN234" i="124"/>
  <c r="BG234" i="124"/>
  <c r="BF234" i="124"/>
  <c r="AY234" i="124"/>
  <c r="AX234" i="124"/>
  <c r="AQ234" i="124"/>
  <c r="AP234" i="124"/>
  <c r="AF234" i="124"/>
  <c r="AE234" i="124"/>
  <c r="AD234" i="124"/>
  <c r="AC234" i="124"/>
  <c r="AB234" i="124"/>
  <c r="AA234" i="124"/>
  <c r="BO230" i="124"/>
  <c r="BN230" i="124"/>
  <c r="BG230" i="124"/>
  <c r="BF230" i="124"/>
  <c r="AY230" i="124"/>
  <c r="Z230" i="124" s="1"/>
  <c r="AX230" i="124"/>
  <c r="AQ230" i="124"/>
  <c r="AP230" i="124"/>
  <c r="AF230" i="124"/>
  <c r="AE230" i="124"/>
  <c r="AD230" i="124"/>
  <c r="AC230" i="124"/>
  <c r="AB230" i="124"/>
  <c r="AA230" i="124"/>
  <c r="BO226" i="124"/>
  <c r="BN226" i="124"/>
  <c r="BG226" i="124"/>
  <c r="BF226" i="124"/>
  <c r="AY226" i="124"/>
  <c r="AX226" i="124"/>
  <c r="AQ226" i="124"/>
  <c r="AP226" i="124"/>
  <c r="AF226" i="124"/>
  <c r="AE226" i="124"/>
  <c r="AD226" i="124"/>
  <c r="AC226" i="124"/>
  <c r="AB226" i="124"/>
  <c r="AA226" i="124"/>
  <c r="BU225" i="124"/>
  <c r="BT225" i="124"/>
  <c r="BS225" i="124"/>
  <c r="BR225" i="124"/>
  <c r="BQ225" i="124"/>
  <c r="BP225" i="124"/>
  <c r="BP158" i="124" s="1"/>
  <c r="BM225" i="124"/>
  <c r="BL225" i="124"/>
  <c r="BK225" i="124"/>
  <c r="BJ225" i="124"/>
  <c r="BI225" i="124"/>
  <c r="BH225" i="124"/>
  <c r="BE225" i="124"/>
  <c r="BD225" i="124"/>
  <c r="BC225" i="124"/>
  <c r="BB225" i="124"/>
  <c r="BA225" i="124"/>
  <c r="AZ225" i="124"/>
  <c r="AW225" i="124"/>
  <c r="AV225" i="124"/>
  <c r="AU225" i="124"/>
  <c r="AT225" i="124"/>
  <c r="AT158" i="124" s="1"/>
  <c r="AS225" i="124"/>
  <c r="AR225" i="124"/>
  <c r="AB225" i="124"/>
  <c r="Y225" i="124"/>
  <c r="BO221" i="124"/>
  <c r="BN221" i="124"/>
  <c r="BG221" i="124"/>
  <c r="BF221" i="124"/>
  <c r="AY221" i="124"/>
  <c r="AX221" i="124"/>
  <c r="AQ221" i="124"/>
  <c r="AP221" i="124"/>
  <c r="AF221" i="124"/>
  <c r="AE221" i="124"/>
  <c r="AD221" i="124"/>
  <c r="AC221" i="124"/>
  <c r="AB221" i="124"/>
  <c r="AA221" i="124"/>
  <c r="BO217" i="124"/>
  <c r="BN217" i="124"/>
  <c r="BG217" i="124"/>
  <c r="BF217" i="124"/>
  <c r="AY217" i="124"/>
  <c r="AX217" i="124"/>
  <c r="AQ217" i="124"/>
  <c r="AP217" i="124"/>
  <c r="AF217" i="124"/>
  <c r="AE217" i="124"/>
  <c r="AD217" i="124"/>
  <c r="AC217" i="124"/>
  <c r="AB217" i="124"/>
  <c r="AA217" i="124"/>
  <c r="BO213" i="124"/>
  <c r="BN213" i="124"/>
  <c r="BG213" i="124"/>
  <c r="BG212" i="124" s="1"/>
  <c r="BF213" i="124"/>
  <c r="AY213" i="124"/>
  <c r="AX213" i="124"/>
  <c r="AQ213" i="124"/>
  <c r="AQ212" i="124" s="1"/>
  <c r="AP213" i="124"/>
  <c r="AF213" i="124"/>
  <c r="AE213" i="124"/>
  <c r="AD213" i="124"/>
  <c r="AC213" i="124"/>
  <c r="AB213" i="124"/>
  <c r="AA213" i="124"/>
  <c r="BU212" i="124"/>
  <c r="BT212" i="124"/>
  <c r="BS212" i="124"/>
  <c r="BR212" i="124"/>
  <c r="BQ212" i="124"/>
  <c r="BQ158" i="124" s="1"/>
  <c r="BP212" i="124"/>
  <c r="BM212" i="124"/>
  <c r="BL212" i="124"/>
  <c r="BK212" i="124"/>
  <c r="BJ212" i="124"/>
  <c r="BI212" i="124"/>
  <c r="BH212" i="124"/>
  <c r="BE212" i="124"/>
  <c r="AF212" i="124" s="1"/>
  <c r="BD212" i="124"/>
  <c r="BD158" i="124" s="1"/>
  <c r="BC212" i="124"/>
  <c r="BB212" i="124"/>
  <c r="BA212" i="124"/>
  <c r="AZ212" i="124"/>
  <c r="AY212" i="124"/>
  <c r="AW212" i="124"/>
  <c r="AV212" i="124"/>
  <c r="AV158" i="124" s="1"/>
  <c r="AU212" i="124"/>
  <c r="AT212" i="124"/>
  <c r="AS212" i="124"/>
  <c r="AR212" i="124"/>
  <c r="AA212" i="124" s="1"/>
  <c r="Y212" i="124"/>
  <c r="BO208" i="124"/>
  <c r="BN208" i="124"/>
  <c r="BG208" i="124"/>
  <c r="BF208" i="124"/>
  <c r="AY208" i="124"/>
  <c r="AX208" i="124"/>
  <c r="AQ208" i="124"/>
  <c r="AP208" i="124"/>
  <c r="AF208" i="124"/>
  <c r="AE208" i="124"/>
  <c r="AD208" i="124"/>
  <c r="AC208" i="124"/>
  <c r="AB208" i="124"/>
  <c r="AA208" i="124"/>
  <c r="BO204" i="124"/>
  <c r="BN204" i="124"/>
  <c r="BG204" i="124"/>
  <c r="Z204" i="124" s="1"/>
  <c r="BF204" i="124"/>
  <c r="AY204" i="124"/>
  <c r="AX204" i="124"/>
  <c r="AQ204" i="124"/>
  <c r="AP204" i="124"/>
  <c r="AF204" i="124"/>
  <c r="AE204" i="124"/>
  <c r="AD204" i="124"/>
  <c r="AC204" i="124"/>
  <c r="AB204" i="124"/>
  <c r="AA204" i="124"/>
  <c r="BO200" i="124"/>
  <c r="BN200" i="124"/>
  <c r="BG200" i="124"/>
  <c r="BF200" i="124"/>
  <c r="AY200" i="124"/>
  <c r="AX200" i="124"/>
  <c r="AQ200" i="124"/>
  <c r="AP200" i="124"/>
  <c r="AF200" i="124"/>
  <c r="AE200" i="124"/>
  <c r="AD200" i="124"/>
  <c r="AC200" i="124"/>
  <c r="AB200" i="124"/>
  <c r="AA200" i="124"/>
  <c r="BO196" i="124"/>
  <c r="BN196" i="124"/>
  <c r="BG196" i="124"/>
  <c r="BF196" i="124"/>
  <c r="AY196" i="124"/>
  <c r="AX196" i="124"/>
  <c r="AQ196" i="124"/>
  <c r="AP196" i="124"/>
  <c r="AF196" i="124"/>
  <c r="AE196" i="124"/>
  <c r="AD196" i="124"/>
  <c r="AC196" i="124"/>
  <c r="AB196" i="124"/>
  <c r="AA196" i="124"/>
  <c r="BO192" i="124"/>
  <c r="BN192" i="124"/>
  <c r="BG192" i="124"/>
  <c r="BF192" i="124"/>
  <c r="AY192" i="124"/>
  <c r="AX192" i="124"/>
  <c r="AQ192" i="124"/>
  <c r="Z192" i="124" s="1"/>
  <c r="AP192" i="124"/>
  <c r="AF192" i="124"/>
  <c r="AE192" i="124"/>
  <c r="AD192" i="124"/>
  <c r="AC192" i="124"/>
  <c r="AB192" i="124"/>
  <c r="AA192" i="124"/>
  <c r="BO188" i="124"/>
  <c r="Z188" i="124" s="1"/>
  <c r="BN188" i="124"/>
  <c r="BG188" i="124"/>
  <c r="BF188" i="124"/>
  <c r="AY188" i="124"/>
  <c r="AX188" i="124"/>
  <c r="AQ188" i="124"/>
  <c r="AP188" i="124"/>
  <c r="AF188" i="124"/>
  <c r="AE188" i="124"/>
  <c r="AD188" i="124"/>
  <c r="AC188" i="124"/>
  <c r="AB188" i="124"/>
  <c r="AA188" i="124"/>
  <c r="BO184" i="124"/>
  <c r="BN184" i="124"/>
  <c r="BG184" i="124"/>
  <c r="BF184" i="124"/>
  <c r="AY184" i="124"/>
  <c r="AX184" i="124"/>
  <c r="AQ184" i="124"/>
  <c r="AP184" i="124"/>
  <c r="AF184" i="124"/>
  <c r="AE184" i="124"/>
  <c r="AD184" i="124"/>
  <c r="AC184" i="124"/>
  <c r="AB184" i="124"/>
  <c r="AA184" i="124"/>
  <c r="BO180" i="124"/>
  <c r="BN180" i="124"/>
  <c r="BG180" i="124"/>
  <c r="BF180" i="124"/>
  <c r="AY180" i="124"/>
  <c r="AX180" i="124"/>
  <c r="AQ180" i="124"/>
  <c r="AP180" i="124"/>
  <c r="AF180" i="124"/>
  <c r="AE180" i="124"/>
  <c r="AD180" i="124"/>
  <c r="AC180" i="124"/>
  <c r="AB180" i="124"/>
  <c r="AA180" i="124"/>
  <c r="BO176" i="124"/>
  <c r="BN176" i="124"/>
  <c r="BG176" i="124"/>
  <c r="BF176" i="124"/>
  <c r="AY176" i="124"/>
  <c r="AX176" i="124"/>
  <c r="AQ176" i="124"/>
  <c r="AP176" i="124"/>
  <c r="AF176" i="124"/>
  <c r="AE176" i="124"/>
  <c r="AD176" i="124"/>
  <c r="AC176" i="124"/>
  <c r="AB176" i="124"/>
  <c r="AA176" i="124"/>
  <c r="BO172" i="124"/>
  <c r="BN172" i="124"/>
  <c r="BG172" i="124"/>
  <c r="BF172" i="124"/>
  <c r="AY172" i="124"/>
  <c r="AX172" i="124"/>
  <c r="AQ172" i="124"/>
  <c r="AP172" i="124"/>
  <c r="AF172" i="124"/>
  <c r="AE172" i="124"/>
  <c r="AD172" i="124"/>
  <c r="AC172" i="124"/>
  <c r="AB172" i="124"/>
  <c r="AA172" i="124"/>
  <c r="BO168" i="124"/>
  <c r="BN168" i="124"/>
  <c r="BG168" i="124"/>
  <c r="BG159" i="124" s="1"/>
  <c r="BF168" i="124"/>
  <c r="AY168" i="124"/>
  <c r="AX168" i="124"/>
  <c r="AQ168" i="124"/>
  <c r="AP168" i="124"/>
  <c r="AF168" i="124"/>
  <c r="AE168" i="124"/>
  <c r="AD168" i="124"/>
  <c r="AC168" i="124"/>
  <c r="AB168" i="124"/>
  <c r="AA168" i="124"/>
  <c r="BO164" i="124"/>
  <c r="BN164" i="124"/>
  <c r="BG164" i="124"/>
  <c r="BF164" i="124"/>
  <c r="AY164" i="124"/>
  <c r="AX164" i="124"/>
  <c r="AQ164" i="124"/>
  <c r="AP164" i="124"/>
  <c r="AF164" i="124"/>
  <c r="AE164" i="124"/>
  <c r="AD164" i="124"/>
  <c r="AC164" i="124"/>
  <c r="AB164" i="124"/>
  <c r="AA164" i="124"/>
  <c r="BO160" i="124"/>
  <c r="BN160" i="124"/>
  <c r="BG160" i="124"/>
  <c r="BF160" i="124"/>
  <c r="AY160" i="124"/>
  <c r="AX160" i="124"/>
  <c r="AQ160" i="124"/>
  <c r="Z160" i="124" s="1"/>
  <c r="AP160" i="124"/>
  <c r="AF160" i="124"/>
  <c r="AE160" i="124"/>
  <c r="AD160" i="124"/>
  <c r="AC160" i="124"/>
  <c r="AB160" i="124"/>
  <c r="AA160" i="124"/>
  <c r="BU159" i="124"/>
  <c r="BT159" i="124"/>
  <c r="BS159" i="124"/>
  <c r="BR159" i="124"/>
  <c r="BQ159" i="124"/>
  <c r="BP159" i="124"/>
  <c r="BM159" i="124"/>
  <c r="BL159" i="124"/>
  <c r="BL158" i="124" s="1"/>
  <c r="BK159" i="124"/>
  <c r="BJ159" i="124"/>
  <c r="BI159" i="124"/>
  <c r="BH159" i="124"/>
  <c r="BH158" i="124" s="1"/>
  <c r="BE159" i="124"/>
  <c r="BD159" i="124"/>
  <c r="BC159" i="124"/>
  <c r="BB159" i="124"/>
  <c r="BA159" i="124"/>
  <c r="BA158" i="124" s="1"/>
  <c r="AZ159" i="124"/>
  <c r="AW159" i="124"/>
  <c r="AF159" i="124" s="1"/>
  <c r="AV159" i="124"/>
  <c r="AU159" i="124"/>
  <c r="AT159" i="124"/>
  <c r="AS159" i="124"/>
  <c r="AR159" i="124"/>
  <c r="AA159" i="124" s="1"/>
  <c r="AE159" i="124"/>
  <c r="Y159" i="124"/>
  <c r="AU158" i="124"/>
  <c r="BO153" i="124"/>
  <c r="BN153" i="124"/>
  <c r="BG153" i="124"/>
  <c r="BF153" i="124"/>
  <c r="AY153" i="124"/>
  <c r="AX153" i="124"/>
  <c r="AQ153" i="124"/>
  <c r="AP153" i="124"/>
  <c r="AF153" i="124"/>
  <c r="AE153" i="124"/>
  <c r="AD153" i="124"/>
  <c r="AC153" i="124"/>
  <c r="AB153" i="124"/>
  <c r="AA153" i="124"/>
  <c r="BO149" i="124"/>
  <c r="BN149" i="124"/>
  <c r="BG149" i="124"/>
  <c r="BF149" i="124"/>
  <c r="AY149" i="124"/>
  <c r="AX149" i="124"/>
  <c r="AQ149" i="124"/>
  <c r="AP149" i="124"/>
  <c r="AF149" i="124"/>
  <c r="AE149" i="124"/>
  <c r="AD149" i="124"/>
  <c r="AC149" i="124"/>
  <c r="AB149" i="124"/>
  <c r="AA149" i="124"/>
  <c r="BO145" i="124"/>
  <c r="BN145" i="124"/>
  <c r="BG145" i="124"/>
  <c r="BF145" i="124"/>
  <c r="AY145" i="124"/>
  <c r="AX145" i="124"/>
  <c r="AQ145" i="124"/>
  <c r="AP145" i="124"/>
  <c r="AF145" i="124"/>
  <c r="AE145" i="124"/>
  <c r="AD145" i="124"/>
  <c r="AC145" i="124"/>
  <c r="AB145" i="124"/>
  <c r="AA145" i="124"/>
  <c r="BO141" i="124"/>
  <c r="BN141" i="124"/>
  <c r="BG141" i="124"/>
  <c r="BF141" i="124"/>
  <c r="AY141" i="124"/>
  <c r="AX141" i="124"/>
  <c r="AQ141" i="124"/>
  <c r="AP141" i="124"/>
  <c r="AF141" i="124"/>
  <c r="AE141" i="124"/>
  <c r="AD141" i="124"/>
  <c r="AC141" i="124"/>
  <c r="AB141" i="124"/>
  <c r="AA141" i="124"/>
  <c r="BO137" i="124"/>
  <c r="BN137" i="124"/>
  <c r="BG137" i="124"/>
  <c r="BF137" i="124"/>
  <c r="AY137" i="124"/>
  <c r="AX137" i="124"/>
  <c r="AQ137" i="124"/>
  <c r="AP137" i="124"/>
  <c r="AF137" i="124"/>
  <c r="AE137" i="124"/>
  <c r="AD137" i="124"/>
  <c r="AC137" i="124"/>
  <c r="AB137" i="124"/>
  <c r="AA137" i="124"/>
  <c r="BO133" i="124"/>
  <c r="BN133" i="124"/>
  <c r="BG133" i="124"/>
  <c r="BF133" i="124"/>
  <c r="AY133" i="124"/>
  <c r="AX133" i="124"/>
  <c r="AQ133" i="124"/>
  <c r="AP133" i="124"/>
  <c r="AF133" i="124"/>
  <c r="AE133" i="124"/>
  <c r="AD133" i="124"/>
  <c r="AC133" i="124"/>
  <c r="AB133" i="124"/>
  <c r="AA133" i="124"/>
  <c r="BO129" i="124"/>
  <c r="BN129" i="124"/>
  <c r="BG129" i="124"/>
  <c r="BF129" i="124"/>
  <c r="AY129" i="124"/>
  <c r="AX129" i="124"/>
  <c r="AQ129" i="124"/>
  <c r="AP129" i="124"/>
  <c r="AF129" i="124"/>
  <c r="AE129" i="124"/>
  <c r="AD129" i="124"/>
  <c r="AC129" i="124"/>
  <c r="AB129" i="124"/>
  <c r="AA129" i="124"/>
  <c r="BO125" i="124"/>
  <c r="BN125" i="124"/>
  <c r="BG125" i="124"/>
  <c r="BF125" i="124"/>
  <c r="AY125" i="124"/>
  <c r="AX125" i="124"/>
  <c r="AQ125" i="124"/>
  <c r="AP125" i="124"/>
  <c r="AF125" i="124"/>
  <c r="AE125" i="124"/>
  <c r="AD125" i="124"/>
  <c r="AC125" i="124"/>
  <c r="AB125" i="124"/>
  <c r="AA125" i="124"/>
  <c r="BU124" i="124"/>
  <c r="BT124" i="124"/>
  <c r="AE124" i="124" s="1"/>
  <c r="BS124" i="124"/>
  <c r="BR124" i="124"/>
  <c r="BQ124" i="124"/>
  <c r="BP124" i="124"/>
  <c r="BM124" i="124"/>
  <c r="AF124" i="124" s="1"/>
  <c r="BL124" i="124"/>
  <c r="BK124" i="124"/>
  <c r="BJ124" i="124"/>
  <c r="BI124" i="124"/>
  <c r="BH124" i="124"/>
  <c r="BE124" i="124"/>
  <c r="BD124" i="124"/>
  <c r="BC124" i="124"/>
  <c r="BB124" i="124"/>
  <c r="BA124" i="124"/>
  <c r="AZ124" i="124"/>
  <c r="AW124" i="124"/>
  <c r="AV124" i="124"/>
  <c r="AU124" i="124"/>
  <c r="AT124" i="124"/>
  <c r="AS124" i="124"/>
  <c r="AB124" i="124" s="1"/>
  <c r="AR124" i="124"/>
  <c r="Y124" i="124"/>
  <c r="BO120" i="124"/>
  <c r="BN120" i="124"/>
  <c r="BG120" i="124"/>
  <c r="BF120" i="124"/>
  <c r="AY120" i="124"/>
  <c r="AX120" i="124"/>
  <c r="AQ120" i="124"/>
  <c r="AP120" i="124"/>
  <c r="AF120" i="124"/>
  <c r="AE120" i="124"/>
  <c r="AD120" i="124"/>
  <c r="AC120" i="124"/>
  <c r="AB120" i="124"/>
  <c r="AA120" i="124"/>
  <c r="BO116" i="124"/>
  <c r="BN116" i="124"/>
  <c r="BG116" i="124"/>
  <c r="BF116" i="124"/>
  <c r="AY116" i="124"/>
  <c r="AX116" i="124"/>
  <c r="AQ116" i="124"/>
  <c r="AP116" i="124"/>
  <c r="AF116" i="124"/>
  <c r="AE116" i="124"/>
  <c r="AD116" i="124"/>
  <c r="AC116" i="124"/>
  <c r="AB116" i="124"/>
  <c r="AA116" i="124"/>
  <c r="BO112" i="124"/>
  <c r="BN112" i="124"/>
  <c r="BG112" i="124"/>
  <c r="BF112" i="124"/>
  <c r="AY112" i="124"/>
  <c r="AX112" i="124"/>
  <c r="AQ112" i="124"/>
  <c r="AP112" i="124"/>
  <c r="AF112" i="124"/>
  <c r="AE112" i="124"/>
  <c r="AD112" i="124"/>
  <c r="AC112" i="124"/>
  <c r="AB112" i="124"/>
  <c r="AA112" i="124"/>
  <c r="BO108" i="124"/>
  <c r="BN108" i="124"/>
  <c r="BG108" i="124"/>
  <c r="BF108" i="124"/>
  <c r="AY108" i="124"/>
  <c r="AX108" i="124"/>
  <c r="AQ108" i="124"/>
  <c r="Z108" i="124" s="1"/>
  <c r="AP108" i="124"/>
  <c r="AF108" i="124"/>
  <c r="AE108" i="124"/>
  <c r="AD108" i="124"/>
  <c r="AC108" i="124"/>
  <c r="AB108" i="124"/>
  <c r="AA108" i="124"/>
  <c r="BO104" i="124"/>
  <c r="BN104" i="124"/>
  <c r="BG104" i="124"/>
  <c r="BG103" i="124" s="1"/>
  <c r="BF104" i="124"/>
  <c r="AY104" i="124"/>
  <c r="AX104" i="124"/>
  <c r="AQ104" i="124"/>
  <c r="AP104" i="124"/>
  <c r="AF104" i="124"/>
  <c r="AE104" i="124"/>
  <c r="AD104" i="124"/>
  <c r="AC104" i="124"/>
  <c r="AB104" i="124"/>
  <c r="AA104" i="124"/>
  <c r="BU103" i="124"/>
  <c r="AF103" i="124" s="1"/>
  <c r="BT103" i="124"/>
  <c r="BS103" i="124"/>
  <c r="BR103" i="124"/>
  <c r="BQ103" i="124"/>
  <c r="BP103" i="124"/>
  <c r="BM103" i="124"/>
  <c r="BL103" i="124"/>
  <c r="BK103" i="124"/>
  <c r="BJ103" i="124"/>
  <c r="BI103" i="124"/>
  <c r="BH103" i="124"/>
  <c r="BE103" i="124"/>
  <c r="BD103" i="124"/>
  <c r="BC103" i="124"/>
  <c r="BB103" i="124"/>
  <c r="BA103" i="124"/>
  <c r="AZ103" i="124"/>
  <c r="AW103" i="124"/>
  <c r="AV103" i="124"/>
  <c r="AU103" i="124"/>
  <c r="AD103" i="124" s="1"/>
  <c r="AT103" i="124"/>
  <c r="AS103" i="124"/>
  <c r="AR103" i="124"/>
  <c r="Y103" i="124"/>
  <c r="BO99" i="124"/>
  <c r="BN99" i="124"/>
  <c r="BG99" i="124"/>
  <c r="BF99" i="124"/>
  <c r="AY99" i="124"/>
  <c r="AX99" i="124"/>
  <c r="AQ99" i="124"/>
  <c r="AP99" i="124"/>
  <c r="AF99" i="124"/>
  <c r="AE99" i="124"/>
  <c r="AD99" i="124"/>
  <c r="AC99" i="124"/>
  <c r="AB99" i="124"/>
  <c r="AA99" i="124"/>
  <c r="BO95" i="124"/>
  <c r="BN95" i="124"/>
  <c r="BG95" i="124"/>
  <c r="BF95" i="124"/>
  <c r="AY95" i="124"/>
  <c r="AX95" i="124"/>
  <c r="AQ95" i="124"/>
  <c r="AP95" i="124"/>
  <c r="AF95" i="124"/>
  <c r="AE95" i="124"/>
  <c r="AD95" i="124"/>
  <c r="AC95" i="124"/>
  <c r="AB95" i="124"/>
  <c r="AA95" i="124"/>
  <c r="BO91" i="124"/>
  <c r="BN91" i="124"/>
  <c r="BG91" i="124"/>
  <c r="BF91" i="124"/>
  <c r="AY91" i="124"/>
  <c r="AX91" i="124"/>
  <c r="AQ91" i="124"/>
  <c r="AP91" i="124"/>
  <c r="AF91" i="124"/>
  <c r="AE91" i="124"/>
  <c r="AD91" i="124"/>
  <c r="AC91" i="124"/>
  <c r="AB91" i="124"/>
  <c r="AA91" i="124"/>
  <c r="BU90" i="124"/>
  <c r="BT90" i="124"/>
  <c r="BS90" i="124"/>
  <c r="BR90" i="124"/>
  <c r="BQ90" i="124"/>
  <c r="BP90" i="124"/>
  <c r="BM90" i="124"/>
  <c r="BL90" i="124"/>
  <c r="BK90" i="124"/>
  <c r="BJ90" i="124"/>
  <c r="BI90" i="124"/>
  <c r="BH90" i="124"/>
  <c r="BE90" i="124"/>
  <c r="BD90" i="124"/>
  <c r="BC90" i="124"/>
  <c r="BB90" i="124"/>
  <c r="BA90" i="124"/>
  <c r="AZ90" i="124"/>
  <c r="AW90" i="124"/>
  <c r="AV90" i="124"/>
  <c r="AU90" i="124"/>
  <c r="AT90" i="124"/>
  <c r="AS90" i="124"/>
  <c r="AR90" i="124"/>
  <c r="Y90" i="124"/>
  <c r="BO86" i="124"/>
  <c r="BN86" i="124"/>
  <c r="BG86" i="124"/>
  <c r="BF86" i="124"/>
  <c r="AY86" i="124"/>
  <c r="AX86" i="124"/>
  <c r="AQ86" i="124"/>
  <c r="Z86" i="124" s="1"/>
  <c r="AP86" i="124"/>
  <c r="AF86" i="124"/>
  <c r="AE86" i="124"/>
  <c r="AD86" i="124"/>
  <c r="AC86" i="124"/>
  <c r="AB86" i="124"/>
  <c r="AA86" i="124"/>
  <c r="BO82" i="124"/>
  <c r="BN82" i="124"/>
  <c r="BG82" i="124"/>
  <c r="BF82" i="124"/>
  <c r="AY82" i="124"/>
  <c r="AX82" i="124"/>
  <c r="AQ82" i="124"/>
  <c r="AP82" i="124"/>
  <c r="AF82" i="124"/>
  <c r="AE82" i="124"/>
  <c r="AD82" i="124"/>
  <c r="AC82" i="124"/>
  <c r="AB82" i="124"/>
  <c r="AA82" i="124"/>
  <c r="BO78" i="124"/>
  <c r="BN78" i="124"/>
  <c r="BG78" i="124"/>
  <c r="BF78" i="124"/>
  <c r="AY78" i="124"/>
  <c r="AX78" i="124"/>
  <c r="AQ78" i="124"/>
  <c r="AP78" i="124"/>
  <c r="AF78" i="124"/>
  <c r="AE78" i="124"/>
  <c r="AD78" i="124"/>
  <c r="AC78" i="124"/>
  <c r="AB78" i="124"/>
  <c r="AA78" i="124"/>
  <c r="BO74" i="124"/>
  <c r="BN74" i="124"/>
  <c r="BG74" i="124"/>
  <c r="BF74" i="124"/>
  <c r="AY74" i="124"/>
  <c r="AX74" i="124"/>
  <c r="AQ74" i="124"/>
  <c r="AP74" i="124"/>
  <c r="AF74" i="124"/>
  <c r="AE74" i="124"/>
  <c r="AD74" i="124"/>
  <c r="AC74" i="124"/>
  <c r="AB74" i="124"/>
  <c r="AA74" i="124"/>
  <c r="BO70" i="124"/>
  <c r="BN70" i="124"/>
  <c r="BG70" i="124"/>
  <c r="BF70" i="124"/>
  <c r="AY70" i="124"/>
  <c r="AX70" i="124"/>
  <c r="AQ70" i="124"/>
  <c r="AP70" i="124"/>
  <c r="AF70" i="124"/>
  <c r="AE70" i="124"/>
  <c r="AD70" i="124"/>
  <c r="AC70" i="124"/>
  <c r="AB70" i="124"/>
  <c r="AA70" i="124"/>
  <c r="BO66" i="124"/>
  <c r="BN66" i="124"/>
  <c r="BG66" i="124"/>
  <c r="BF66" i="124"/>
  <c r="AY66" i="124"/>
  <c r="AX66" i="124"/>
  <c r="AQ66" i="124"/>
  <c r="AP66" i="124"/>
  <c r="AF66" i="124"/>
  <c r="AE66" i="124"/>
  <c r="AD66" i="124"/>
  <c r="AC66" i="124"/>
  <c r="AB66" i="124"/>
  <c r="AA66" i="124"/>
  <c r="BO62" i="124"/>
  <c r="BN62" i="124"/>
  <c r="BG62" i="124"/>
  <c r="BF62" i="124"/>
  <c r="AY62" i="124"/>
  <c r="AX62" i="124"/>
  <c r="AQ62" i="124"/>
  <c r="AP62" i="124"/>
  <c r="AF62" i="124"/>
  <c r="AE62" i="124"/>
  <c r="AD62" i="124"/>
  <c r="AC62" i="124"/>
  <c r="AB62" i="124"/>
  <c r="AA62" i="124"/>
  <c r="BO58" i="124"/>
  <c r="BN58" i="124"/>
  <c r="BG58" i="124"/>
  <c r="BF58" i="124"/>
  <c r="AY58" i="124"/>
  <c r="Z58" i="124" s="1"/>
  <c r="AX58" i="124"/>
  <c r="AQ58" i="124"/>
  <c r="AP58" i="124"/>
  <c r="AF58" i="124"/>
  <c r="AE58" i="124"/>
  <c r="AD58" i="124"/>
  <c r="AC58" i="124"/>
  <c r="AB58" i="124"/>
  <c r="AA58" i="124"/>
  <c r="BO54" i="124"/>
  <c r="BN54" i="124"/>
  <c r="BG54" i="124"/>
  <c r="BF54" i="124"/>
  <c r="AY54" i="124"/>
  <c r="AX54" i="124"/>
  <c r="AQ54" i="124"/>
  <c r="Z54" i="124" s="1"/>
  <c r="AP54" i="124"/>
  <c r="AF54" i="124"/>
  <c r="AE54" i="124"/>
  <c r="AD54" i="124"/>
  <c r="AC54" i="124"/>
  <c r="AB54" i="124"/>
  <c r="AA54" i="124"/>
  <c r="BO50" i="124"/>
  <c r="BN50" i="124"/>
  <c r="BG50" i="124"/>
  <c r="BF50" i="124"/>
  <c r="AY50" i="124"/>
  <c r="AX50" i="124"/>
  <c r="AQ50" i="124"/>
  <c r="AP50" i="124"/>
  <c r="AF50" i="124"/>
  <c r="AE50" i="124"/>
  <c r="AD50" i="124"/>
  <c r="AC50" i="124"/>
  <c r="AB50" i="124"/>
  <c r="AA50" i="124"/>
  <c r="BO46" i="124"/>
  <c r="BN46" i="124"/>
  <c r="BG46" i="124"/>
  <c r="BF46" i="124"/>
  <c r="AY46" i="124"/>
  <c r="AX46" i="124"/>
  <c r="AQ46" i="124"/>
  <c r="AP46" i="124"/>
  <c r="AF46" i="124"/>
  <c r="AE46" i="124"/>
  <c r="AD46" i="124"/>
  <c r="AC46" i="124"/>
  <c r="AB46" i="124"/>
  <c r="AA46" i="124"/>
  <c r="Z46" i="124"/>
  <c r="BO42" i="124"/>
  <c r="BN42" i="124"/>
  <c r="BG42" i="124"/>
  <c r="BF42" i="124"/>
  <c r="AY42" i="124"/>
  <c r="AX42" i="124"/>
  <c r="AQ42" i="124"/>
  <c r="Z42" i="124" s="1"/>
  <c r="AP42" i="124"/>
  <c r="AF42" i="124"/>
  <c r="AE42" i="124"/>
  <c r="AD42" i="124"/>
  <c r="AC42" i="124"/>
  <c r="AB42" i="124"/>
  <c r="AA42" i="124"/>
  <c r="BO38" i="124"/>
  <c r="BN38" i="124"/>
  <c r="BG38" i="124"/>
  <c r="BF38" i="124"/>
  <c r="AY38" i="124"/>
  <c r="AX38" i="124"/>
  <c r="AQ38" i="124"/>
  <c r="Z38" i="124" s="1"/>
  <c r="AP38" i="124"/>
  <c r="AF38" i="124"/>
  <c r="AE38" i="124"/>
  <c r="AD38" i="124"/>
  <c r="AC38" i="124"/>
  <c r="AB38" i="124"/>
  <c r="AA38" i="124"/>
  <c r="BO34" i="124"/>
  <c r="BN34" i="124"/>
  <c r="BG34" i="124"/>
  <c r="BF34" i="124"/>
  <c r="AY34" i="124"/>
  <c r="AX34" i="124"/>
  <c r="AQ34" i="124"/>
  <c r="AP34" i="124"/>
  <c r="AF34" i="124"/>
  <c r="AE34" i="124"/>
  <c r="AD34" i="124"/>
  <c r="AC34" i="124"/>
  <c r="AB34" i="124"/>
  <c r="AA34" i="124"/>
  <c r="BO30" i="124"/>
  <c r="BN30" i="124"/>
  <c r="BG30" i="124"/>
  <c r="BF30" i="124"/>
  <c r="AY30" i="124"/>
  <c r="Z30" i="124" s="1"/>
  <c r="AX30" i="124"/>
  <c r="AQ30" i="124"/>
  <c r="AP30" i="124"/>
  <c r="AF30" i="124"/>
  <c r="AE30" i="124"/>
  <c r="AD30" i="124"/>
  <c r="AC30" i="124"/>
  <c r="AB30" i="124"/>
  <c r="AA30" i="124"/>
  <c r="BU29" i="124"/>
  <c r="BU7" i="124" s="1"/>
  <c r="BT29" i="124"/>
  <c r="BS29" i="124"/>
  <c r="BR29" i="124"/>
  <c r="AC29" i="124" s="1"/>
  <c r="BQ29" i="124"/>
  <c r="BP29" i="124"/>
  <c r="BM29" i="124"/>
  <c r="BL29" i="124"/>
  <c r="BK29" i="124"/>
  <c r="BJ29" i="124"/>
  <c r="BI29" i="124"/>
  <c r="BH29" i="124"/>
  <c r="BH7" i="124" s="1"/>
  <c r="BE29" i="124"/>
  <c r="BD29" i="124"/>
  <c r="BC29" i="124"/>
  <c r="BB29" i="124"/>
  <c r="BA29" i="124"/>
  <c r="AB29" i="124" s="1"/>
  <c r="AZ29" i="124"/>
  <c r="AW29" i="124"/>
  <c r="AF29" i="124" s="1"/>
  <c r="AV29" i="124"/>
  <c r="AU29" i="124"/>
  <c r="AT29" i="124"/>
  <c r="AS29" i="124"/>
  <c r="AR29" i="124"/>
  <c r="Y29" i="124"/>
  <c r="BO25" i="124"/>
  <c r="BN25" i="124"/>
  <c r="BG25" i="124"/>
  <c r="BF25" i="124"/>
  <c r="AY25" i="124"/>
  <c r="AX25" i="124"/>
  <c r="AQ25" i="124"/>
  <c r="AP25" i="124"/>
  <c r="AF25" i="124"/>
  <c r="AE25" i="124"/>
  <c r="AD25" i="124"/>
  <c r="AC25" i="124"/>
  <c r="AB25" i="124"/>
  <c r="AA25" i="124"/>
  <c r="BO21" i="124"/>
  <c r="BN21" i="124"/>
  <c r="BG21" i="124"/>
  <c r="BF21" i="124"/>
  <c r="AY21" i="124"/>
  <c r="AX21" i="124"/>
  <c r="AQ21" i="124"/>
  <c r="AP21" i="124"/>
  <c r="AF21" i="124"/>
  <c r="AE21" i="124"/>
  <c r="AD21" i="124"/>
  <c r="AC21" i="124"/>
  <c r="AB21" i="124"/>
  <c r="AA21" i="124"/>
  <c r="BO17" i="124"/>
  <c r="BN17" i="124"/>
  <c r="BG17" i="124"/>
  <c r="BF17" i="124"/>
  <c r="AY17" i="124"/>
  <c r="AX17" i="124"/>
  <c r="AQ17" i="124"/>
  <c r="AP17" i="124"/>
  <c r="AF17" i="124"/>
  <c r="AE17" i="124"/>
  <c r="AD17" i="124"/>
  <c r="AC17" i="124"/>
  <c r="AB17" i="124"/>
  <c r="AA17" i="124"/>
  <c r="BO13" i="124"/>
  <c r="BO8" i="124" s="1"/>
  <c r="BN13" i="124"/>
  <c r="BG13" i="124"/>
  <c r="BF13" i="124"/>
  <c r="AY13" i="124"/>
  <c r="AX13" i="124"/>
  <c r="AQ13" i="124"/>
  <c r="Z13" i="124" s="1"/>
  <c r="AP13" i="124"/>
  <c r="AF13" i="124"/>
  <c r="AE13" i="124"/>
  <c r="AD13" i="124"/>
  <c r="AC13" i="124"/>
  <c r="AB13" i="124"/>
  <c r="AA13" i="124"/>
  <c r="BO9" i="124"/>
  <c r="BN9" i="124"/>
  <c r="BG9" i="124"/>
  <c r="BF9" i="124"/>
  <c r="AY9" i="124"/>
  <c r="AX9" i="124"/>
  <c r="AQ9" i="124"/>
  <c r="AP9" i="124"/>
  <c r="AF9" i="124"/>
  <c r="AE9" i="124"/>
  <c r="AD9" i="124"/>
  <c r="AC9" i="124"/>
  <c r="AB9" i="124"/>
  <c r="AA9" i="124"/>
  <c r="BU8" i="124"/>
  <c r="BT8" i="124"/>
  <c r="BS8" i="124"/>
  <c r="BR8" i="124"/>
  <c r="BQ8" i="124"/>
  <c r="BQ7" i="124" s="1"/>
  <c r="BP8" i="124"/>
  <c r="BM8" i="124"/>
  <c r="BL8" i="124"/>
  <c r="BK8" i="124"/>
  <c r="BJ8" i="124"/>
  <c r="BI8" i="124"/>
  <c r="BH8" i="124"/>
  <c r="BE8" i="124"/>
  <c r="BE7" i="124" s="1"/>
  <c r="BD8" i="124"/>
  <c r="BC8" i="124"/>
  <c r="BB8" i="124"/>
  <c r="BA8" i="124"/>
  <c r="AZ8" i="124"/>
  <c r="AW8" i="124"/>
  <c r="AW7" i="124" s="1"/>
  <c r="AV8" i="124"/>
  <c r="AU8" i="124"/>
  <c r="AT8" i="124"/>
  <c r="AS8" i="124"/>
  <c r="AR8" i="124"/>
  <c r="Y8" i="124"/>
  <c r="BT7" i="124"/>
  <c r="AH2" i="124"/>
  <c r="X2" i="124"/>
  <c r="AU2" i="124" s="1"/>
  <c r="BK2" i="124" s="1"/>
  <c r="O2" i="124"/>
  <c r="BO21" i="123"/>
  <c r="BN21" i="123"/>
  <c r="BG21" i="123"/>
  <c r="BF21" i="123"/>
  <c r="AY21" i="123"/>
  <c r="AX21" i="123"/>
  <c r="AQ21" i="123"/>
  <c r="AP21" i="123"/>
  <c r="AF21" i="123"/>
  <c r="AE21" i="123"/>
  <c r="AD21" i="123"/>
  <c r="AC21" i="123"/>
  <c r="AB21" i="123"/>
  <c r="AA21" i="123"/>
  <c r="BO17" i="123"/>
  <c r="BN17" i="123"/>
  <c r="BG17" i="123"/>
  <c r="BF17" i="123"/>
  <c r="AY17" i="123"/>
  <c r="AX17" i="123"/>
  <c r="AQ17" i="123"/>
  <c r="AP17" i="123"/>
  <c r="AF17" i="123"/>
  <c r="AE17" i="123"/>
  <c r="AD17" i="123"/>
  <c r="AC17" i="123"/>
  <c r="AB17" i="123"/>
  <c r="AA17" i="123"/>
  <c r="BO13" i="123"/>
  <c r="BN13" i="123"/>
  <c r="BG13" i="123"/>
  <c r="BF13" i="123"/>
  <c r="AY13" i="123"/>
  <c r="AX13" i="123"/>
  <c r="AQ13" i="123"/>
  <c r="Z13" i="123" s="1"/>
  <c r="AP13" i="123"/>
  <c r="AF13" i="123"/>
  <c r="AE13" i="123"/>
  <c r="AD13" i="123"/>
  <c r="AC13" i="123"/>
  <c r="AB13" i="123"/>
  <c r="AA13" i="123"/>
  <c r="BO9" i="123"/>
  <c r="BN9" i="123"/>
  <c r="BG9" i="123"/>
  <c r="BF9" i="123"/>
  <c r="AY9" i="123"/>
  <c r="AX9" i="123"/>
  <c r="AQ9" i="123"/>
  <c r="AP9" i="123"/>
  <c r="AF9" i="123"/>
  <c r="AE9" i="123"/>
  <c r="AD9" i="123"/>
  <c r="AC9" i="123"/>
  <c r="AB9" i="123"/>
  <c r="AA9" i="123"/>
  <c r="BU8" i="123"/>
  <c r="BU7" i="123" s="1"/>
  <c r="BT8" i="123"/>
  <c r="BS8" i="123"/>
  <c r="BR8" i="123"/>
  <c r="BR7" i="123" s="1"/>
  <c r="BQ8" i="123"/>
  <c r="BQ7" i="123" s="1"/>
  <c r="BP8" i="123"/>
  <c r="BP7" i="123" s="1"/>
  <c r="BM8" i="123"/>
  <c r="BL8" i="123"/>
  <c r="BK8" i="123"/>
  <c r="BK7" i="123" s="1"/>
  <c r="BJ8" i="123"/>
  <c r="AC8" i="123" s="1"/>
  <c r="AC7" i="123" s="1"/>
  <c r="BI8" i="123"/>
  <c r="AB8" i="123" s="1"/>
  <c r="AB7" i="123" s="1"/>
  <c r="BH8" i="123"/>
  <c r="BE8" i="123"/>
  <c r="BE7" i="123" s="1"/>
  <c r="BD8" i="123"/>
  <c r="BD7" i="123" s="1"/>
  <c r="BC8" i="123"/>
  <c r="BC7" i="123" s="1"/>
  <c r="BB8" i="123"/>
  <c r="BB7" i="123" s="1"/>
  <c r="BA8" i="123"/>
  <c r="BA7" i="123" s="1"/>
  <c r="AZ8" i="123"/>
  <c r="AW8" i="123"/>
  <c r="AW7" i="123" s="1"/>
  <c r="AV8" i="123"/>
  <c r="AE8" i="123" s="1"/>
  <c r="AE7" i="123" s="1"/>
  <c r="AU8" i="123"/>
  <c r="AT8" i="123"/>
  <c r="AT7" i="123" s="1"/>
  <c r="AS8" i="123"/>
  <c r="AS7" i="123" s="1"/>
  <c r="AR8" i="123"/>
  <c r="BT7" i="123"/>
  <c r="BS7" i="123"/>
  <c r="BL7" i="123"/>
  <c r="BH7" i="123"/>
  <c r="AZ7" i="123"/>
  <c r="AV7" i="123"/>
  <c r="AH2" i="123"/>
  <c r="X2" i="123"/>
  <c r="AU2" i="123" s="1"/>
  <c r="BK2" i="123" s="1"/>
  <c r="O2" i="123"/>
  <c r="BO261" i="122"/>
  <c r="BN261" i="122"/>
  <c r="BG261" i="122"/>
  <c r="BF261" i="122"/>
  <c r="AY261" i="122"/>
  <c r="AX261" i="122"/>
  <c r="AQ261" i="122"/>
  <c r="AP261" i="122"/>
  <c r="AF261" i="122"/>
  <c r="AE261" i="122"/>
  <c r="AD261" i="122"/>
  <c r="AC261" i="122"/>
  <c r="AB261" i="122"/>
  <c r="AA261" i="122"/>
  <c r="BO257" i="122"/>
  <c r="BN257" i="122"/>
  <c r="BG257" i="122"/>
  <c r="BF257" i="122"/>
  <c r="AY257" i="122"/>
  <c r="AY256" i="122" s="1"/>
  <c r="AX257" i="122"/>
  <c r="AQ257" i="122"/>
  <c r="AP257" i="122"/>
  <c r="AF257" i="122"/>
  <c r="AE257" i="122"/>
  <c r="AD257" i="122"/>
  <c r="AC257" i="122"/>
  <c r="AB257" i="122"/>
  <c r="AA257" i="122"/>
  <c r="BU256" i="122"/>
  <c r="BT256" i="122"/>
  <c r="BS256" i="122"/>
  <c r="BR256" i="122"/>
  <c r="BQ256" i="122"/>
  <c r="BP256" i="122"/>
  <c r="AA256" i="122" s="1"/>
  <c r="BO256" i="122"/>
  <c r="BM256" i="122"/>
  <c r="BL256" i="122"/>
  <c r="BK256" i="122"/>
  <c r="BJ256" i="122"/>
  <c r="BI256" i="122"/>
  <c r="BH256" i="122"/>
  <c r="BE256" i="122"/>
  <c r="BD256" i="122"/>
  <c r="BC256" i="122"/>
  <c r="BB256" i="122"/>
  <c r="BA256" i="122"/>
  <c r="AZ256" i="122"/>
  <c r="AW256" i="122"/>
  <c r="AV256" i="122"/>
  <c r="AU256" i="122"/>
  <c r="AD256" i="122" s="1"/>
  <c r="AT256" i="122"/>
  <c r="AS256" i="122"/>
  <c r="AR256" i="122"/>
  <c r="AQ256" i="122"/>
  <c r="BO252" i="122"/>
  <c r="BN252" i="122"/>
  <c r="BG252" i="122"/>
  <c r="BF252" i="122"/>
  <c r="AY252" i="122"/>
  <c r="AX252" i="122"/>
  <c r="AQ252" i="122"/>
  <c r="AP252" i="122"/>
  <c r="AF252" i="122"/>
  <c r="AE252" i="122"/>
  <c r="AD252" i="122"/>
  <c r="AC252" i="122"/>
  <c r="AB252" i="122"/>
  <c r="AA252" i="122"/>
  <c r="BO248" i="122"/>
  <c r="BN248" i="122"/>
  <c r="BG248" i="122"/>
  <c r="Z248" i="122" s="1"/>
  <c r="BF248" i="122"/>
  <c r="AY248" i="122"/>
  <c r="AX248" i="122"/>
  <c r="AQ248" i="122"/>
  <c r="AP248" i="122"/>
  <c r="AF248" i="122"/>
  <c r="AE248" i="122"/>
  <c r="AD248" i="122"/>
  <c r="AC248" i="122"/>
  <c r="AB248" i="122"/>
  <c r="AA248" i="122"/>
  <c r="BO244" i="122"/>
  <c r="BN244" i="122"/>
  <c r="BG244" i="122"/>
  <c r="BF244" i="122"/>
  <c r="AY244" i="122"/>
  <c r="AX244" i="122"/>
  <c r="AQ244" i="122"/>
  <c r="AP244" i="122"/>
  <c r="AF244" i="122"/>
  <c r="AE244" i="122"/>
  <c r="AD244" i="122"/>
  <c r="AC244" i="122"/>
  <c r="AB244" i="122"/>
  <c r="AA244" i="122"/>
  <c r="BO240" i="122"/>
  <c r="BN240" i="122"/>
  <c r="BG240" i="122"/>
  <c r="Z240" i="122" s="1"/>
  <c r="BF240" i="122"/>
  <c r="AY240" i="122"/>
  <c r="AX240" i="122"/>
  <c r="AQ240" i="122"/>
  <c r="AP240" i="122"/>
  <c r="AF240" i="122"/>
  <c r="AE240" i="122"/>
  <c r="AD240" i="122"/>
  <c r="AC240" i="122"/>
  <c r="AB240" i="122"/>
  <c r="AA240" i="122"/>
  <c r="BO236" i="122"/>
  <c r="BN236" i="122"/>
  <c r="BG236" i="122"/>
  <c r="BF236" i="122"/>
  <c r="AY236" i="122"/>
  <c r="AX236" i="122"/>
  <c r="AQ236" i="122"/>
  <c r="AP236" i="122"/>
  <c r="AF236" i="122"/>
  <c r="AE236" i="122"/>
  <c r="AD236" i="122"/>
  <c r="AC236" i="122"/>
  <c r="AB236" i="122"/>
  <c r="AA236" i="122"/>
  <c r="BO232" i="122"/>
  <c r="BN232" i="122"/>
  <c r="BG232" i="122"/>
  <c r="BF232" i="122"/>
  <c r="AY232" i="122"/>
  <c r="AX232" i="122"/>
  <c r="AQ232" i="122"/>
  <c r="AP232" i="122"/>
  <c r="AF232" i="122"/>
  <c r="AE232" i="122"/>
  <c r="AD232" i="122"/>
  <c r="AC232" i="122"/>
  <c r="AB232" i="122"/>
  <c r="AA232" i="122"/>
  <c r="BO228" i="122"/>
  <c r="BN228" i="122"/>
  <c r="BG228" i="122"/>
  <c r="BF228" i="122"/>
  <c r="AY228" i="122"/>
  <c r="AX228" i="122"/>
  <c r="AQ228" i="122"/>
  <c r="AP228" i="122"/>
  <c r="AF228" i="122"/>
  <c r="AE228" i="122"/>
  <c r="AD228" i="122"/>
  <c r="AC228" i="122"/>
  <c r="AB228" i="122"/>
  <c r="AA228" i="122"/>
  <c r="BO224" i="122"/>
  <c r="BN224" i="122"/>
  <c r="BG224" i="122"/>
  <c r="BF224" i="122"/>
  <c r="AY224" i="122"/>
  <c r="AX224" i="122"/>
  <c r="AQ224" i="122"/>
  <c r="AP224" i="122"/>
  <c r="AF224" i="122"/>
  <c r="AE224" i="122"/>
  <c r="AD224" i="122"/>
  <c r="AC224" i="122"/>
  <c r="AB224" i="122"/>
  <c r="AA224" i="122"/>
  <c r="BO220" i="122"/>
  <c r="BN220" i="122"/>
  <c r="BG220" i="122"/>
  <c r="BF220" i="122"/>
  <c r="AY220" i="122"/>
  <c r="AX220" i="122"/>
  <c r="AQ220" i="122"/>
  <c r="AP220" i="122"/>
  <c r="AF220" i="122"/>
  <c r="AE220" i="122"/>
  <c r="AD220" i="122"/>
  <c r="AC220" i="122"/>
  <c r="AB220" i="122"/>
  <c r="AA220" i="122"/>
  <c r="BO216" i="122"/>
  <c r="BN216" i="122"/>
  <c r="BG216" i="122"/>
  <c r="BF216" i="122"/>
  <c r="AY216" i="122"/>
  <c r="AX216" i="122"/>
  <c r="AQ216" i="122"/>
  <c r="AP216" i="122"/>
  <c r="AF216" i="122"/>
  <c r="AE216" i="122"/>
  <c r="AD216" i="122"/>
  <c r="AC216" i="122"/>
  <c r="AB216" i="122"/>
  <c r="AA216" i="122"/>
  <c r="BO212" i="122"/>
  <c r="BO211" i="122" s="1"/>
  <c r="BN212" i="122"/>
  <c r="BG212" i="122"/>
  <c r="BF212" i="122"/>
  <c r="AY212" i="122"/>
  <c r="AX212" i="122"/>
  <c r="AQ212" i="122"/>
  <c r="AP212" i="122"/>
  <c r="AF212" i="122"/>
  <c r="AE212" i="122"/>
  <c r="AD212" i="122"/>
  <c r="AC212" i="122"/>
  <c r="AB212" i="122"/>
  <c r="AA212" i="122"/>
  <c r="Z212" i="122"/>
  <c r="BU211" i="122"/>
  <c r="BT211" i="122"/>
  <c r="BS211" i="122"/>
  <c r="BR211" i="122"/>
  <c r="BQ211" i="122"/>
  <c r="BP211" i="122"/>
  <c r="BM211" i="122"/>
  <c r="BL211" i="122"/>
  <c r="BK211" i="122"/>
  <c r="BJ211" i="122"/>
  <c r="BI211" i="122"/>
  <c r="BH211" i="122"/>
  <c r="BE211" i="122"/>
  <c r="BD211" i="122"/>
  <c r="BC211" i="122"/>
  <c r="AD211" i="122" s="1"/>
  <c r="BB211" i="122"/>
  <c r="BA211" i="122"/>
  <c r="AZ211" i="122"/>
  <c r="AW211" i="122"/>
  <c r="AF211" i="122" s="1"/>
  <c r="AV211" i="122"/>
  <c r="AE211" i="122" s="1"/>
  <c r="AU211" i="122"/>
  <c r="AT211" i="122"/>
  <c r="AS211" i="122"/>
  <c r="AR211" i="122"/>
  <c r="BO207" i="122"/>
  <c r="BN207" i="122"/>
  <c r="BG207" i="122"/>
  <c r="BF207" i="122"/>
  <c r="AY207" i="122"/>
  <c r="AX207" i="122"/>
  <c r="AQ207" i="122"/>
  <c r="AP207" i="122"/>
  <c r="AF207" i="122"/>
  <c r="AE207" i="122"/>
  <c r="AD207" i="122"/>
  <c r="AC207" i="122"/>
  <c r="AB207" i="122"/>
  <c r="AA207" i="122"/>
  <c r="BO203" i="122"/>
  <c r="BN203" i="122"/>
  <c r="BG203" i="122"/>
  <c r="BF203" i="122"/>
  <c r="AY203" i="122"/>
  <c r="AX203" i="122"/>
  <c r="AQ203" i="122"/>
  <c r="Z203" i="122" s="1"/>
  <c r="AP203" i="122"/>
  <c r="AF203" i="122"/>
  <c r="AE203" i="122"/>
  <c r="AD203" i="122"/>
  <c r="AC203" i="122"/>
  <c r="AB203" i="122"/>
  <c r="AA203" i="122"/>
  <c r="BO199" i="122"/>
  <c r="BN199" i="122"/>
  <c r="BG199" i="122"/>
  <c r="BF199" i="122"/>
  <c r="AY199" i="122"/>
  <c r="Z199" i="122" s="1"/>
  <c r="AX199" i="122"/>
  <c r="AQ199" i="122"/>
  <c r="AP199" i="122"/>
  <c r="AF199" i="122"/>
  <c r="AE199" i="122"/>
  <c r="AD199" i="122"/>
  <c r="AC199" i="122"/>
  <c r="AB199" i="122"/>
  <c r="AA199" i="122"/>
  <c r="BO195" i="122"/>
  <c r="BN195" i="122"/>
  <c r="BG195" i="122"/>
  <c r="BF195" i="122"/>
  <c r="AY195" i="122"/>
  <c r="AY194" i="122" s="1"/>
  <c r="AX195" i="122"/>
  <c r="AQ195" i="122"/>
  <c r="Z195" i="122" s="1"/>
  <c r="AP195" i="122"/>
  <c r="AF195" i="122"/>
  <c r="AE195" i="122"/>
  <c r="AD195" i="122"/>
  <c r="AC195" i="122"/>
  <c r="AB195" i="122"/>
  <c r="AA195" i="122"/>
  <c r="BU194" i="122"/>
  <c r="BT194" i="122"/>
  <c r="BS194" i="122"/>
  <c r="BR194" i="122"/>
  <c r="BQ194" i="122"/>
  <c r="BP194" i="122"/>
  <c r="BM194" i="122"/>
  <c r="BL194" i="122"/>
  <c r="BK194" i="122"/>
  <c r="BJ194" i="122"/>
  <c r="BI194" i="122"/>
  <c r="BH194" i="122"/>
  <c r="BG194" i="122"/>
  <c r="BE194" i="122"/>
  <c r="BD194" i="122"/>
  <c r="BC194" i="122"/>
  <c r="BB194" i="122"/>
  <c r="BA194" i="122"/>
  <c r="AZ194" i="122"/>
  <c r="AW194" i="122"/>
  <c r="AV194" i="122"/>
  <c r="AE194" i="122" s="1"/>
  <c r="AU194" i="122"/>
  <c r="AT194" i="122"/>
  <c r="AS194" i="122"/>
  <c r="AR194" i="122"/>
  <c r="AC194" i="122"/>
  <c r="BO190" i="122"/>
  <c r="BN190" i="122"/>
  <c r="BG190" i="122"/>
  <c r="BF190" i="122"/>
  <c r="AY190" i="122"/>
  <c r="AX190" i="122"/>
  <c r="AQ190" i="122"/>
  <c r="AP190" i="122"/>
  <c r="AF190" i="122"/>
  <c r="AE190" i="122"/>
  <c r="AD190" i="122"/>
  <c r="AC190" i="122"/>
  <c r="AB190" i="122"/>
  <c r="AA190" i="122"/>
  <c r="BO186" i="122"/>
  <c r="BN186" i="122"/>
  <c r="BG186" i="122"/>
  <c r="BG173" i="122" s="1"/>
  <c r="BF186" i="122"/>
  <c r="AY186" i="122"/>
  <c r="AX186" i="122"/>
  <c r="AQ186" i="122"/>
  <c r="AP186" i="122"/>
  <c r="AF186" i="122"/>
  <c r="AE186" i="122"/>
  <c r="AD186" i="122"/>
  <c r="AC186" i="122"/>
  <c r="AB186" i="122"/>
  <c r="AA186" i="122"/>
  <c r="BO182" i="122"/>
  <c r="BN182" i="122"/>
  <c r="BG182" i="122"/>
  <c r="BF182" i="122"/>
  <c r="AY182" i="122"/>
  <c r="AX182" i="122"/>
  <c r="AQ182" i="122"/>
  <c r="Z182" i="122" s="1"/>
  <c r="AP182" i="122"/>
  <c r="AF182" i="122"/>
  <c r="AE182" i="122"/>
  <c r="AD182" i="122"/>
  <c r="AC182" i="122"/>
  <c r="AB182" i="122"/>
  <c r="AA182" i="122"/>
  <c r="BO178" i="122"/>
  <c r="BN178" i="122"/>
  <c r="BG178" i="122"/>
  <c r="BF178" i="122"/>
  <c r="AY178" i="122"/>
  <c r="AX178" i="122"/>
  <c r="AQ178" i="122"/>
  <c r="AP178" i="122"/>
  <c r="AF178" i="122"/>
  <c r="AE178" i="122"/>
  <c r="AD178" i="122"/>
  <c r="AC178" i="122"/>
  <c r="AB178" i="122"/>
  <c r="AA178" i="122"/>
  <c r="BO174" i="122"/>
  <c r="BN174" i="122"/>
  <c r="BG174" i="122"/>
  <c r="BF174" i="122"/>
  <c r="AY174" i="122"/>
  <c r="AX174" i="122"/>
  <c r="AQ174" i="122"/>
  <c r="AQ173" i="122" s="1"/>
  <c r="AP174" i="122"/>
  <c r="AF174" i="122"/>
  <c r="AE174" i="122"/>
  <c r="AD174" i="122"/>
  <c r="AC174" i="122"/>
  <c r="AB174" i="122"/>
  <c r="AA174" i="122"/>
  <c r="BU173" i="122"/>
  <c r="BT173" i="122"/>
  <c r="BS173" i="122"/>
  <c r="BR173" i="122"/>
  <c r="BQ173" i="122"/>
  <c r="BP173" i="122"/>
  <c r="BM173" i="122"/>
  <c r="BL173" i="122"/>
  <c r="BK173" i="122"/>
  <c r="BJ173" i="122"/>
  <c r="BI173" i="122"/>
  <c r="BH173" i="122"/>
  <c r="BE173" i="122"/>
  <c r="BD173" i="122"/>
  <c r="BC173" i="122"/>
  <c r="BB173" i="122"/>
  <c r="BA173" i="122"/>
  <c r="AZ173" i="122"/>
  <c r="AW173" i="122"/>
  <c r="AV173" i="122"/>
  <c r="AU173" i="122"/>
  <c r="AT173" i="122"/>
  <c r="AS173" i="122"/>
  <c r="AR173" i="122"/>
  <c r="AF173" i="122"/>
  <c r="BO169" i="122"/>
  <c r="BN169" i="122"/>
  <c r="BG169" i="122"/>
  <c r="BF169" i="122"/>
  <c r="AY169" i="122"/>
  <c r="AX169" i="122"/>
  <c r="AQ169" i="122"/>
  <c r="AP169" i="122"/>
  <c r="AF169" i="122"/>
  <c r="AE169" i="122"/>
  <c r="AD169" i="122"/>
  <c r="AC169" i="122"/>
  <c r="AB169" i="122"/>
  <c r="AA169" i="122"/>
  <c r="BO165" i="122"/>
  <c r="BN165" i="122"/>
  <c r="BG165" i="122"/>
  <c r="BF165" i="122"/>
  <c r="AY165" i="122"/>
  <c r="AX165" i="122"/>
  <c r="AQ165" i="122"/>
  <c r="AP165" i="122"/>
  <c r="AF165" i="122"/>
  <c r="AE165" i="122"/>
  <c r="AD165" i="122"/>
  <c r="AC165" i="122"/>
  <c r="AB165" i="122"/>
  <c r="AA165" i="122"/>
  <c r="BO161" i="122"/>
  <c r="BN161" i="122"/>
  <c r="BG161" i="122"/>
  <c r="BF161" i="122"/>
  <c r="AY161" i="122"/>
  <c r="AX161" i="122"/>
  <c r="AQ161" i="122"/>
  <c r="AP161" i="122"/>
  <c r="AF161" i="122"/>
  <c r="AE161" i="122"/>
  <c r="AD161" i="122"/>
  <c r="AC161" i="122"/>
  <c r="AB161" i="122"/>
  <c r="AA161" i="122"/>
  <c r="BO157" i="122"/>
  <c r="BN157" i="122"/>
  <c r="BG157" i="122"/>
  <c r="BF157" i="122"/>
  <c r="AY157" i="122"/>
  <c r="Z157" i="122" s="1"/>
  <c r="AX157" i="122"/>
  <c r="AQ157" i="122"/>
  <c r="AP157" i="122"/>
  <c r="AF157" i="122"/>
  <c r="AE157" i="122"/>
  <c r="AD157" i="122"/>
  <c r="AC157" i="122"/>
  <c r="AB157" i="122"/>
  <c r="AA157" i="122"/>
  <c r="BO153" i="122"/>
  <c r="BN153" i="122"/>
  <c r="BG153" i="122"/>
  <c r="BF153" i="122"/>
  <c r="AY153" i="122"/>
  <c r="AX153" i="122"/>
  <c r="AQ153" i="122"/>
  <c r="Z153" i="122" s="1"/>
  <c r="AP153" i="122"/>
  <c r="AF153" i="122"/>
  <c r="AE153" i="122"/>
  <c r="AD153" i="122"/>
  <c r="AC153" i="122"/>
  <c r="AB153" i="122"/>
  <c r="AA153" i="122"/>
  <c r="BO149" i="122"/>
  <c r="BN149" i="122"/>
  <c r="BG149" i="122"/>
  <c r="BF149" i="122"/>
  <c r="AY149" i="122"/>
  <c r="AX149" i="122"/>
  <c r="AQ149" i="122"/>
  <c r="AP149" i="122"/>
  <c r="AF149" i="122"/>
  <c r="AE149" i="122"/>
  <c r="AD149" i="122"/>
  <c r="AC149" i="122"/>
  <c r="AB149" i="122"/>
  <c r="AA149" i="122"/>
  <c r="BO145" i="122"/>
  <c r="BN145" i="122"/>
  <c r="BG145" i="122"/>
  <c r="BF145" i="122"/>
  <c r="AY145" i="122"/>
  <c r="AX145" i="122"/>
  <c r="AQ145" i="122"/>
  <c r="AP145" i="122"/>
  <c r="AF145" i="122"/>
  <c r="AE145" i="122"/>
  <c r="AD145" i="122"/>
  <c r="AC145" i="122"/>
  <c r="AB145" i="122"/>
  <c r="AA145" i="122"/>
  <c r="BU144" i="122"/>
  <c r="BT144" i="122"/>
  <c r="BS144" i="122"/>
  <c r="BR144" i="122"/>
  <c r="BQ144" i="122"/>
  <c r="BP144" i="122"/>
  <c r="BM144" i="122"/>
  <c r="BL144" i="122"/>
  <c r="BK144" i="122"/>
  <c r="BJ144" i="122"/>
  <c r="BI144" i="122"/>
  <c r="BH144" i="122"/>
  <c r="BE144" i="122"/>
  <c r="BD144" i="122"/>
  <c r="BC144" i="122"/>
  <c r="BB144" i="122"/>
  <c r="BA144" i="122"/>
  <c r="AZ144" i="122"/>
  <c r="AW144" i="122"/>
  <c r="AV144" i="122"/>
  <c r="AU144" i="122"/>
  <c r="AT144" i="122"/>
  <c r="AC144" i="122" s="1"/>
  <c r="AS144" i="122"/>
  <c r="AR144" i="122"/>
  <c r="AA144" i="122" s="1"/>
  <c r="BO140" i="122"/>
  <c r="Z140" i="122" s="1"/>
  <c r="BN140" i="122"/>
  <c r="BG140" i="122"/>
  <c r="BF140" i="122"/>
  <c r="AY140" i="122"/>
  <c r="AX140" i="122"/>
  <c r="AQ140" i="122"/>
  <c r="AP140" i="122"/>
  <c r="AF140" i="122"/>
  <c r="AE140" i="122"/>
  <c r="AD140" i="122"/>
  <c r="AC140" i="122"/>
  <c r="AB140" i="122"/>
  <c r="AA140" i="122"/>
  <c r="BO136" i="122"/>
  <c r="BN136" i="122"/>
  <c r="BG136" i="122"/>
  <c r="Z136" i="122" s="1"/>
  <c r="BF136" i="122"/>
  <c r="AY136" i="122"/>
  <c r="AX136" i="122"/>
  <c r="AQ136" i="122"/>
  <c r="AP136" i="122"/>
  <c r="AF136" i="122"/>
  <c r="AE136" i="122"/>
  <c r="AD136" i="122"/>
  <c r="AC136" i="122"/>
  <c r="AB136" i="122"/>
  <c r="AA136" i="122"/>
  <c r="BO132" i="122"/>
  <c r="BN132" i="122"/>
  <c r="BG132" i="122"/>
  <c r="BF132" i="122"/>
  <c r="AY132" i="122"/>
  <c r="AX132" i="122"/>
  <c r="AQ132" i="122"/>
  <c r="AP132" i="122"/>
  <c r="AF132" i="122"/>
  <c r="AE132" i="122"/>
  <c r="AD132" i="122"/>
  <c r="AC132" i="122"/>
  <c r="AB132" i="122"/>
  <c r="AA132" i="122"/>
  <c r="BO128" i="122"/>
  <c r="BN128" i="122"/>
  <c r="BG128" i="122"/>
  <c r="BF128" i="122"/>
  <c r="AY128" i="122"/>
  <c r="AX128" i="122"/>
  <c r="AQ128" i="122"/>
  <c r="AP128" i="122"/>
  <c r="AF128" i="122"/>
  <c r="AE128" i="122"/>
  <c r="AD128" i="122"/>
  <c r="AC128" i="122"/>
  <c r="AB128" i="122"/>
  <c r="AA128" i="122"/>
  <c r="BO124" i="122"/>
  <c r="BN124" i="122"/>
  <c r="BG124" i="122"/>
  <c r="BF124" i="122"/>
  <c r="AY124" i="122"/>
  <c r="AX124" i="122"/>
  <c r="AQ124" i="122"/>
  <c r="AP124" i="122"/>
  <c r="AF124" i="122"/>
  <c r="AE124" i="122"/>
  <c r="AD124" i="122"/>
  <c r="AC124" i="122"/>
  <c r="AB124" i="122"/>
  <c r="AA124" i="122"/>
  <c r="BO120" i="122"/>
  <c r="BN120" i="122"/>
  <c r="BG120" i="122"/>
  <c r="BF120" i="122"/>
  <c r="AY120" i="122"/>
  <c r="AX120" i="122"/>
  <c r="AQ120" i="122"/>
  <c r="AP120" i="122"/>
  <c r="AF120" i="122"/>
  <c r="AE120" i="122"/>
  <c r="AD120" i="122"/>
  <c r="AC120" i="122"/>
  <c r="AB120" i="122"/>
  <c r="AA120" i="122"/>
  <c r="BO116" i="122"/>
  <c r="BN116" i="122"/>
  <c r="BG116" i="122"/>
  <c r="BF116" i="122"/>
  <c r="AY116" i="122"/>
  <c r="AX116" i="122"/>
  <c r="AQ116" i="122"/>
  <c r="Z116" i="122" s="1"/>
  <c r="AP116" i="122"/>
  <c r="AF116" i="122"/>
  <c r="AE116" i="122"/>
  <c r="AD116" i="122"/>
  <c r="AC116" i="122"/>
  <c r="AB116" i="122"/>
  <c r="AA116" i="122"/>
  <c r="BO112" i="122"/>
  <c r="BN112" i="122"/>
  <c r="BG112" i="122"/>
  <c r="BF112" i="122"/>
  <c r="AY112" i="122"/>
  <c r="AX112" i="122"/>
  <c r="AQ112" i="122"/>
  <c r="AP112" i="122"/>
  <c r="AF112" i="122"/>
  <c r="AE112" i="122"/>
  <c r="AD112" i="122"/>
  <c r="AC112" i="122"/>
  <c r="AB112" i="122"/>
  <c r="AA112" i="122"/>
  <c r="Z112" i="122"/>
  <c r="BO108" i="122"/>
  <c r="BN108" i="122"/>
  <c r="BG108" i="122"/>
  <c r="BF108" i="122"/>
  <c r="AY108" i="122"/>
  <c r="AX108" i="122"/>
  <c r="AQ108" i="122"/>
  <c r="AP108" i="122"/>
  <c r="AF108" i="122"/>
  <c r="AE108" i="122"/>
  <c r="AD108" i="122"/>
  <c r="AC108" i="122"/>
  <c r="AB108" i="122"/>
  <c r="AA108" i="122"/>
  <c r="BO104" i="122"/>
  <c r="BN104" i="122"/>
  <c r="BG104" i="122"/>
  <c r="BF104" i="122"/>
  <c r="AY104" i="122"/>
  <c r="AX104" i="122"/>
  <c r="AQ104" i="122"/>
  <c r="AP104" i="122"/>
  <c r="AF104" i="122"/>
  <c r="AE104" i="122"/>
  <c r="AD104" i="122"/>
  <c r="AC104" i="122"/>
  <c r="AB104" i="122"/>
  <c r="AA104" i="122"/>
  <c r="BO100" i="122"/>
  <c r="BN100" i="122"/>
  <c r="BG100" i="122"/>
  <c r="BG75" i="122" s="1"/>
  <c r="BF100" i="122"/>
  <c r="AY100" i="122"/>
  <c r="AX100" i="122"/>
  <c r="AQ100" i="122"/>
  <c r="AP100" i="122"/>
  <c r="AF100" i="122"/>
  <c r="AE100" i="122"/>
  <c r="AD100" i="122"/>
  <c r="AC100" i="122"/>
  <c r="AB100" i="122"/>
  <c r="AA100" i="122"/>
  <c r="BO96" i="122"/>
  <c r="BN96" i="122"/>
  <c r="BG96" i="122"/>
  <c r="BF96" i="122"/>
  <c r="AY96" i="122"/>
  <c r="Z96" i="122" s="1"/>
  <c r="AX96" i="122"/>
  <c r="AQ96" i="122"/>
  <c r="AP96" i="122"/>
  <c r="AF96" i="122"/>
  <c r="AE96" i="122"/>
  <c r="AD96" i="122"/>
  <c r="AC96" i="122"/>
  <c r="AB96" i="122"/>
  <c r="AA96" i="122"/>
  <c r="BO92" i="122"/>
  <c r="BN92" i="122"/>
  <c r="BG92" i="122"/>
  <c r="BF92" i="122"/>
  <c r="AY92" i="122"/>
  <c r="AX92" i="122"/>
  <c r="AQ92" i="122"/>
  <c r="Z92" i="122" s="1"/>
  <c r="AP92" i="122"/>
  <c r="AF92" i="122"/>
  <c r="AE92" i="122"/>
  <c r="AD92" i="122"/>
  <c r="AC92" i="122"/>
  <c r="AB92" i="122"/>
  <c r="AA92" i="122"/>
  <c r="BO88" i="122"/>
  <c r="BN88" i="122"/>
  <c r="BG88" i="122"/>
  <c r="BF88" i="122"/>
  <c r="AY88" i="122"/>
  <c r="AX88" i="122"/>
  <c r="AQ88" i="122"/>
  <c r="Z88" i="122" s="1"/>
  <c r="AP88" i="122"/>
  <c r="AF88" i="122"/>
  <c r="AE88" i="122"/>
  <c r="AD88" i="122"/>
  <c r="AC88" i="122"/>
  <c r="AB88" i="122"/>
  <c r="AA88" i="122"/>
  <c r="BO84" i="122"/>
  <c r="BN84" i="122"/>
  <c r="BG84" i="122"/>
  <c r="BF84" i="122"/>
  <c r="AY84" i="122"/>
  <c r="AX84" i="122"/>
  <c r="AQ84" i="122"/>
  <c r="AP84" i="122"/>
  <c r="AF84" i="122"/>
  <c r="AE84" i="122"/>
  <c r="AD84" i="122"/>
  <c r="AC84" i="122"/>
  <c r="AB84" i="122"/>
  <c r="AA84" i="122"/>
  <c r="BO80" i="122"/>
  <c r="BN80" i="122"/>
  <c r="BG80" i="122"/>
  <c r="BF80" i="122"/>
  <c r="AY80" i="122"/>
  <c r="AX80" i="122"/>
  <c r="AQ80" i="122"/>
  <c r="AP80" i="122"/>
  <c r="AF80" i="122"/>
  <c r="AE80" i="122"/>
  <c r="AD80" i="122"/>
  <c r="AC80" i="122"/>
  <c r="AB80" i="122"/>
  <c r="AA80" i="122"/>
  <c r="BO76" i="122"/>
  <c r="BN76" i="122"/>
  <c r="BG76" i="122"/>
  <c r="BF76" i="122"/>
  <c r="AY76" i="122"/>
  <c r="AX76" i="122"/>
  <c r="AQ76" i="122"/>
  <c r="AP76" i="122"/>
  <c r="AF76" i="122"/>
  <c r="AE76" i="122"/>
  <c r="AD76" i="122"/>
  <c r="AC76" i="122"/>
  <c r="AB76" i="122"/>
  <c r="AA76" i="122"/>
  <c r="BU75" i="122"/>
  <c r="BT75" i="122"/>
  <c r="BS75" i="122"/>
  <c r="BR75" i="122"/>
  <c r="BQ75" i="122"/>
  <c r="BP75" i="122"/>
  <c r="BM75" i="122"/>
  <c r="BL75" i="122"/>
  <c r="BK75" i="122"/>
  <c r="BJ75" i="122"/>
  <c r="BI75" i="122"/>
  <c r="BH75" i="122"/>
  <c r="BE75" i="122"/>
  <c r="BD75" i="122"/>
  <c r="BC75" i="122"/>
  <c r="AD75" i="122" s="1"/>
  <c r="BB75" i="122"/>
  <c r="BA75" i="122"/>
  <c r="AZ75" i="122"/>
  <c r="AW75" i="122"/>
  <c r="AV75" i="122"/>
  <c r="AU75" i="122"/>
  <c r="AT75" i="122"/>
  <c r="AS75" i="122"/>
  <c r="AR75" i="122"/>
  <c r="BO71" i="122"/>
  <c r="BN71" i="122"/>
  <c r="BG71" i="122"/>
  <c r="BF71" i="122"/>
  <c r="AY71" i="122"/>
  <c r="AX71" i="122"/>
  <c r="AQ71" i="122"/>
  <c r="Z71" i="122" s="1"/>
  <c r="AP71" i="122"/>
  <c r="AF71" i="122"/>
  <c r="AE71" i="122"/>
  <c r="AD71" i="122"/>
  <c r="AC71" i="122"/>
  <c r="AB71" i="122"/>
  <c r="AA71" i="122"/>
  <c r="BO67" i="122"/>
  <c r="BN67" i="122"/>
  <c r="BG67" i="122"/>
  <c r="BF67" i="122"/>
  <c r="AY67" i="122"/>
  <c r="AX67" i="122"/>
  <c r="AQ67" i="122"/>
  <c r="AP67" i="122"/>
  <c r="AF67" i="122"/>
  <c r="AE67" i="122"/>
  <c r="AD67" i="122"/>
  <c r="AC67" i="122"/>
  <c r="AB67" i="122"/>
  <c r="AA67" i="122"/>
  <c r="BO63" i="122"/>
  <c r="BN63" i="122"/>
  <c r="BG63" i="122"/>
  <c r="BF63" i="122"/>
  <c r="AY63" i="122"/>
  <c r="AX63" i="122"/>
  <c r="AQ63" i="122"/>
  <c r="AP63" i="122"/>
  <c r="AF63" i="122"/>
  <c r="AE63" i="122"/>
  <c r="AD63" i="122"/>
  <c r="AC63" i="122"/>
  <c r="AB63" i="122"/>
  <c r="AA63" i="122"/>
  <c r="BO59" i="122"/>
  <c r="BN59" i="122"/>
  <c r="BG59" i="122"/>
  <c r="BF59" i="122"/>
  <c r="AY59" i="122"/>
  <c r="AX59" i="122"/>
  <c r="AQ59" i="122"/>
  <c r="AP59" i="122"/>
  <c r="AF59" i="122"/>
  <c r="AE59" i="122"/>
  <c r="AD59" i="122"/>
  <c r="AC59" i="122"/>
  <c r="AB59" i="122"/>
  <c r="AA59" i="122"/>
  <c r="BU58" i="122"/>
  <c r="BT58" i="122"/>
  <c r="BS58" i="122"/>
  <c r="BR58" i="122"/>
  <c r="BQ58" i="122"/>
  <c r="BP58" i="122"/>
  <c r="BM58" i="122"/>
  <c r="BL58" i="122"/>
  <c r="BK58" i="122"/>
  <c r="BJ58" i="122"/>
  <c r="BI58" i="122"/>
  <c r="BH58" i="122"/>
  <c r="BE58" i="122"/>
  <c r="BD58" i="122"/>
  <c r="AE58" i="122" s="1"/>
  <c r="BC58" i="122"/>
  <c r="AD58" i="122" s="1"/>
  <c r="BB58" i="122"/>
  <c r="BA58" i="122"/>
  <c r="AZ58" i="122"/>
  <c r="AW58" i="122"/>
  <c r="AF58" i="122" s="1"/>
  <c r="AV58" i="122"/>
  <c r="AU58" i="122"/>
  <c r="AT58" i="122"/>
  <c r="AS58" i="122"/>
  <c r="AR58" i="122"/>
  <c r="BO54" i="122"/>
  <c r="BO53" i="122" s="1"/>
  <c r="BN54" i="122"/>
  <c r="BG54" i="122"/>
  <c r="BF54" i="122"/>
  <c r="AY54" i="122"/>
  <c r="AX54" i="122"/>
  <c r="AQ54" i="122"/>
  <c r="AP54" i="122"/>
  <c r="AF54" i="122"/>
  <c r="AE54" i="122"/>
  <c r="AD54" i="122"/>
  <c r="AC54" i="122"/>
  <c r="AB54" i="122"/>
  <c r="AA54" i="122"/>
  <c r="BU53" i="122"/>
  <c r="BT53" i="122"/>
  <c r="BS53" i="122"/>
  <c r="BR53" i="122"/>
  <c r="BQ53" i="122"/>
  <c r="BP53" i="122"/>
  <c r="BM53" i="122"/>
  <c r="BL53" i="122"/>
  <c r="BK53" i="122"/>
  <c r="BJ53" i="122"/>
  <c r="BI53" i="122"/>
  <c r="BH53" i="122"/>
  <c r="BG53" i="122"/>
  <c r="BE53" i="122"/>
  <c r="BD53" i="122"/>
  <c r="BC53" i="122"/>
  <c r="BB53" i="122"/>
  <c r="BA53" i="122"/>
  <c r="AZ53" i="122"/>
  <c r="AY53" i="122"/>
  <c r="AW53" i="122"/>
  <c r="AV53" i="122"/>
  <c r="AU53" i="122"/>
  <c r="AT53" i="122"/>
  <c r="AS53" i="122"/>
  <c r="AR53" i="122"/>
  <c r="BO49" i="122"/>
  <c r="BN49" i="122"/>
  <c r="BG49" i="122"/>
  <c r="BF49" i="122"/>
  <c r="AY49" i="122"/>
  <c r="AX49" i="122"/>
  <c r="AQ49" i="122"/>
  <c r="AP49" i="122"/>
  <c r="AF49" i="122"/>
  <c r="AE49" i="122"/>
  <c r="AD49" i="122"/>
  <c r="AC49" i="122"/>
  <c r="AB49" i="122"/>
  <c r="AA49" i="122"/>
  <c r="BO45" i="122"/>
  <c r="BN45" i="122"/>
  <c r="BG45" i="122"/>
  <c r="BF45" i="122"/>
  <c r="AY45" i="122"/>
  <c r="AX45" i="122"/>
  <c r="AQ45" i="122"/>
  <c r="AP45" i="122"/>
  <c r="AF45" i="122"/>
  <c r="AE45" i="122"/>
  <c r="AD45" i="122"/>
  <c r="AC45" i="122"/>
  <c r="AB45" i="122"/>
  <c r="AA45" i="122"/>
  <c r="BO41" i="122"/>
  <c r="BN41" i="122"/>
  <c r="BG41" i="122"/>
  <c r="BF41" i="122"/>
  <c r="AY41" i="122"/>
  <c r="AX41" i="122"/>
  <c r="AQ41" i="122"/>
  <c r="AP41" i="122"/>
  <c r="AF41" i="122"/>
  <c r="AE41" i="122"/>
  <c r="AD41" i="122"/>
  <c r="AC41" i="122"/>
  <c r="AB41" i="122"/>
  <c r="AA41" i="122"/>
  <c r="BO37" i="122"/>
  <c r="BN37" i="122"/>
  <c r="BG37" i="122"/>
  <c r="BF37" i="122"/>
  <c r="AY37" i="122"/>
  <c r="Z37" i="122" s="1"/>
  <c r="AX37" i="122"/>
  <c r="AQ37" i="122"/>
  <c r="AP37" i="122"/>
  <c r="AF37" i="122"/>
  <c r="AE37" i="122"/>
  <c r="AD37" i="122"/>
  <c r="AC37" i="122"/>
  <c r="AB37" i="122"/>
  <c r="AA37" i="122"/>
  <c r="BO33" i="122"/>
  <c r="BN33" i="122"/>
  <c r="BG33" i="122"/>
  <c r="BF33" i="122"/>
  <c r="AY33" i="122"/>
  <c r="AX33" i="122"/>
  <c r="AQ33" i="122"/>
  <c r="AP33" i="122"/>
  <c r="AF33" i="122"/>
  <c r="AE33" i="122"/>
  <c r="AD33" i="122"/>
  <c r="AC33" i="122"/>
  <c r="AB33" i="122"/>
  <c r="AA33" i="122"/>
  <c r="BO29" i="122"/>
  <c r="BN29" i="122"/>
  <c r="BG29" i="122"/>
  <c r="BF29" i="122"/>
  <c r="AY29" i="122"/>
  <c r="AX29" i="122"/>
  <c r="AQ29" i="122"/>
  <c r="Z29" i="122" s="1"/>
  <c r="AP29" i="122"/>
  <c r="AF29" i="122"/>
  <c r="AE29" i="122"/>
  <c r="AD29" i="122"/>
  <c r="AC29" i="122"/>
  <c r="AB29" i="122"/>
  <c r="AA29" i="122"/>
  <c r="BO25" i="122"/>
  <c r="BN25" i="122"/>
  <c r="BG25" i="122"/>
  <c r="BF25" i="122"/>
  <c r="AY25" i="122"/>
  <c r="AX25" i="122"/>
  <c r="AQ25" i="122"/>
  <c r="AP25" i="122"/>
  <c r="AF25" i="122"/>
  <c r="AE25" i="122"/>
  <c r="AD25" i="122"/>
  <c r="AC25" i="122"/>
  <c r="AB25" i="122"/>
  <c r="AA25" i="122"/>
  <c r="BO21" i="122"/>
  <c r="BN21" i="122"/>
  <c r="BG21" i="122"/>
  <c r="BF21" i="122"/>
  <c r="AY21" i="122"/>
  <c r="AX21" i="122"/>
  <c r="AQ21" i="122"/>
  <c r="AP21" i="122"/>
  <c r="AF21" i="122"/>
  <c r="AE21" i="122"/>
  <c r="AD21" i="122"/>
  <c r="AC21" i="122"/>
  <c r="AB21" i="122"/>
  <c r="AA21" i="122"/>
  <c r="BO17" i="122"/>
  <c r="BN17" i="122"/>
  <c r="BG17" i="122"/>
  <c r="BF17" i="122"/>
  <c r="AY17" i="122"/>
  <c r="AX17" i="122"/>
  <c r="AQ17" i="122"/>
  <c r="AP17" i="122"/>
  <c r="AF17" i="122"/>
  <c r="AE17" i="122"/>
  <c r="AD17" i="122"/>
  <c r="AC17" i="122"/>
  <c r="AB17" i="122"/>
  <c r="AA17" i="122"/>
  <c r="BO13" i="122"/>
  <c r="BN13" i="122"/>
  <c r="BG13" i="122"/>
  <c r="BF13" i="122"/>
  <c r="AY13" i="122"/>
  <c r="AX13" i="122"/>
  <c r="AQ13" i="122"/>
  <c r="AP13" i="122"/>
  <c r="AF13" i="122"/>
  <c r="AE13" i="122"/>
  <c r="AD13" i="122"/>
  <c r="AC13" i="122"/>
  <c r="AB13" i="122"/>
  <c r="AA13" i="122"/>
  <c r="BO9" i="122"/>
  <c r="BO8" i="122" s="1"/>
  <c r="BN9" i="122"/>
  <c r="BG9" i="122"/>
  <c r="BF9" i="122"/>
  <c r="AY9" i="122"/>
  <c r="AX9" i="122"/>
  <c r="AQ9" i="122"/>
  <c r="AP9" i="122"/>
  <c r="AF9" i="122"/>
  <c r="AE9" i="122"/>
  <c r="AD9" i="122"/>
  <c r="AC9" i="122"/>
  <c r="AB9" i="122"/>
  <c r="AA9" i="122"/>
  <c r="BU8" i="122"/>
  <c r="BT8" i="122"/>
  <c r="BS8" i="122"/>
  <c r="BR8" i="122"/>
  <c r="BQ8" i="122"/>
  <c r="BP8" i="122"/>
  <c r="BM8" i="122"/>
  <c r="BM7" i="122" s="1"/>
  <c r="BL8" i="122"/>
  <c r="BK8" i="122"/>
  <c r="BJ8" i="122"/>
  <c r="BI8" i="122"/>
  <c r="BH8" i="122"/>
  <c r="BE8" i="122"/>
  <c r="BD8" i="122"/>
  <c r="BC8" i="122"/>
  <c r="BB8" i="122"/>
  <c r="BA8" i="122"/>
  <c r="AZ8" i="122"/>
  <c r="AW8" i="122"/>
  <c r="AV8" i="122"/>
  <c r="AU8" i="122"/>
  <c r="AT8" i="122"/>
  <c r="AS8" i="122"/>
  <c r="AR8" i="122"/>
  <c r="AH2" i="122"/>
  <c r="X2" i="122"/>
  <c r="AU2" i="122" s="1"/>
  <c r="BK2" i="122" s="1"/>
  <c r="O2" i="122"/>
  <c r="BO105" i="121"/>
  <c r="BN105" i="121"/>
  <c r="BG105" i="121"/>
  <c r="BF105" i="121"/>
  <c r="AY105" i="121"/>
  <c r="Z105" i="121" s="1"/>
  <c r="AX105" i="121"/>
  <c r="AQ105" i="121"/>
  <c r="AP105" i="121"/>
  <c r="AF105" i="121"/>
  <c r="AE105" i="121"/>
  <c r="AD105" i="121"/>
  <c r="AC105" i="121"/>
  <c r="AB105" i="121"/>
  <c r="AA105" i="121"/>
  <c r="BO101" i="121"/>
  <c r="BN101" i="121"/>
  <c r="BG101" i="121"/>
  <c r="BF101" i="121"/>
  <c r="AY101" i="121"/>
  <c r="AX101" i="121"/>
  <c r="AQ101" i="121"/>
  <c r="Z101" i="121" s="1"/>
  <c r="AP101" i="121"/>
  <c r="AF101" i="121"/>
  <c r="AE101" i="121"/>
  <c r="AD101" i="121"/>
  <c r="AC101" i="121"/>
  <c r="AB101" i="121"/>
  <c r="AA101" i="121"/>
  <c r="BO97" i="121"/>
  <c r="BN97" i="121"/>
  <c r="BG97" i="121"/>
  <c r="BF97" i="121"/>
  <c r="AY97" i="121"/>
  <c r="AX97" i="121"/>
  <c r="AQ97" i="121"/>
  <c r="AP97" i="121"/>
  <c r="AF97" i="121"/>
  <c r="AE97" i="121"/>
  <c r="AD97" i="121"/>
  <c r="AC97" i="121"/>
  <c r="AB97" i="121"/>
  <c r="AA97" i="121"/>
  <c r="BO93" i="121"/>
  <c r="BN93" i="121"/>
  <c r="BG93" i="121"/>
  <c r="BF93" i="121"/>
  <c r="AY93" i="121"/>
  <c r="AX93" i="121"/>
  <c r="AQ93" i="121"/>
  <c r="Z93" i="121" s="1"/>
  <c r="AP93" i="121"/>
  <c r="AF93" i="121"/>
  <c r="AE93" i="121"/>
  <c r="AD93" i="121"/>
  <c r="AC93" i="121"/>
  <c r="AB93" i="121"/>
  <c r="AA93" i="121"/>
  <c r="BO89" i="121"/>
  <c r="BN89" i="121"/>
  <c r="BG89" i="121"/>
  <c r="BF89" i="121"/>
  <c r="AY89" i="121"/>
  <c r="AX89" i="121"/>
  <c r="AQ89" i="121"/>
  <c r="AP89" i="121"/>
  <c r="AF89" i="121"/>
  <c r="AE89" i="121"/>
  <c r="AD89" i="121"/>
  <c r="AC89" i="121"/>
  <c r="AB89" i="121"/>
  <c r="AA89" i="121"/>
  <c r="BO85" i="121"/>
  <c r="BN85" i="121"/>
  <c r="BG85" i="121"/>
  <c r="BF85" i="121"/>
  <c r="AY85" i="121"/>
  <c r="AX85" i="121"/>
  <c r="AQ85" i="121"/>
  <c r="AP85" i="121"/>
  <c r="AF85" i="121"/>
  <c r="AE85" i="121"/>
  <c r="AD85" i="121"/>
  <c r="AC85" i="121"/>
  <c r="AB85" i="121"/>
  <c r="AA85" i="121"/>
  <c r="BU84" i="121"/>
  <c r="BT84" i="121"/>
  <c r="BS84" i="121"/>
  <c r="BR84" i="121"/>
  <c r="BQ84" i="121"/>
  <c r="BP84" i="121"/>
  <c r="BM84" i="121"/>
  <c r="BL84" i="121"/>
  <c r="BK84" i="121"/>
  <c r="BJ84" i="121"/>
  <c r="BI84" i="121"/>
  <c r="BH84" i="121"/>
  <c r="BG84" i="121"/>
  <c r="BE84" i="121"/>
  <c r="BD84" i="121"/>
  <c r="BC84" i="121"/>
  <c r="BB84" i="121"/>
  <c r="BA84" i="121"/>
  <c r="AZ84" i="121"/>
  <c r="AW84" i="121"/>
  <c r="AV84" i="121"/>
  <c r="AU84" i="121"/>
  <c r="AT84" i="121"/>
  <c r="AS84" i="121"/>
  <c r="AR84" i="121"/>
  <c r="AA84" i="121" s="1"/>
  <c r="BO80" i="121"/>
  <c r="BN80" i="121"/>
  <c r="BG80" i="121"/>
  <c r="BF80" i="121"/>
  <c r="AY80" i="121"/>
  <c r="AX80" i="121"/>
  <c r="AQ80" i="121"/>
  <c r="AP80" i="121"/>
  <c r="AF80" i="121"/>
  <c r="AE80" i="121"/>
  <c r="AD80" i="121"/>
  <c r="AC80" i="121"/>
  <c r="AB80" i="121"/>
  <c r="AA80" i="121"/>
  <c r="BO76" i="121"/>
  <c r="BN76" i="121"/>
  <c r="BG76" i="121"/>
  <c r="BF76" i="121"/>
  <c r="AY76" i="121"/>
  <c r="AY71" i="121" s="1"/>
  <c r="AX76" i="121"/>
  <c r="AQ76" i="121"/>
  <c r="AP76" i="121"/>
  <c r="AF76" i="121"/>
  <c r="AE76" i="121"/>
  <c r="AD76" i="121"/>
  <c r="AC76" i="121"/>
  <c r="AB76" i="121"/>
  <c r="AA76" i="121"/>
  <c r="BO72" i="121"/>
  <c r="BN72" i="121"/>
  <c r="BG72" i="121"/>
  <c r="BF72" i="121"/>
  <c r="AY72" i="121"/>
  <c r="AX72" i="121"/>
  <c r="AQ72" i="121"/>
  <c r="AP72" i="121"/>
  <c r="AF72" i="121"/>
  <c r="AE72" i="121"/>
  <c r="AD72" i="121"/>
  <c r="AC72" i="121"/>
  <c r="AB72" i="121"/>
  <c r="AA72" i="121"/>
  <c r="BU71" i="121"/>
  <c r="BT71" i="121"/>
  <c r="BS71" i="121"/>
  <c r="BR71" i="121"/>
  <c r="BQ71" i="121"/>
  <c r="BP71" i="121"/>
  <c r="BM71" i="121"/>
  <c r="BL71" i="121"/>
  <c r="BK71" i="121"/>
  <c r="BJ71" i="121"/>
  <c r="BI71" i="121"/>
  <c r="BH71" i="121"/>
  <c r="BE71" i="121"/>
  <c r="BD71" i="121"/>
  <c r="BC71" i="121"/>
  <c r="BB71" i="121"/>
  <c r="BA71" i="121"/>
  <c r="AZ71" i="121"/>
  <c r="AW71" i="121"/>
  <c r="AV71" i="121"/>
  <c r="AU71" i="121"/>
  <c r="AT71" i="121"/>
  <c r="AS71" i="121"/>
  <c r="AR71" i="121"/>
  <c r="BO67" i="121"/>
  <c r="BN67" i="121"/>
  <c r="BG67" i="121"/>
  <c r="BF67" i="121"/>
  <c r="AY67" i="121"/>
  <c r="AX67" i="121"/>
  <c r="AQ67" i="121"/>
  <c r="AP67" i="121"/>
  <c r="AF67" i="121"/>
  <c r="AE67" i="121"/>
  <c r="AD67" i="121"/>
  <c r="AC67" i="121"/>
  <c r="AB67" i="121"/>
  <c r="AA67" i="121"/>
  <c r="BO63" i="121"/>
  <c r="BN63" i="121"/>
  <c r="BG63" i="121"/>
  <c r="BF63" i="121"/>
  <c r="AY63" i="121"/>
  <c r="AX63" i="121"/>
  <c r="AQ63" i="121"/>
  <c r="AP63" i="121"/>
  <c r="AF63" i="121"/>
  <c r="AE63" i="121"/>
  <c r="AD63" i="121"/>
  <c r="AC63" i="121"/>
  <c r="AB63" i="121"/>
  <c r="AA63" i="121"/>
  <c r="BO59" i="121"/>
  <c r="BN59" i="121"/>
  <c r="BG59" i="121"/>
  <c r="BG58" i="121" s="1"/>
  <c r="BF59" i="121"/>
  <c r="AY59" i="121"/>
  <c r="AX59" i="121"/>
  <c r="AQ59" i="121"/>
  <c r="AP59" i="121"/>
  <c r="AF59" i="121"/>
  <c r="AE59" i="121"/>
  <c r="AD59" i="121"/>
  <c r="AC59" i="121"/>
  <c r="AB59" i="121"/>
  <c r="AA59" i="121"/>
  <c r="BU58" i="121"/>
  <c r="BT58" i="121"/>
  <c r="BS58" i="121"/>
  <c r="BR58" i="121"/>
  <c r="BQ58" i="121"/>
  <c r="BP58" i="121"/>
  <c r="BM58" i="121"/>
  <c r="BL58" i="121"/>
  <c r="BK58" i="121"/>
  <c r="BJ58" i="121"/>
  <c r="BI58" i="121"/>
  <c r="BH58" i="121"/>
  <c r="BE58" i="121"/>
  <c r="BD58" i="121"/>
  <c r="BC58" i="121"/>
  <c r="BB58" i="121"/>
  <c r="BA58" i="121"/>
  <c r="AZ58" i="121"/>
  <c r="AA58" i="121" s="1"/>
  <c r="AW58" i="121"/>
  <c r="AV58" i="121"/>
  <c r="AU58" i="121"/>
  <c r="AT58" i="121"/>
  <c r="AS58" i="121"/>
  <c r="AR58" i="121"/>
  <c r="BO54" i="121"/>
  <c r="BN54" i="121"/>
  <c r="BG54" i="121"/>
  <c r="BF54" i="121"/>
  <c r="AY54" i="121"/>
  <c r="AX54" i="121"/>
  <c r="AQ54" i="121"/>
  <c r="Z54" i="121" s="1"/>
  <c r="AP54" i="121"/>
  <c r="AF54" i="121"/>
  <c r="AE54" i="121"/>
  <c r="AD54" i="121"/>
  <c r="AC54" i="121"/>
  <c r="AB54" i="121"/>
  <c r="AA54" i="121"/>
  <c r="BO50" i="121"/>
  <c r="BN50" i="121"/>
  <c r="BG50" i="121"/>
  <c r="BF50" i="121"/>
  <c r="AY50" i="121"/>
  <c r="AX50" i="121"/>
  <c r="AQ50" i="121"/>
  <c r="AP50" i="121"/>
  <c r="AF50" i="121"/>
  <c r="AE50" i="121"/>
  <c r="AD50" i="121"/>
  <c r="AC50" i="121"/>
  <c r="AB50" i="121"/>
  <c r="AA50" i="121"/>
  <c r="BO46" i="121"/>
  <c r="BN46" i="121"/>
  <c r="BG46" i="121"/>
  <c r="BF46" i="121"/>
  <c r="AY46" i="121"/>
  <c r="AX46" i="121"/>
  <c r="AQ46" i="121"/>
  <c r="AP46" i="121"/>
  <c r="AF46" i="121"/>
  <c r="AE46" i="121"/>
  <c r="AD46" i="121"/>
  <c r="AC46" i="121"/>
  <c r="AB46" i="121"/>
  <c r="AA46" i="121"/>
  <c r="BO42" i="121"/>
  <c r="BO25" i="121" s="1"/>
  <c r="BN42" i="121"/>
  <c r="BG42" i="121"/>
  <c r="BF42" i="121"/>
  <c r="AY42" i="121"/>
  <c r="AX42" i="121"/>
  <c r="AQ42" i="121"/>
  <c r="AP42" i="121"/>
  <c r="AF42" i="121"/>
  <c r="AE42" i="121"/>
  <c r="AD42" i="121"/>
  <c r="AC42" i="121"/>
  <c r="AB42" i="121"/>
  <c r="AA42" i="121"/>
  <c r="BO38" i="121"/>
  <c r="BN38" i="121"/>
  <c r="BG38" i="121"/>
  <c r="BG25" i="121" s="1"/>
  <c r="BF38" i="121"/>
  <c r="AY38" i="121"/>
  <c r="AX38" i="121"/>
  <c r="AQ38" i="121"/>
  <c r="AP38" i="121"/>
  <c r="AF38" i="121"/>
  <c r="AE38" i="121"/>
  <c r="AD38" i="121"/>
  <c r="AC38" i="121"/>
  <c r="AB38" i="121"/>
  <c r="AA38" i="121"/>
  <c r="BO34" i="121"/>
  <c r="BN34" i="121"/>
  <c r="BG34" i="121"/>
  <c r="BF34" i="121"/>
  <c r="AY34" i="121"/>
  <c r="AX34" i="121"/>
  <c r="AQ34" i="121"/>
  <c r="AP34" i="121"/>
  <c r="AF34" i="121"/>
  <c r="AE34" i="121"/>
  <c r="AD34" i="121"/>
  <c r="AC34" i="121"/>
  <c r="AB34" i="121"/>
  <c r="AA34" i="121"/>
  <c r="BO30" i="121"/>
  <c r="BN30" i="121"/>
  <c r="BG30" i="121"/>
  <c r="BF30" i="121"/>
  <c r="AY30" i="121"/>
  <c r="AX30" i="121"/>
  <c r="AQ30" i="121"/>
  <c r="Z30" i="121" s="1"/>
  <c r="AP30" i="121"/>
  <c r="AF30" i="121"/>
  <c r="AE30" i="121"/>
  <c r="AD30" i="121"/>
  <c r="AC30" i="121"/>
  <c r="AB30" i="121"/>
  <c r="AA30" i="121"/>
  <c r="BO26" i="121"/>
  <c r="BN26" i="121"/>
  <c r="BG26" i="121"/>
  <c r="BF26" i="121"/>
  <c r="AY26" i="121"/>
  <c r="AX26" i="121"/>
  <c r="AQ26" i="121"/>
  <c r="AP26" i="121"/>
  <c r="AF26" i="121"/>
  <c r="AE26" i="121"/>
  <c r="AD26" i="121"/>
  <c r="AC26" i="121"/>
  <c r="AB26" i="121"/>
  <c r="AA26" i="121"/>
  <c r="BU25" i="121"/>
  <c r="BT25" i="121"/>
  <c r="BS25" i="121"/>
  <c r="BR25" i="121"/>
  <c r="BQ25" i="121"/>
  <c r="BP25" i="121"/>
  <c r="BM25" i="121"/>
  <c r="BL25" i="121"/>
  <c r="BK25" i="121"/>
  <c r="BJ25" i="121"/>
  <c r="BI25" i="121"/>
  <c r="BH25" i="121"/>
  <c r="BE25" i="121"/>
  <c r="BD25" i="121"/>
  <c r="AE25" i="121" s="1"/>
  <c r="BC25" i="121"/>
  <c r="BB25" i="121"/>
  <c r="BA25" i="121"/>
  <c r="AZ25" i="121"/>
  <c r="AW25" i="121"/>
  <c r="AV25" i="121"/>
  <c r="AU25" i="121"/>
  <c r="AD25" i="121" s="1"/>
  <c r="AT25" i="121"/>
  <c r="AS25" i="121"/>
  <c r="AR25" i="121"/>
  <c r="BO21" i="121"/>
  <c r="BN21" i="121"/>
  <c r="BG21" i="121"/>
  <c r="BF21" i="121"/>
  <c r="AY21" i="121"/>
  <c r="AX21" i="121"/>
  <c r="AQ21" i="121"/>
  <c r="AP21" i="121"/>
  <c r="AF21" i="121"/>
  <c r="AE21" i="121"/>
  <c r="AD21" i="121"/>
  <c r="AC21" i="121"/>
  <c r="AB21" i="121"/>
  <c r="AA21" i="121"/>
  <c r="BO17" i="121"/>
  <c r="BN17" i="121"/>
  <c r="BG17" i="121"/>
  <c r="BF17" i="121"/>
  <c r="AY17" i="121"/>
  <c r="AX17" i="121"/>
  <c r="AQ17" i="121"/>
  <c r="AP17" i="121"/>
  <c r="AF17" i="121"/>
  <c r="AE17" i="121"/>
  <c r="AD17" i="121"/>
  <c r="AC17" i="121"/>
  <c r="AB17" i="121"/>
  <c r="AA17" i="121"/>
  <c r="BO13" i="121"/>
  <c r="BN13" i="121"/>
  <c r="BG13" i="121"/>
  <c r="BF13" i="121"/>
  <c r="AY13" i="121"/>
  <c r="AX13" i="121"/>
  <c r="AQ13" i="121"/>
  <c r="AP13" i="121"/>
  <c r="AF13" i="121"/>
  <c r="AE13" i="121"/>
  <c r="AD13" i="121"/>
  <c r="AC13" i="121"/>
  <c r="AB13" i="121"/>
  <c r="AA13" i="121"/>
  <c r="BO9" i="121"/>
  <c r="BO8" i="121" s="1"/>
  <c r="BN9" i="121"/>
  <c r="BG9" i="121"/>
  <c r="BF9" i="121"/>
  <c r="AY9" i="121"/>
  <c r="AX9" i="121"/>
  <c r="AQ9" i="121"/>
  <c r="AP9" i="121"/>
  <c r="AF9" i="121"/>
  <c r="AE9" i="121"/>
  <c r="AD9" i="121"/>
  <c r="AC9" i="121"/>
  <c r="AB9" i="121"/>
  <c r="AA9" i="121"/>
  <c r="BU8" i="121"/>
  <c r="BT8" i="121"/>
  <c r="BS8" i="121"/>
  <c r="BR8" i="121"/>
  <c r="BQ8" i="121"/>
  <c r="BP8" i="121"/>
  <c r="BP7" i="121" s="1"/>
  <c r="BM8" i="121"/>
  <c r="BL8" i="121"/>
  <c r="BL7" i="121" s="1"/>
  <c r="BK8" i="121"/>
  <c r="BK7" i="121" s="1"/>
  <c r="BJ8" i="121"/>
  <c r="BJ7" i="121" s="1"/>
  <c r="BI8" i="121"/>
  <c r="BI7" i="121" s="1"/>
  <c r="BH8" i="121"/>
  <c r="BH7" i="121" s="1"/>
  <c r="BE8" i="121"/>
  <c r="BD8" i="121"/>
  <c r="BC8" i="121"/>
  <c r="BB8" i="121"/>
  <c r="BA8" i="121"/>
  <c r="AZ8" i="121"/>
  <c r="AZ7" i="121" s="1"/>
  <c r="AW8" i="121"/>
  <c r="AV8" i="121"/>
  <c r="AU8" i="121"/>
  <c r="AT8" i="121"/>
  <c r="AS8" i="121"/>
  <c r="AR8" i="121"/>
  <c r="AR7" i="121" s="1"/>
  <c r="BS7" i="121"/>
  <c r="AU2" i="121"/>
  <c r="BK2" i="121" s="1"/>
  <c r="AH2" i="121"/>
  <c r="X2" i="121"/>
  <c r="O2" i="121"/>
  <c r="BO94" i="120"/>
  <c r="BN94" i="120"/>
  <c r="BG94" i="120"/>
  <c r="BF94" i="120"/>
  <c r="AY94" i="120"/>
  <c r="AX94" i="120"/>
  <c r="AQ94" i="120"/>
  <c r="AP94" i="120"/>
  <c r="AF94" i="120"/>
  <c r="AE94" i="120"/>
  <c r="AD94" i="120"/>
  <c r="AC94" i="120"/>
  <c r="AA94" i="120"/>
  <c r="BO93" i="120"/>
  <c r="BN93" i="120"/>
  <c r="BG93" i="120"/>
  <c r="BF93" i="120"/>
  <c r="AY93" i="120"/>
  <c r="AX93" i="120"/>
  <c r="AQ93" i="120"/>
  <c r="AP93" i="120"/>
  <c r="AF93" i="120"/>
  <c r="AE93" i="120"/>
  <c r="AD93" i="120"/>
  <c r="AC93" i="120"/>
  <c r="AB93" i="120"/>
  <c r="AA93" i="120"/>
  <c r="BU92" i="120"/>
  <c r="BT92" i="120"/>
  <c r="BS92" i="120"/>
  <c r="BR92" i="120"/>
  <c r="BQ92" i="120"/>
  <c r="BP92" i="120"/>
  <c r="BM92" i="120"/>
  <c r="BL92" i="120"/>
  <c r="BK92" i="120"/>
  <c r="BJ92" i="120"/>
  <c r="BI92" i="120"/>
  <c r="BH92" i="120"/>
  <c r="BE92" i="120"/>
  <c r="BD92" i="120"/>
  <c r="BC92" i="120"/>
  <c r="BB92" i="120"/>
  <c r="BA92" i="120"/>
  <c r="AZ92" i="120"/>
  <c r="AW92" i="120"/>
  <c r="AV92" i="120"/>
  <c r="AU92" i="120"/>
  <c r="AT92" i="120"/>
  <c r="AS92" i="120"/>
  <c r="AR92" i="120"/>
  <c r="BO91" i="120"/>
  <c r="BN91" i="120"/>
  <c r="BG91" i="120"/>
  <c r="BF91" i="120"/>
  <c r="AY91" i="120"/>
  <c r="AX91" i="120"/>
  <c r="AQ91" i="120"/>
  <c r="AP91" i="120"/>
  <c r="AF91" i="120"/>
  <c r="AE91" i="120"/>
  <c r="AD91" i="120"/>
  <c r="AC91" i="120"/>
  <c r="BO90" i="120"/>
  <c r="BN90" i="120"/>
  <c r="BG90" i="120"/>
  <c r="BF90" i="120"/>
  <c r="AY90" i="120"/>
  <c r="AX90" i="120"/>
  <c r="AQ90" i="120"/>
  <c r="AP90" i="120"/>
  <c r="AF90" i="120"/>
  <c r="AE90" i="120"/>
  <c r="AD90" i="120"/>
  <c r="AC90" i="120"/>
  <c r="AA90" i="120"/>
  <c r="BO89" i="120"/>
  <c r="BN89" i="120"/>
  <c r="BG89" i="120"/>
  <c r="BF89" i="120"/>
  <c r="AY89" i="120"/>
  <c r="AX89" i="120"/>
  <c r="AQ89" i="120"/>
  <c r="AP89" i="120"/>
  <c r="AF89" i="120"/>
  <c r="AE89" i="120"/>
  <c r="AD89" i="120"/>
  <c r="AC89" i="120"/>
  <c r="AA89" i="120"/>
  <c r="BU88" i="120"/>
  <c r="BT88" i="120"/>
  <c r="BS88" i="120"/>
  <c r="BR88" i="120"/>
  <c r="BQ88" i="120"/>
  <c r="BP88" i="120"/>
  <c r="BM88" i="120"/>
  <c r="BL88" i="120"/>
  <c r="BK88" i="120"/>
  <c r="BJ88" i="120"/>
  <c r="BI88" i="120"/>
  <c r="BH88" i="120"/>
  <c r="BE88" i="120"/>
  <c r="BD88" i="120"/>
  <c r="BC88" i="120"/>
  <c r="BB88" i="120"/>
  <c r="BA88" i="120"/>
  <c r="AZ88" i="120"/>
  <c r="AW88" i="120"/>
  <c r="AF88" i="120" s="1"/>
  <c r="AV88" i="120"/>
  <c r="AU88" i="120"/>
  <c r="AT88" i="120"/>
  <c r="AS88" i="120"/>
  <c r="AR88" i="120"/>
  <c r="BO87" i="120"/>
  <c r="BN87" i="120"/>
  <c r="BG87" i="120"/>
  <c r="BF87" i="120"/>
  <c r="AY87" i="120"/>
  <c r="AX87" i="120"/>
  <c r="AQ87" i="120"/>
  <c r="AP87" i="120"/>
  <c r="AF87" i="120"/>
  <c r="AE87" i="120"/>
  <c r="AD87" i="120"/>
  <c r="AC87" i="120"/>
  <c r="AA87" i="120"/>
  <c r="BO86" i="120"/>
  <c r="BN86" i="120"/>
  <c r="BG86" i="120"/>
  <c r="BF86" i="120"/>
  <c r="AY86" i="120"/>
  <c r="AX86" i="120"/>
  <c r="AQ86" i="120"/>
  <c r="AP86" i="120"/>
  <c r="AF86" i="120"/>
  <c r="AE86" i="120"/>
  <c r="AD86" i="120"/>
  <c r="AA86" i="120"/>
  <c r="BU80" i="120"/>
  <c r="BT80" i="120"/>
  <c r="BS80" i="120"/>
  <c r="BR80" i="120"/>
  <c r="BQ80" i="120"/>
  <c r="BP80" i="120"/>
  <c r="BM80" i="120"/>
  <c r="BL80" i="120"/>
  <c r="BK80" i="120"/>
  <c r="BJ80" i="120"/>
  <c r="BI80" i="120"/>
  <c r="BH80" i="120"/>
  <c r="BE80" i="120"/>
  <c r="BD80" i="120"/>
  <c r="BC80" i="120"/>
  <c r="BB80" i="120"/>
  <c r="BA80" i="120"/>
  <c r="AZ80" i="120"/>
  <c r="AW80" i="120"/>
  <c r="AV80" i="120"/>
  <c r="AU80" i="120"/>
  <c r="AT80" i="120"/>
  <c r="AS80" i="120"/>
  <c r="AR80" i="120"/>
  <c r="BO75" i="120"/>
  <c r="BN75" i="120"/>
  <c r="BG75" i="120"/>
  <c r="BF75" i="120"/>
  <c r="AY75" i="120"/>
  <c r="AX75" i="120"/>
  <c r="AQ75" i="120"/>
  <c r="AP75" i="120"/>
  <c r="AF75" i="120"/>
  <c r="AE75" i="120"/>
  <c r="AD75" i="120"/>
  <c r="AC75" i="120"/>
  <c r="BO68" i="120"/>
  <c r="BN68" i="120"/>
  <c r="BG68" i="120"/>
  <c r="BF68" i="120"/>
  <c r="AY68" i="120"/>
  <c r="AX68" i="120"/>
  <c r="AQ68" i="120"/>
  <c r="AP68" i="120"/>
  <c r="AF68" i="120"/>
  <c r="AE68" i="120"/>
  <c r="AD68" i="120"/>
  <c r="AC68" i="120"/>
  <c r="AB68" i="120"/>
  <c r="AA68" i="120"/>
  <c r="BO67" i="120"/>
  <c r="BN67" i="120"/>
  <c r="BG67" i="120"/>
  <c r="BF67" i="120"/>
  <c r="AY67" i="120"/>
  <c r="AX67" i="120"/>
  <c r="AQ67" i="120"/>
  <c r="AP67" i="120"/>
  <c r="AF67" i="120"/>
  <c r="AE67" i="120"/>
  <c r="AD67" i="120"/>
  <c r="AC67" i="120"/>
  <c r="AB67" i="120"/>
  <c r="AA67" i="120"/>
  <c r="BO66" i="120"/>
  <c r="BN66" i="120"/>
  <c r="BG66" i="120"/>
  <c r="BF66" i="120"/>
  <c r="AY66" i="120"/>
  <c r="AX66" i="120"/>
  <c r="AQ66" i="120"/>
  <c r="AP66" i="120"/>
  <c r="AF66" i="120"/>
  <c r="AE66" i="120"/>
  <c r="AD66" i="120"/>
  <c r="AC66" i="120"/>
  <c r="AB66" i="120"/>
  <c r="AA66" i="120"/>
  <c r="BO64" i="120"/>
  <c r="BN64" i="120"/>
  <c r="BG64" i="120"/>
  <c r="BF64" i="120"/>
  <c r="AY64" i="120"/>
  <c r="AX64" i="120"/>
  <c r="AQ64" i="120"/>
  <c r="AP64" i="120"/>
  <c r="AF64" i="120"/>
  <c r="AE64" i="120"/>
  <c r="AD64" i="120"/>
  <c r="AC64" i="120"/>
  <c r="AB64" i="120"/>
  <c r="AA64" i="120"/>
  <c r="BO63" i="120"/>
  <c r="BN63" i="120"/>
  <c r="BG63" i="120"/>
  <c r="BF63" i="120"/>
  <c r="AY63" i="120"/>
  <c r="AX63" i="120"/>
  <c r="AQ63" i="120"/>
  <c r="AP63" i="120"/>
  <c r="AF63" i="120"/>
  <c r="AE63" i="120"/>
  <c r="AD63" i="120"/>
  <c r="AC63" i="120"/>
  <c r="AB63" i="120"/>
  <c r="AA63" i="120"/>
  <c r="BO62" i="120"/>
  <c r="BN62" i="120"/>
  <c r="BG62" i="120"/>
  <c r="BF62" i="120"/>
  <c r="AY62" i="120"/>
  <c r="AX62" i="120"/>
  <c r="AQ62" i="120"/>
  <c r="AP62" i="120"/>
  <c r="AF62" i="120"/>
  <c r="AE62" i="120"/>
  <c r="AD62" i="120"/>
  <c r="AC62" i="120"/>
  <c r="AB62" i="120"/>
  <c r="AA62" i="120"/>
  <c r="BO61" i="120"/>
  <c r="BN61" i="120"/>
  <c r="BG61" i="120"/>
  <c r="BF61" i="120"/>
  <c r="AY61" i="120"/>
  <c r="AX61" i="120"/>
  <c r="AQ61" i="120"/>
  <c r="AP61" i="120"/>
  <c r="AF61" i="120"/>
  <c r="AE61" i="120"/>
  <c r="AD61" i="120"/>
  <c r="AC61" i="120"/>
  <c r="AB61" i="120"/>
  <c r="AA61" i="120"/>
  <c r="BO60" i="120"/>
  <c r="BN60" i="120"/>
  <c r="BG60" i="120"/>
  <c r="BF60" i="120"/>
  <c r="AY60" i="120"/>
  <c r="AX60" i="120"/>
  <c r="AQ60" i="120"/>
  <c r="AP60" i="120"/>
  <c r="AF60" i="120"/>
  <c r="AE60" i="120"/>
  <c r="AD60" i="120"/>
  <c r="AC60" i="120"/>
  <c r="AB60" i="120"/>
  <c r="AA60" i="120"/>
  <c r="BO59" i="120"/>
  <c r="BN59" i="120"/>
  <c r="BG59" i="120"/>
  <c r="BF59" i="120"/>
  <c r="AY59" i="120"/>
  <c r="AX59" i="120"/>
  <c r="AQ59" i="120"/>
  <c r="AP59" i="120"/>
  <c r="AF59" i="120"/>
  <c r="AD59" i="120"/>
  <c r="AC59" i="120"/>
  <c r="AB59" i="120"/>
  <c r="BU58" i="120"/>
  <c r="BT58" i="120"/>
  <c r="BS58" i="120"/>
  <c r="BR58" i="120"/>
  <c r="BQ58" i="120"/>
  <c r="BP58" i="120"/>
  <c r="BM58" i="120"/>
  <c r="BL58" i="120"/>
  <c r="BK58" i="120"/>
  <c r="BJ58" i="120"/>
  <c r="BI58" i="120"/>
  <c r="BH58" i="120"/>
  <c r="BE58" i="120"/>
  <c r="BD58" i="120"/>
  <c r="BC58" i="120"/>
  <c r="BB58" i="120"/>
  <c r="BA58" i="120"/>
  <c r="AZ58" i="120"/>
  <c r="AW58" i="120"/>
  <c r="AV58" i="120"/>
  <c r="AU58" i="120"/>
  <c r="AT58" i="120"/>
  <c r="AS58" i="120"/>
  <c r="AR58" i="120"/>
  <c r="BO57" i="120"/>
  <c r="BN57" i="120"/>
  <c r="BG57" i="120"/>
  <c r="BF57" i="120"/>
  <c r="AY57" i="120"/>
  <c r="AX57" i="120"/>
  <c r="AQ57" i="120"/>
  <c r="AP57" i="120"/>
  <c r="AF57" i="120"/>
  <c r="AE57" i="120"/>
  <c r="AD57" i="120"/>
  <c r="AC57" i="120"/>
  <c r="AA57" i="120"/>
  <c r="BO56" i="120"/>
  <c r="BN56" i="120"/>
  <c r="BG56" i="120"/>
  <c r="BF56" i="120"/>
  <c r="AY56" i="120"/>
  <c r="AX56" i="120"/>
  <c r="AQ56" i="120"/>
  <c r="AP56" i="120"/>
  <c r="AF56" i="120"/>
  <c r="AE56" i="120"/>
  <c r="AD56" i="120"/>
  <c r="AC56" i="120"/>
  <c r="AA56" i="120"/>
  <c r="BO55" i="120"/>
  <c r="BN55" i="120"/>
  <c r="BG55" i="120"/>
  <c r="BF55" i="120"/>
  <c r="AY55" i="120"/>
  <c r="AX55" i="120"/>
  <c r="AQ55" i="120"/>
  <c r="AP55" i="120"/>
  <c r="AF55" i="120"/>
  <c r="AE55" i="120"/>
  <c r="AD55" i="120"/>
  <c r="AC55" i="120"/>
  <c r="AB55" i="120"/>
  <c r="BO54" i="120"/>
  <c r="BN54" i="120"/>
  <c r="BG54" i="120"/>
  <c r="BF54" i="120"/>
  <c r="AY54" i="120"/>
  <c r="AX54" i="120"/>
  <c r="AQ54" i="120"/>
  <c r="AP54" i="120"/>
  <c r="AF54" i="120"/>
  <c r="AE54" i="120"/>
  <c r="AD54" i="120"/>
  <c r="AC54" i="120"/>
  <c r="AB54" i="120"/>
  <c r="BO53" i="120"/>
  <c r="BN53" i="120"/>
  <c r="BG53" i="120"/>
  <c r="BF53" i="120"/>
  <c r="AY53" i="120"/>
  <c r="AX53" i="120"/>
  <c r="AQ53" i="120"/>
  <c r="AP53" i="120"/>
  <c r="AF53" i="120"/>
  <c r="AE53" i="120"/>
  <c r="AD53" i="120"/>
  <c r="AC53" i="120"/>
  <c r="AA53" i="120"/>
  <c r="BO52" i="120"/>
  <c r="BN52" i="120"/>
  <c r="BG52" i="120"/>
  <c r="BF52" i="120"/>
  <c r="AY52" i="120"/>
  <c r="AX52" i="120"/>
  <c r="AQ52" i="120"/>
  <c r="AP52" i="120"/>
  <c r="AF52" i="120"/>
  <c r="AE52" i="120"/>
  <c r="AD52" i="120"/>
  <c r="AC52" i="120"/>
  <c r="AB52" i="120"/>
  <c r="BO51" i="120"/>
  <c r="BN51" i="120"/>
  <c r="BG51" i="120"/>
  <c r="BF51" i="120"/>
  <c r="AY51" i="120"/>
  <c r="AX51" i="120"/>
  <c r="AQ51" i="120"/>
  <c r="AP51" i="120"/>
  <c r="AF51" i="120"/>
  <c r="AE51" i="120"/>
  <c r="AD51" i="120"/>
  <c r="AC51" i="120"/>
  <c r="AA51" i="120"/>
  <c r="BO49" i="120"/>
  <c r="BN49" i="120"/>
  <c r="BG49" i="120"/>
  <c r="BF49" i="120"/>
  <c r="AY49" i="120"/>
  <c r="AX49" i="120"/>
  <c r="AQ49" i="120"/>
  <c r="AP49" i="120"/>
  <c r="AF49" i="120"/>
  <c r="AE49" i="120"/>
  <c r="AD49" i="120"/>
  <c r="AC49" i="120"/>
  <c r="AA49" i="120"/>
  <c r="BO48" i="120"/>
  <c r="BN48" i="120"/>
  <c r="BG48" i="120"/>
  <c r="BF48" i="120"/>
  <c r="AY48" i="120"/>
  <c r="AX48" i="120"/>
  <c r="AQ48" i="120"/>
  <c r="AP48" i="120"/>
  <c r="AF48" i="120"/>
  <c r="AE48" i="120"/>
  <c r="AD48" i="120"/>
  <c r="AC48" i="120"/>
  <c r="AA48" i="120"/>
  <c r="BU47" i="120"/>
  <c r="BT47" i="120"/>
  <c r="BS47" i="120"/>
  <c r="BR47" i="120"/>
  <c r="BQ47" i="120"/>
  <c r="BP47" i="120"/>
  <c r="BM47" i="120"/>
  <c r="BL47" i="120"/>
  <c r="BK47" i="120"/>
  <c r="BJ47" i="120"/>
  <c r="BI47" i="120"/>
  <c r="BH47" i="120"/>
  <c r="BE47" i="120"/>
  <c r="BD47" i="120"/>
  <c r="BC47" i="120"/>
  <c r="BB47" i="120"/>
  <c r="BA47" i="120"/>
  <c r="AZ47" i="120"/>
  <c r="AW47" i="120"/>
  <c r="AV47" i="120"/>
  <c r="AU47" i="120"/>
  <c r="AT47" i="120"/>
  <c r="AS47" i="120"/>
  <c r="AR47" i="120"/>
  <c r="BO46" i="120"/>
  <c r="BN46" i="120"/>
  <c r="BG46" i="120"/>
  <c r="BF46" i="120"/>
  <c r="AY46" i="120"/>
  <c r="AX46" i="120"/>
  <c r="AQ46" i="120"/>
  <c r="AF46" i="120"/>
  <c r="AE46" i="120"/>
  <c r="AD46" i="120"/>
  <c r="AC46" i="120"/>
  <c r="AA46" i="120"/>
  <c r="BO45" i="120"/>
  <c r="BN45" i="120"/>
  <c r="BG45" i="120"/>
  <c r="BF45" i="120"/>
  <c r="AY45" i="120"/>
  <c r="AX45" i="120"/>
  <c r="AQ45" i="120"/>
  <c r="AP45" i="120"/>
  <c r="AF45" i="120"/>
  <c r="AE45" i="120"/>
  <c r="AD45" i="120"/>
  <c r="AC45" i="120"/>
  <c r="AA45" i="120"/>
  <c r="BO44" i="120"/>
  <c r="BN44" i="120"/>
  <c r="BG44" i="120"/>
  <c r="BF44" i="120"/>
  <c r="AY44" i="120"/>
  <c r="AX44" i="120"/>
  <c r="AQ44" i="120"/>
  <c r="AP44" i="120"/>
  <c r="AF44" i="120"/>
  <c r="AE44" i="120"/>
  <c r="AD44" i="120"/>
  <c r="AC44" i="120"/>
  <c r="AB44" i="120"/>
  <c r="AA44" i="120"/>
  <c r="BO43" i="120"/>
  <c r="BN43" i="120"/>
  <c r="BG43" i="120"/>
  <c r="BF43" i="120"/>
  <c r="AY43" i="120"/>
  <c r="AX43" i="120"/>
  <c r="AQ43" i="120"/>
  <c r="AP43" i="120"/>
  <c r="AF43" i="120"/>
  <c r="AE43" i="120"/>
  <c r="AD43" i="120"/>
  <c r="AC43" i="120"/>
  <c r="AA43" i="120"/>
  <c r="BO42" i="120"/>
  <c r="BN42" i="120"/>
  <c r="BG42" i="120"/>
  <c r="BF42" i="120"/>
  <c r="AY42" i="120"/>
  <c r="AX42" i="120"/>
  <c r="AQ42" i="120"/>
  <c r="AP42" i="120"/>
  <c r="AF42" i="120"/>
  <c r="AE42" i="120"/>
  <c r="AD42" i="120"/>
  <c r="AC42" i="120"/>
  <c r="AA42" i="120"/>
  <c r="BO41" i="120"/>
  <c r="BN41" i="120"/>
  <c r="BG41" i="120"/>
  <c r="BF41" i="120"/>
  <c r="AY41" i="120"/>
  <c r="AX41" i="120"/>
  <c r="AQ41" i="120"/>
  <c r="AP41" i="120"/>
  <c r="AF41" i="120"/>
  <c r="AE41" i="120"/>
  <c r="AD41" i="120"/>
  <c r="AC41" i="120"/>
  <c r="BU40" i="120"/>
  <c r="BT40" i="120"/>
  <c r="BS40" i="120"/>
  <c r="BR40" i="120"/>
  <c r="BQ40" i="120"/>
  <c r="BP40" i="120"/>
  <c r="BM40" i="120"/>
  <c r="BL40" i="120"/>
  <c r="BK40" i="120"/>
  <c r="BJ40" i="120"/>
  <c r="BI40" i="120"/>
  <c r="BH40" i="120"/>
  <c r="BE40" i="120"/>
  <c r="BD40" i="120"/>
  <c r="BC40" i="120"/>
  <c r="BB40" i="120"/>
  <c r="BA40" i="120"/>
  <c r="AZ40" i="120"/>
  <c r="AW40" i="120"/>
  <c r="AV40" i="120"/>
  <c r="AU40" i="120"/>
  <c r="AT40" i="120"/>
  <c r="AS40" i="120"/>
  <c r="AR40" i="120"/>
  <c r="BO39" i="120"/>
  <c r="BN39" i="120"/>
  <c r="BG39" i="120"/>
  <c r="BF39" i="120"/>
  <c r="AY39" i="120"/>
  <c r="AX39" i="120"/>
  <c r="AQ39" i="120"/>
  <c r="AP39" i="120"/>
  <c r="AF39" i="120"/>
  <c r="AE39" i="120"/>
  <c r="AD39" i="120"/>
  <c r="AA39" i="120"/>
  <c r="BO38" i="120"/>
  <c r="BN38" i="120"/>
  <c r="BG38" i="120"/>
  <c r="BF38" i="120"/>
  <c r="AY38" i="120"/>
  <c r="AX38" i="120"/>
  <c r="AQ38" i="120"/>
  <c r="AP38" i="120"/>
  <c r="AF38" i="120"/>
  <c r="AE38" i="120"/>
  <c r="AD38" i="120"/>
  <c r="AC38" i="120"/>
  <c r="AA38" i="120"/>
  <c r="BO37" i="120"/>
  <c r="BN37" i="120"/>
  <c r="BG37" i="120"/>
  <c r="BF37" i="120"/>
  <c r="AY37" i="120"/>
  <c r="AX37" i="120"/>
  <c r="AQ37" i="120"/>
  <c r="AP37" i="120"/>
  <c r="AF37" i="120"/>
  <c r="AE37" i="120"/>
  <c r="AD37" i="120"/>
  <c r="AC37" i="120"/>
  <c r="BO36" i="120"/>
  <c r="BN36" i="120"/>
  <c r="BG36" i="120"/>
  <c r="BF36" i="120"/>
  <c r="AY36" i="120"/>
  <c r="AX36" i="120"/>
  <c r="AQ36" i="120"/>
  <c r="AP36" i="120"/>
  <c r="AF36" i="120"/>
  <c r="AE36" i="120"/>
  <c r="AD36" i="120"/>
  <c r="AC36" i="120"/>
  <c r="BO35" i="120"/>
  <c r="BN35" i="120"/>
  <c r="BG35" i="120"/>
  <c r="BF35" i="120"/>
  <c r="AY35" i="120"/>
  <c r="AX35" i="120"/>
  <c r="AQ35" i="120"/>
  <c r="AP35" i="120"/>
  <c r="AF35" i="120"/>
  <c r="AE35" i="120"/>
  <c r="AD35" i="120"/>
  <c r="AC35" i="120"/>
  <c r="BO34" i="120"/>
  <c r="BN34" i="120"/>
  <c r="BG34" i="120"/>
  <c r="BF34" i="120"/>
  <c r="AY34" i="120"/>
  <c r="AX34" i="120"/>
  <c r="AQ34" i="120"/>
  <c r="AP34" i="120"/>
  <c r="AF34" i="120"/>
  <c r="AE34" i="120"/>
  <c r="AD34" i="120"/>
  <c r="AC34" i="120"/>
  <c r="AB34" i="120"/>
  <c r="BO33" i="120"/>
  <c r="BN33" i="120"/>
  <c r="BG33" i="120"/>
  <c r="BF33" i="120"/>
  <c r="AY33" i="120"/>
  <c r="AX33" i="120"/>
  <c r="AQ33" i="120"/>
  <c r="AP33" i="120"/>
  <c r="AF33" i="120"/>
  <c r="AE33" i="120"/>
  <c r="AD33" i="120"/>
  <c r="AC33" i="120"/>
  <c r="AB33" i="120"/>
  <c r="BO32" i="120"/>
  <c r="BN32" i="120"/>
  <c r="BG32" i="120"/>
  <c r="BF32" i="120"/>
  <c r="AY32" i="120"/>
  <c r="AX32" i="120"/>
  <c r="AQ32" i="120"/>
  <c r="AP32" i="120"/>
  <c r="AF32" i="120"/>
  <c r="AE32" i="120"/>
  <c r="AD32" i="120"/>
  <c r="AC32" i="120"/>
  <c r="BO31" i="120"/>
  <c r="BN31" i="120"/>
  <c r="BG31" i="120"/>
  <c r="BF31" i="120"/>
  <c r="AY31" i="120"/>
  <c r="AX31" i="120"/>
  <c r="AQ31" i="120"/>
  <c r="AP31" i="120"/>
  <c r="AF31" i="120"/>
  <c r="AE31" i="120"/>
  <c r="AD31" i="120"/>
  <c r="AC31" i="120"/>
  <c r="AA31" i="120"/>
  <c r="BO30" i="120"/>
  <c r="BN30" i="120"/>
  <c r="BG30" i="120"/>
  <c r="BF30" i="120"/>
  <c r="AY30" i="120"/>
  <c r="AX30" i="120"/>
  <c r="AQ30" i="120"/>
  <c r="AP30" i="120"/>
  <c r="AF30" i="120"/>
  <c r="AE30" i="120"/>
  <c r="AD30" i="120"/>
  <c r="AC30" i="120"/>
  <c r="AA30" i="120"/>
  <c r="BO15" i="120"/>
  <c r="BN15" i="120"/>
  <c r="BG15" i="120"/>
  <c r="BF15" i="120"/>
  <c r="AY15" i="120"/>
  <c r="AX15" i="120"/>
  <c r="AQ15" i="120"/>
  <c r="AP15" i="120"/>
  <c r="BO11" i="120"/>
  <c r="BN11" i="120"/>
  <c r="BG11" i="120"/>
  <c r="BF11" i="120"/>
  <c r="AY11" i="120"/>
  <c r="AX11" i="120"/>
  <c r="AQ11" i="120"/>
  <c r="AP11" i="120"/>
  <c r="AF11" i="120"/>
  <c r="AE11" i="120"/>
  <c r="AD11" i="120"/>
  <c r="AC11" i="120"/>
  <c r="AB11" i="120"/>
  <c r="AA11" i="120"/>
  <c r="BN9" i="120"/>
  <c r="BF9" i="120"/>
  <c r="AY9" i="120"/>
  <c r="AX9" i="120"/>
  <c r="AQ9" i="120"/>
  <c r="AP9" i="120"/>
  <c r="AF9" i="120"/>
  <c r="AE9" i="120"/>
  <c r="AD9" i="120"/>
  <c r="AC9" i="120"/>
  <c r="AA9" i="120"/>
  <c r="BU8" i="120"/>
  <c r="BT8" i="120"/>
  <c r="BS8" i="120"/>
  <c r="BR8" i="120"/>
  <c r="BQ8" i="120"/>
  <c r="BP8" i="120"/>
  <c r="BM8" i="120"/>
  <c r="BL8" i="120"/>
  <c r="BK8" i="120"/>
  <c r="BJ8" i="120"/>
  <c r="BI8" i="120"/>
  <c r="BH8" i="120"/>
  <c r="BE8" i="120"/>
  <c r="BD8" i="120"/>
  <c r="BC8" i="120"/>
  <c r="BB8" i="120"/>
  <c r="BA8" i="120"/>
  <c r="AZ8" i="120"/>
  <c r="AW8" i="120"/>
  <c r="AV8" i="120"/>
  <c r="AU8" i="120"/>
  <c r="AT8" i="120"/>
  <c r="AS8" i="120"/>
  <c r="AR8" i="120"/>
  <c r="AH2" i="120"/>
  <c r="X2" i="120"/>
  <c r="AU2" i="120" s="1"/>
  <c r="BK2" i="120" s="1"/>
  <c r="O2" i="120"/>
  <c r="BO217" i="119"/>
  <c r="BN217" i="119"/>
  <c r="BG217" i="119"/>
  <c r="BF217" i="119"/>
  <c r="AY217" i="119"/>
  <c r="AX217" i="119"/>
  <c r="AQ217" i="119"/>
  <c r="AP217" i="119"/>
  <c r="AF217" i="119"/>
  <c r="AE217" i="119"/>
  <c r="AD217" i="119"/>
  <c r="AC217" i="119"/>
  <c r="AB217" i="119"/>
  <c r="AA217" i="119"/>
  <c r="BO213" i="119"/>
  <c r="BN213" i="119"/>
  <c r="BG213" i="119"/>
  <c r="BF213" i="119"/>
  <c r="AY213" i="119"/>
  <c r="AX213" i="119"/>
  <c r="AQ213" i="119"/>
  <c r="AP213" i="119"/>
  <c r="AF213" i="119"/>
  <c r="AE213" i="119"/>
  <c r="AD213" i="119"/>
  <c r="AC213" i="119"/>
  <c r="AB213" i="119"/>
  <c r="AA213" i="119"/>
  <c r="Z213" i="119"/>
  <c r="BO209" i="119"/>
  <c r="BN209" i="119"/>
  <c r="BG209" i="119"/>
  <c r="BF209" i="119"/>
  <c r="AY209" i="119"/>
  <c r="Z209" i="119" s="1"/>
  <c r="AX209" i="119"/>
  <c r="AQ209" i="119"/>
  <c r="AP209" i="119"/>
  <c r="AF209" i="119"/>
  <c r="AE209" i="119"/>
  <c r="AD209" i="119"/>
  <c r="AC209" i="119"/>
  <c r="AB209" i="119"/>
  <c r="AA209" i="119"/>
  <c r="BO205" i="119"/>
  <c r="BN205" i="119"/>
  <c r="BG205" i="119"/>
  <c r="BF205" i="119"/>
  <c r="AY205" i="119"/>
  <c r="AX205" i="119"/>
  <c r="AQ205" i="119"/>
  <c r="Z205" i="119" s="1"/>
  <c r="AP205" i="119"/>
  <c r="AF205" i="119"/>
  <c r="AE205" i="119"/>
  <c r="AD205" i="119"/>
  <c r="AC205" i="119"/>
  <c r="AB205" i="119"/>
  <c r="AA205" i="119"/>
  <c r="BO201" i="119"/>
  <c r="BN201" i="119"/>
  <c r="BG201" i="119"/>
  <c r="BG192" i="119" s="1"/>
  <c r="BF201" i="119"/>
  <c r="AY201" i="119"/>
  <c r="AX201" i="119"/>
  <c r="AQ201" i="119"/>
  <c r="AP201" i="119"/>
  <c r="AF201" i="119"/>
  <c r="AE201" i="119"/>
  <c r="AD201" i="119"/>
  <c r="AC201" i="119"/>
  <c r="AB201" i="119"/>
  <c r="AA201" i="119"/>
  <c r="BO197" i="119"/>
  <c r="BN197" i="119"/>
  <c r="BG197" i="119"/>
  <c r="BF197" i="119"/>
  <c r="AY197" i="119"/>
  <c r="Z197" i="119" s="1"/>
  <c r="AX197" i="119"/>
  <c r="AQ197" i="119"/>
  <c r="AP197" i="119"/>
  <c r="AF197" i="119"/>
  <c r="AE197" i="119"/>
  <c r="AD197" i="119"/>
  <c r="AC197" i="119"/>
  <c r="AB197" i="119"/>
  <c r="AA197" i="119"/>
  <c r="BO193" i="119"/>
  <c r="BN193" i="119"/>
  <c r="BG193" i="119"/>
  <c r="BF193" i="119"/>
  <c r="AY193" i="119"/>
  <c r="Z193" i="119" s="1"/>
  <c r="AX193" i="119"/>
  <c r="AQ193" i="119"/>
  <c r="AP193" i="119"/>
  <c r="AF193" i="119"/>
  <c r="AE193" i="119"/>
  <c r="AD193" i="119"/>
  <c r="AC193" i="119"/>
  <c r="AB193" i="119"/>
  <c r="AA193" i="119"/>
  <c r="BU192" i="119"/>
  <c r="BT192" i="119"/>
  <c r="BS192" i="119"/>
  <c r="BR192" i="119"/>
  <c r="BQ192" i="119"/>
  <c r="BP192" i="119"/>
  <c r="AA192" i="119" s="1"/>
  <c r="BM192" i="119"/>
  <c r="BL192" i="119"/>
  <c r="BK192" i="119"/>
  <c r="BJ192" i="119"/>
  <c r="BI192" i="119"/>
  <c r="BH192" i="119"/>
  <c r="BE192" i="119"/>
  <c r="BD192" i="119"/>
  <c r="BC192" i="119"/>
  <c r="BB192" i="119"/>
  <c r="AC192" i="119" s="1"/>
  <c r="BA192" i="119"/>
  <c r="AZ192" i="119"/>
  <c r="AW192" i="119"/>
  <c r="AV192" i="119"/>
  <c r="AU192" i="119"/>
  <c r="AT192" i="119"/>
  <c r="AS192" i="119"/>
  <c r="AR192" i="119"/>
  <c r="BO188" i="119"/>
  <c r="BN188" i="119"/>
  <c r="BG188" i="119"/>
  <c r="BF188" i="119"/>
  <c r="AY188" i="119"/>
  <c r="AX188" i="119"/>
  <c r="AQ188" i="119"/>
  <c r="AP188" i="119"/>
  <c r="AF188" i="119"/>
  <c r="AE188" i="119"/>
  <c r="AD188" i="119"/>
  <c r="AC188" i="119"/>
  <c r="AB188" i="119"/>
  <c r="AA188" i="119"/>
  <c r="BO184" i="119"/>
  <c r="BN184" i="119"/>
  <c r="BG184" i="119"/>
  <c r="BF184" i="119"/>
  <c r="AY184" i="119"/>
  <c r="AX184" i="119"/>
  <c r="AQ184" i="119"/>
  <c r="AP184" i="119"/>
  <c r="AF184" i="119"/>
  <c r="AE184" i="119"/>
  <c r="AD184" i="119"/>
  <c r="AC184" i="119"/>
  <c r="AB184" i="119"/>
  <c r="AA184" i="119"/>
  <c r="BO180" i="119"/>
  <c r="BN180" i="119"/>
  <c r="BG180" i="119"/>
  <c r="Z180" i="119" s="1"/>
  <c r="BF180" i="119"/>
  <c r="AY180" i="119"/>
  <c r="AX180" i="119"/>
  <c r="AQ180" i="119"/>
  <c r="AP180" i="119"/>
  <c r="AF180" i="119"/>
  <c r="AE180" i="119"/>
  <c r="AD180" i="119"/>
  <c r="AC180" i="119"/>
  <c r="AB180" i="119"/>
  <c r="AA180" i="119"/>
  <c r="BO176" i="119"/>
  <c r="BN176" i="119"/>
  <c r="BG176" i="119"/>
  <c r="BF176" i="119"/>
  <c r="AY176" i="119"/>
  <c r="AX176" i="119"/>
  <c r="AQ176" i="119"/>
  <c r="AP176" i="119"/>
  <c r="AF176" i="119"/>
  <c r="AE176" i="119"/>
  <c r="AD176" i="119"/>
  <c r="AC176" i="119"/>
  <c r="AB176" i="119"/>
  <c r="AA176" i="119"/>
  <c r="BO172" i="119"/>
  <c r="BN172" i="119"/>
  <c r="BG172" i="119"/>
  <c r="BF172" i="119"/>
  <c r="AY172" i="119"/>
  <c r="AX172" i="119"/>
  <c r="AQ172" i="119"/>
  <c r="AP172" i="119"/>
  <c r="AF172" i="119"/>
  <c r="AE172" i="119"/>
  <c r="AD172" i="119"/>
  <c r="AC172" i="119"/>
  <c r="AB172" i="119"/>
  <c r="AA172" i="119"/>
  <c r="BO168" i="119"/>
  <c r="BN168" i="119"/>
  <c r="BG168" i="119"/>
  <c r="BF168" i="119"/>
  <c r="AY168" i="119"/>
  <c r="AY167" i="119" s="1"/>
  <c r="AX168" i="119"/>
  <c r="AQ168" i="119"/>
  <c r="AP168" i="119"/>
  <c r="AF168" i="119"/>
  <c r="AE168" i="119"/>
  <c r="AD168" i="119"/>
  <c r="AC168" i="119"/>
  <c r="AB168" i="119"/>
  <c r="AA168" i="119"/>
  <c r="BU167" i="119"/>
  <c r="BT167" i="119"/>
  <c r="BS167" i="119"/>
  <c r="BR167" i="119"/>
  <c r="BQ167" i="119"/>
  <c r="BP167" i="119"/>
  <c r="BM167" i="119"/>
  <c r="BL167" i="119"/>
  <c r="BK167" i="119"/>
  <c r="BJ167" i="119"/>
  <c r="BI167" i="119"/>
  <c r="BH167" i="119"/>
  <c r="BE167" i="119"/>
  <c r="BD167" i="119"/>
  <c r="BC167" i="119"/>
  <c r="BB167" i="119"/>
  <c r="BA167" i="119"/>
  <c r="AZ167" i="119"/>
  <c r="AW167" i="119"/>
  <c r="AV167" i="119"/>
  <c r="AU167" i="119"/>
  <c r="AT167" i="119"/>
  <c r="AS167" i="119"/>
  <c r="AB167" i="119" s="1"/>
  <c r="AR167" i="119"/>
  <c r="AA167" i="119" s="1"/>
  <c r="BO163" i="119"/>
  <c r="BN163" i="119"/>
  <c r="BG163" i="119"/>
  <c r="BF163" i="119"/>
  <c r="AY163" i="119"/>
  <c r="AX163" i="119"/>
  <c r="AQ163" i="119"/>
  <c r="AP163" i="119"/>
  <c r="AF163" i="119"/>
  <c r="AE163" i="119"/>
  <c r="AD163" i="119"/>
  <c r="AC163" i="119"/>
  <c r="AB163" i="119"/>
  <c r="AA163" i="119"/>
  <c r="BO159" i="119"/>
  <c r="BN159" i="119"/>
  <c r="BG159" i="119"/>
  <c r="BF159" i="119"/>
  <c r="AY159" i="119"/>
  <c r="AX159" i="119"/>
  <c r="AQ159" i="119"/>
  <c r="AP159" i="119"/>
  <c r="AF159" i="119"/>
  <c r="AE159" i="119"/>
  <c r="AD159" i="119"/>
  <c r="AC159" i="119"/>
  <c r="AB159" i="119"/>
  <c r="AA159" i="119"/>
  <c r="BO155" i="119"/>
  <c r="BN155" i="119"/>
  <c r="BG155" i="119"/>
  <c r="BF155" i="119"/>
  <c r="AY155" i="119"/>
  <c r="AX155" i="119"/>
  <c r="AQ155" i="119"/>
  <c r="AP155" i="119"/>
  <c r="AF155" i="119"/>
  <c r="AE155" i="119"/>
  <c r="AD155" i="119"/>
  <c r="AC155" i="119"/>
  <c r="AB155" i="119"/>
  <c r="AA155" i="119"/>
  <c r="BO151" i="119"/>
  <c r="BN151" i="119"/>
  <c r="BG151" i="119"/>
  <c r="BF151" i="119"/>
  <c r="AY151" i="119"/>
  <c r="AX151" i="119"/>
  <c r="AQ151" i="119"/>
  <c r="AP151" i="119"/>
  <c r="AF151" i="119"/>
  <c r="AE151" i="119"/>
  <c r="AD151" i="119"/>
  <c r="AC151" i="119"/>
  <c r="AB151" i="119"/>
  <c r="AA151" i="119"/>
  <c r="BO147" i="119"/>
  <c r="BN147" i="119"/>
  <c r="BG147" i="119"/>
  <c r="BF147" i="119"/>
  <c r="AY147" i="119"/>
  <c r="AX147" i="119"/>
  <c r="AQ147" i="119"/>
  <c r="AP147" i="119"/>
  <c r="AF147" i="119"/>
  <c r="AE147" i="119"/>
  <c r="AD147" i="119"/>
  <c r="AC147" i="119"/>
  <c r="AB147" i="119"/>
  <c r="AA147" i="119"/>
  <c r="BO143" i="119"/>
  <c r="BN143" i="119"/>
  <c r="BG143" i="119"/>
  <c r="BF143" i="119"/>
  <c r="AY143" i="119"/>
  <c r="AX143" i="119"/>
  <c r="AQ143" i="119"/>
  <c r="AP143" i="119"/>
  <c r="AF143" i="119"/>
  <c r="AE143" i="119"/>
  <c r="AD143" i="119"/>
  <c r="AC143" i="119"/>
  <c r="AB143" i="119"/>
  <c r="AA143" i="119"/>
  <c r="BO139" i="119"/>
  <c r="BN139" i="119"/>
  <c r="BG139" i="119"/>
  <c r="BF139" i="119"/>
  <c r="AY139" i="119"/>
  <c r="AX139" i="119"/>
  <c r="AQ139" i="119"/>
  <c r="AP139" i="119"/>
  <c r="AF139" i="119"/>
  <c r="AE139" i="119"/>
  <c r="AD139" i="119"/>
  <c r="AC139" i="119"/>
  <c r="AB139" i="119"/>
  <c r="AA139" i="119"/>
  <c r="BO135" i="119"/>
  <c r="BN135" i="119"/>
  <c r="BG135" i="119"/>
  <c r="BF135" i="119"/>
  <c r="AY135" i="119"/>
  <c r="AX135" i="119"/>
  <c r="AQ135" i="119"/>
  <c r="Z135" i="119" s="1"/>
  <c r="AP135" i="119"/>
  <c r="AF135" i="119"/>
  <c r="AE135" i="119"/>
  <c r="AD135" i="119"/>
  <c r="AC135" i="119"/>
  <c r="AB135" i="119"/>
  <c r="AA135" i="119"/>
  <c r="BO131" i="119"/>
  <c r="BN131" i="119"/>
  <c r="BG131" i="119"/>
  <c r="BF131" i="119"/>
  <c r="AY131" i="119"/>
  <c r="AX131" i="119"/>
  <c r="AQ131" i="119"/>
  <c r="Z131" i="119" s="1"/>
  <c r="AP131" i="119"/>
  <c r="AF131" i="119"/>
  <c r="AE131" i="119"/>
  <c r="AD131" i="119"/>
  <c r="AC131" i="119"/>
  <c r="AB131" i="119"/>
  <c r="AA131" i="119"/>
  <c r="BO127" i="119"/>
  <c r="BN127" i="119"/>
  <c r="BG127" i="119"/>
  <c r="BF127" i="119"/>
  <c r="AY127" i="119"/>
  <c r="AX127" i="119"/>
  <c r="AQ127" i="119"/>
  <c r="AP127" i="119"/>
  <c r="AF127" i="119"/>
  <c r="AE127" i="119"/>
  <c r="AD127" i="119"/>
  <c r="AC127" i="119"/>
  <c r="AB127" i="119"/>
  <c r="AA127" i="119"/>
  <c r="BO123" i="119"/>
  <c r="BN123" i="119"/>
  <c r="BG123" i="119"/>
  <c r="BF123" i="119"/>
  <c r="AY123" i="119"/>
  <c r="AX123" i="119"/>
  <c r="AQ123" i="119"/>
  <c r="AP123" i="119"/>
  <c r="AF123" i="119"/>
  <c r="AE123" i="119"/>
  <c r="AD123" i="119"/>
  <c r="AC123" i="119"/>
  <c r="AB123" i="119"/>
  <c r="AA123" i="119"/>
  <c r="BO119" i="119"/>
  <c r="BN119" i="119"/>
  <c r="BG119" i="119"/>
  <c r="BF119" i="119"/>
  <c r="AY119" i="119"/>
  <c r="AX119" i="119"/>
  <c r="AQ119" i="119"/>
  <c r="AP119" i="119"/>
  <c r="AF119" i="119"/>
  <c r="AE119" i="119"/>
  <c r="AD119" i="119"/>
  <c r="AC119" i="119"/>
  <c r="AB119" i="119"/>
  <c r="AA119" i="119"/>
  <c r="BO115" i="119"/>
  <c r="BN115" i="119"/>
  <c r="BG115" i="119"/>
  <c r="BF115" i="119"/>
  <c r="AY115" i="119"/>
  <c r="Z115" i="119" s="1"/>
  <c r="AX115" i="119"/>
  <c r="AQ115" i="119"/>
  <c r="AP115" i="119"/>
  <c r="AF115" i="119"/>
  <c r="AE115" i="119"/>
  <c r="AD115" i="119"/>
  <c r="AC115" i="119"/>
  <c r="AB115" i="119"/>
  <c r="AA115" i="119"/>
  <c r="BO111" i="119"/>
  <c r="BN111" i="119"/>
  <c r="BG111" i="119"/>
  <c r="BF111" i="119"/>
  <c r="AY111" i="119"/>
  <c r="AX111" i="119"/>
  <c r="AQ111" i="119"/>
  <c r="Z111" i="119" s="1"/>
  <c r="AP111" i="119"/>
  <c r="AF111" i="119"/>
  <c r="AE111" i="119"/>
  <c r="AD111" i="119"/>
  <c r="AC111" i="119"/>
  <c r="AB111" i="119"/>
  <c r="AA111" i="119"/>
  <c r="BO107" i="119"/>
  <c r="BN107" i="119"/>
  <c r="BG107" i="119"/>
  <c r="BF107" i="119"/>
  <c r="AY107" i="119"/>
  <c r="AX107" i="119"/>
  <c r="AQ107" i="119"/>
  <c r="AP107" i="119"/>
  <c r="AF107" i="119"/>
  <c r="AE107" i="119"/>
  <c r="AD107" i="119"/>
  <c r="AC107" i="119"/>
  <c r="AB107" i="119"/>
  <c r="AA107" i="119"/>
  <c r="BO103" i="119"/>
  <c r="BN103" i="119"/>
  <c r="BG103" i="119"/>
  <c r="BF103" i="119"/>
  <c r="AY103" i="119"/>
  <c r="Z103" i="119" s="1"/>
  <c r="AX103" i="119"/>
  <c r="AQ103" i="119"/>
  <c r="AP103" i="119"/>
  <c r="AF103" i="119"/>
  <c r="AE103" i="119"/>
  <c r="AD103" i="119"/>
  <c r="AC103" i="119"/>
  <c r="AB103" i="119"/>
  <c r="AA103" i="119"/>
  <c r="BO99" i="119"/>
  <c r="BN99" i="119"/>
  <c r="BG99" i="119"/>
  <c r="BF99" i="119"/>
  <c r="AY99" i="119"/>
  <c r="AX99" i="119"/>
  <c r="AQ99" i="119"/>
  <c r="AP99" i="119"/>
  <c r="AF99" i="119"/>
  <c r="AE99" i="119"/>
  <c r="AD99" i="119"/>
  <c r="AC99" i="119"/>
  <c r="AB99" i="119"/>
  <c r="AA99" i="119"/>
  <c r="BO95" i="119"/>
  <c r="BN95" i="119"/>
  <c r="BG95" i="119"/>
  <c r="BF95" i="119"/>
  <c r="AY95" i="119"/>
  <c r="AX95" i="119"/>
  <c r="AQ95" i="119"/>
  <c r="AP95" i="119"/>
  <c r="AF95" i="119"/>
  <c r="AE95" i="119"/>
  <c r="AD95" i="119"/>
  <c r="AC95" i="119"/>
  <c r="AB95" i="119"/>
  <c r="AA95" i="119"/>
  <c r="BO91" i="119"/>
  <c r="BN91" i="119"/>
  <c r="BG91" i="119"/>
  <c r="BF91" i="119"/>
  <c r="AY91" i="119"/>
  <c r="AX91" i="119"/>
  <c r="AQ91" i="119"/>
  <c r="AP91" i="119"/>
  <c r="AF91" i="119"/>
  <c r="AE91" i="119"/>
  <c r="AD91" i="119"/>
  <c r="AC91" i="119"/>
  <c r="AB91" i="119"/>
  <c r="AA91" i="119"/>
  <c r="BO87" i="119"/>
  <c r="BN87" i="119"/>
  <c r="BG87" i="119"/>
  <c r="BF87" i="119"/>
  <c r="AY87" i="119"/>
  <c r="AX87" i="119"/>
  <c r="AQ87" i="119"/>
  <c r="AP87" i="119"/>
  <c r="AF87" i="119"/>
  <c r="AE87" i="119"/>
  <c r="AD87" i="119"/>
  <c r="AC87" i="119"/>
  <c r="AB87" i="119"/>
  <c r="AA87" i="119"/>
  <c r="BO83" i="119"/>
  <c r="BN83" i="119"/>
  <c r="BG83" i="119"/>
  <c r="BF83" i="119"/>
  <c r="AY83" i="119"/>
  <c r="AX83" i="119"/>
  <c r="AQ83" i="119"/>
  <c r="AP83" i="119"/>
  <c r="AF83" i="119"/>
  <c r="AE83" i="119"/>
  <c r="AD83" i="119"/>
  <c r="AC83" i="119"/>
  <c r="AB83" i="119"/>
  <c r="AA83" i="119"/>
  <c r="BO79" i="119"/>
  <c r="BN79" i="119"/>
  <c r="BG79" i="119"/>
  <c r="BF79" i="119"/>
  <c r="AY79" i="119"/>
  <c r="AX79" i="119"/>
  <c r="AQ79" i="119"/>
  <c r="AP79" i="119"/>
  <c r="AF79" i="119"/>
  <c r="AE79" i="119"/>
  <c r="AD79" i="119"/>
  <c r="AC79" i="119"/>
  <c r="AB79" i="119"/>
  <c r="AA79" i="119"/>
  <c r="BU78" i="119"/>
  <c r="BT78" i="119"/>
  <c r="AE78" i="119" s="1"/>
  <c r="BS78" i="119"/>
  <c r="BR78" i="119"/>
  <c r="BQ78" i="119"/>
  <c r="BP78" i="119"/>
  <c r="BM78" i="119"/>
  <c r="BL78" i="119"/>
  <c r="BK78" i="119"/>
  <c r="BJ78" i="119"/>
  <c r="BI78" i="119"/>
  <c r="BH78" i="119"/>
  <c r="BE78" i="119"/>
  <c r="BD78" i="119"/>
  <c r="BC78" i="119"/>
  <c r="BB78" i="119"/>
  <c r="BA78" i="119"/>
  <c r="AZ78" i="119"/>
  <c r="AW78" i="119"/>
  <c r="AV78" i="119"/>
  <c r="AU78" i="119"/>
  <c r="AT78" i="119"/>
  <c r="AS78" i="119"/>
  <c r="AB78" i="119" s="1"/>
  <c r="AR78" i="119"/>
  <c r="BO74" i="119"/>
  <c r="BN74" i="119"/>
  <c r="BG74" i="119"/>
  <c r="BF74" i="119"/>
  <c r="AY74" i="119"/>
  <c r="AX74" i="119"/>
  <c r="AQ74" i="119"/>
  <c r="AP74" i="119"/>
  <c r="AF74" i="119"/>
  <c r="AE74" i="119"/>
  <c r="AD74" i="119"/>
  <c r="AC74" i="119"/>
  <c r="AB74" i="119"/>
  <c r="AA74" i="119"/>
  <c r="BO70" i="119"/>
  <c r="BN70" i="119"/>
  <c r="BG70" i="119"/>
  <c r="BF70" i="119"/>
  <c r="AY70" i="119"/>
  <c r="AX70" i="119"/>
  <c r="AQ70" i="119"/>
  <c r="AP70" i="119"/>
  <c r="AF70" i="119"/>
  <c r="AE70" i="119"/>
  <c r="AD70" i="119"/>
  <c r="AC70" i="119"/>
  <c r="AB70" i="119"/>
  <c r="AA70" i="119"/>
  <c r="BO66" i="119"/>
  <c r="BN66" i="119"/>
  <c r="BG66" i="119"/>
  <c r="BF66" i="119"/>
  <c r="AY66" i="119"/>
  <c r="AX66" i="119"/>
  <c r="AQ66" i="119"/>
  <c r="Z66" i="119" s="1"/>
  <c r="AP66" i="119"/>
  <c r="AF66" i="119"/>
  <c r="AE66" i="119"/>
  <c r="AD66" i="119"/>
  <c r="AC66" i="119"/>
  <c r="AB66" i="119"/>
  <c r="AA66" i="119"/>
  <c r="BO62" i="119"/>
  <c r="BN62" i="119"/>
  <c r="BG62" i="119"/>
  <c r="BF62" i="119"/>
  <c r="AY62" i="119"/>
  <c r="AX62" i="119"/>
  <c r="AQ62" i="119"/>
  <c r="Z62" i="119" s="1"/>
  <c r="AP62" i="119"/>
  <c r="AF62" i="119"/>
  <c r="AE62" i="119"/>
  <c r="AD62" i="119"/>
  <c r="AC62" i="119"/>
  <c r="AB62" i="119"/>
  <c r="AA62" i="119"/>
  <c r="BO58" i="119"/>
  <c r="BN58" i="119"/>
  <c r="BG58" i="119"/>
  <c r="BF58" i="119"/>
  <c r="AY58" i="119"/>
  <c r="AX58" i="119"/>
  <c r="AQ58" i="119"/>
  <c r="AP58" i="119"/>
  <c r="AF58" i="119"/>
  <c r="AE58" i="119"/>
  <c r="AD58" i="119"/>
  <c r="AC58" i="119"/>
  <c r="AB58" i="119"/>
  <c r="AA58" i="119"/>
  <c r="BO54" i="119"/>
  <c r="BN54" i="119"/>
  <c r="BG54" i="119"/>
  <c r="BF54" i="119"/>
  <c r="AY54" i="119"/>
  <c r="AX54" i="119"/>
  <c r="AQ54" i="119"/>
  <c r="AP54" i="119"/>
  <c r="AF54" i="119"/>
  <c r="AE54" i="119"/>
  <c r="AD54" i="119"/>
  <c r="AC54" i="119"/>
  <c r="AB54" i="119"/>
  <c r="AA54" i="119"/>
  <c r="BO50" i="119"/>
  <c r="BN50" i="119"/>
  <c r="BG50" i="119"/>
  <c r="BF50" i="119"/>
  <c r="AY50" i="119"/>
  <c r="AX50" i="119"/>
  <c r="AQ50" i="119"/>
  <c r="Z50" i="119" s="1"/>
  <c r="AP50" i="119"/>
  <c r="AF50" i="119"/>
  <c r="AE50" i="119"/>
  <c r="AD50" i="119"/>
  <c r="AC50" i="119"/>
  <c r="AB50" i="119"/>
  <c r="AA50" i="119"/>
  <c r="BO46" i="119"/>
  <c r="BN46" i="119"/>
  <c r="BG46" i="119"/>
  <c r="BF46" i="119"/>
  <c r="AY46" i="119"/>
  <c r="Z46" i="119" s="1"/>
  <c r="AX46" i="119"/>
  <c r="AQ46" i="119"/>
  <c r="AP46" i="119"/>
  <c r="AF46" i="119"/>
  <c r="AE46" i="119"/>
  <c r="AD46" i="119"/>
  <c r="AC46" i="119"/>
  <c r="AB46" i="119"/>
  <c r="AA46" i="119"/>
  <c r="BO42" i="119"/>
  <c r="BN42" i="119"/>
  <c r="BG42" i="119"/>
  <c r="BF42" i="119"/>
  <c r="AY42" i="119"/>
  <c r="AX42" i="119"/>
  <c r="AQ42" i="119"/>
  <c r="AP42" i="119"/>
  <c r="AF42" i="119"/>
  <c r="AE42" i="119"/>
  <c r="AD42" i="119"/>
  <c r="AC42" i="119"/>
  <c r="AB42" i="119"/>
  <c r="AA42" i="119"/>
  <c r="Z42" i="119"/>
  <c r="BO38" i="119"/>
  <c r="BN38" i="119"/>
  <c r="BG38" i="119"/>
  <c r="BF38" i="119"/>
  <c r="AY38" i="119"/>
  <c r="AX38" i="119"/>
  <c r="AQ38" i="119"/>
  <c r="AP38" i="119"/>
  <c r="AF38" i="119"/>
  <c r="AE38" i="119"/>
  <c r="AD38" i="119"/>
  <c r="AC38" i="119"/>
  <c r="AB38" i="119"/>
  <c r="AA38" i="119"/>
  <c r="BO34" i="119"/>
  <c r="BN34" i="119"/>
  <c r="BG34" i="119"/>
  <c r="BF34" i="119"/>
  <c r="AY34" i="119"/>
  <c r="AX34" i="119"/>
  <c r="AQ34" i="119"/>
  <c r="AP34" i="119"/>
  <c r="AF34" i="119"/>
  <c r="AE34" i="119"/>
  <c r="AD34" i="119"/>
  <c r="AC34" i="119"/>
  <c r="AB34" i="119"/>
  <c r="AA34" i="119"/>
  <c r="BO30" i="119"/>
  <c r="BN30" i="119"/>
  <c r="BG30" i="119"/>
  <c r="BF30" i="119"/>
  <c r="AY30" i="119"/>
  <c r="AX30" i="119"/>
  <c r="AQ30" i="119"/>
  <c r="AP30" i="119"/>
  <c r="AF30" i="119"/>
  <c r="AE30" i="119"/>
  <c r="AD30" i="119"/>
  <c r="AC30" i="119"/>
  <c r="AB30" i="119"/>
  <c r="AA30" i="119"/>
  <c r="BO26" i="119"/>
  <c r="BN26" i="119"/>
  <c r="BG26" i="119"/>
  <c r="BF26" i="119"/>
  <c r="AY26" i="119"/>
  <c r="AX26" i="119"/>
  <c r="AQ26" i="119"/>
  <c r="AP26" i="119"/>
  <c r="AF26" i="119"/>
  <c r="AE26" i="119"/>
  <c r="AD26" i="119"/>
  <c r="AC26" i="119"/>
  <c r="AB26" i="119"/>
  <c r="AA26" i="119"/>
  <c r="BO22" i="119"/>
  <c r="BN22" i="119"/>
  <c r="BG22" i="119"/>
  <c r="BF22" i="119"/>
  <c r="AY22" i="119"/>
  <c r="AX22" i="119"/>
  <c r="AQ22" i="119"/>
  <c r="AP22" i="119"/>
  <c r="AF22" i="119"/>
  <c r="AE22" i="119"/>
  <c r="AD22" i="119"/>
  <c r="AC22" i="119"/>
  <c r="AB22" i="119"/>
  <c r="AA22" i="119"/>
  <c r="BU21" i="119"/>
  <c r="BT21" i="119"/>
  <c r="BS21" i="119"/>
  <c r="BR21" i="119"/>
  <c r="BQ21" i="119"/>
  <c r="AB21" i="119" s="1"/>
  <c r="BP21" i="119"/>
  <c r="BP7" i="119" s="1"/>
  <c r="BM21" i="119"/>
  <c r="BL21" i="119"/>
  <c r="BK21" i="119"/>
  <c r="BJ21" i="119"/>
  <c r="BI21" i="119"/>
  <c r="BH21" i="119"/>
  <c r="BE21" i="119"/>
  <c r="BD21" i="119"/>
  <c r="BC21" i="119"/>
  <c r="BB21" i="119"/>
  <c r="BA21" i="119"/>
  <c r="AZ21" i="119"/>
  <c r="AW21" i="119"/>
  <c r="AV21" i="119"/>
  <c r="AU21" i="119"/>
  <c r="AT21" i="119"/>
  <c r="AS21" i="119"/>
  <c r="AR21" i="119"/>
  <c r="BO17" i="119"/>
  <c r="BN17" i="119"/>
  <c r="BG17" i="119"/>
  <c r="BF17" i="119"/>
  <c r="AY17" i="119"/>
  <c r="AX17" i="119"/>
  <c r="AQ17" i="119"/>
  <c r="Z17" i="119" s="1"/>
  <c r="AP17" i="119"/>
  <c r="AF17" i="119"/>
  <c r="AE17" i="119"/>
  <c r="AD17" i="119"/>
  <c r="AC17" i="119"/>
  <c r="AB17" i="119"/>
  <c r="AA17" i="119"/>
  <c r="BO13" i="119"/>
  <c r="BN13" i="119"/>
  <c r="BG13" i="119"/>
  <c r="BF13" i="119"/>
  <c r="AY13" i="119"/>
  <c r="AX13" i="119"/>
  <c r="AQ13" i="119"/>
  <c r="AP13" i="119"/>
  <c r="AF13" i="119"/>
  <c r="AE13" i="119"/>
  <c r="AD13" i="119"/>
  <c r="AC13" i="119"/>
  <c r="AB13" i="119"/>
  <c r="AA13" i="119"/>
  <c r="Z13" i="119"/>
  <c r="BO9" i="119"/>
  <c r="BN9" i="119"/>
  <c r="BG9" i="119"/>
  <c r="BF9" i="119"/>
  <c r="AY9" i="119"/>
  <c r="Z9" i="119" s="1"/>
  <c r="AX9" i="119"/>
  <c r="AQ9" i="119"/>
  <c r="AP9" i="119"/>
  <c r="AF9" i="119"/>
  <c r="AE9" i="119"/>
  <c r="AD9" i="119"/>
  <c r="AC9" i="119"/>
  <c r="AB9" i="119"/>
  <c r="AA9" i="119"/>
  <c r="BU8" i="119"/>
  <c r="BU7" i="119" s="1"/>
  <c r="BT8" i="119"/>
  <c r="BT7" i="119" s="1"/>
  <c r="BS8" i="119"/>
  <c r="BR8" i="119"/>
  <c r="BQ8" i="119"/>
  <c r="BP8" i="119"/>
  <c r="BM8" i="119"/>
  <c r="BL8" i="119"/>
  <c r="BK8" i="119"/>
  <c r="BJ8" i="119"/>
  <c r="BI8" i="119"/>
  <c r="BI7" i="119" s="1"/>
  <c r="BH8" i="119"/>
  <c r="BE8" i="119"/>
  <c r="BD8" i="119"/>
  <c r="BC8" i="119"/>
  <c r="BB8" i="119"/>
  <c r="BA8" i="119"/>
  <c r="AB8" i="119" s="1"/>
  <c r="AZ8" i="119"/>
  <c r="AW8" i="119"/>
  <c r="AV8" i="119"/>
  <c r="AV7" i="119" s="1"/>
  <c r="AU8" i="119"/>
  <c r="AT8" i="119"/>
  <c r="AS8" i="119"/>
  <c r="AR8" i="119"/>
  <c r="BS7" i="119"/>
  <c r="AH2" i="119"/>
  <c r="X2" i="119"/>
  <c r="AU2" i="119" s="1"/>
  <c r="BK2" i="119" s="1"/>
  <c r="O2" i="119"/>
  <c r="BO74" i="118"/>
  <c r="BN74" i="118"/>
  <c r="BG74" i="118"/>
  <c r="BF74" i="118"/>
  <c r="AY74" i="118"/>
  <c r="AX74" i="118"/>
  <c r="AQ74" i="118"/>
  <c r="AP74" i="118"/>
  <c r="AF74" i="118"/>
  <c r="AE74" i="118"/>
  <c r="AD74" i="118"/>
  <c r="AC74" i="118"/>
  <c r="AB74" i="118"/>
  <c r="AA74" i="118"/>
  <c r="BO70" i="118"/>
  <c r="BN70" i="118"/>
  <c r="BG70" i="118"/>
  <c r="BF70" i="118"/>
  <c r="AY70" i="118"/>
  <c r="AX70" i="118"/>
  <c r="AQ70" i="118"/>
  <c r="AP70" i="118"/>
  <c r="AF70" i="118"/>
  <c r="AE70" i="118"/>
  <c r="AD70" i="118"/>
  <c r="AC70" i="118"/>
  <c r="AB70" i="118"/>
  <c r="AA70" i="118"/>
  <c r="BO66" i="118"/>
  <c r="BN66" i="118"/>
  <c r="BG66" i="118"/>
  <c r="BF66" i="118"/>
  <c r="AY66" i="118"/>
  <c r="AX66" i="118"/>
  <c r="AQ66" i="118"/>
  <c r="AP66" i="118"/>
  <c r="AF66" i="118"/>
  <c r="AE66" i="118"/>
  <c r="AD66" i="118"/>
  <c r="AC66" i="118"/>
  <c r="AB66" i="118"/>
  <c r="AA66" i="118"/>
  <c r="BO62" i="118"/>
  <c r="BN62" i="118"/>
  <c r="BG62" i="118"/>
  <c r="BF62" i="118"/>
  <c r="BE57" i="118" s="1"/>
  <c r="AY62" i="118"/>
  <c r="AX62" i="118"/>
  <c r="AQ62" i="118"/>
  <c r="AP62" i="118"/>
  <c r="AF62" i="118"/>
  <c r="AE62" i="118"/>
  <c r="AD62" i="118"/>
  <c r="AC62" i="118"/>
  <c r="AB62" i="118"/>
  <c r="AA62" i="118"/>
  <c r="BO58" i="118"/>
  <c r="BN58" i="118"/>
  <c r="BG58" i="118"/>
  <c r="BF58" i="118"/>
  <c r="AY58" i="118"/>
  <c r="AX58" i="118"/>
  <c r="AQ58" i="118"/>
  <c r="Z58" i="118" s="1"/>
  <c r="AP58" i="118"/>
  <c r="AF58" i="118"/>
  <c r="AE58" i="118"/>
  <c r="AD58" i="118"/>
  <c r="AC58" i="118"/>
  <c r="AB58" i="118"/>
  <c r="AA58" i="118"/>
  <c r="BU57" i="118"/>
  <c r="BT57" i="118"/>
  <c r="BS57" i="118"/>
  <c r="BR57" i="118"/>
  <c r="BQ57" i="118"/>
  <c r="BP57" i="118"/>
  <c r="BO57" i="118"/>
  <c r="BL57" i="118"/>
  <c r="AE57" i="118" s="1"/>
  <c r="BK57" i="118"/>
  <c r="BJ57" i="118"/>
  <c r="BI57" i="118"/>
  <c r="BH57" i="118"/>
  <c r="BG57" i="118"/>
  <c r="BD57" i="118"/>
  <c r="BC57" i="118"/>
  <c r="BB57" i="118"/>
  <c r="BA57" i="118"/>
  <c r="AZ57" i="118"/>
  <c r="AZ7" i="118" s="1"/>
  <c r="AY57" i="118"/>
  <c r="AV57" i="118"/>
  <c r="AU57" i="118"/>
  <c r="AT57" i="118"/>
  <c r="AT7" i="118" s="1"/>
  <c r="AS57" i="118"/>
  <c r="AR57" i="118"/>
  <c r="AQ57" i="118"/>
  <c r="AD57" i="118"/>
  <c r="BO53" i="118"/>
  <c r="BN53" i="118"/>
  <c r="BG53" i="118"/>
  <c r="BF53" i="118"/>
  <c r="AY53" i="118"/>
  <c r="AX53" i="118"/>
  <c r="AQ53" i="118"/>
  <c r="AP53" i="118"/>
  <c r="AF53" i="118"/>
  <c r="AE53" i="118"/>
  <c r="AD53" i="118"/>
  <c r="AC53" i="118"/>
  <c r="AB53" i="118"/>
  <c r="AA53" i="118"/>
  <c r="BO49" i="118"/>
  <c r="BN49" i="118"/>
  <c r="BG49" i="118"/>
  <c r="BF49" i="118"/>
  <c r="AY49" i="118"/>
  <c r="AX49" i="118"/>
  <c r="AQ49" i="118"/>
  <c r="AP49" i="118"/>
  <c r="AF49" i="118"/>
  <c r="AE49" i="118"/>
  <c r="AD49" i="118"/>
  <c r="AC49" i="118"/>
  <c r="AB49" i="118"/>
  <c r="AA49" i="118"/>
  <c r="BO45" i="118"/>
  <c r="BN45" i="118"/>
  <c r="BG45" i="118"/>
  <c r="Z45" i="118" s="1"/>
  <c r="BF45" i="118"/>
  <c r="AY45" i="118"/>
  <c r="AX45" i="118"/>
  <c r="AQ45" i="118"/>
  <c r="AP45" i="118"/>
  <c r="AF45" i="118"/>
  <c r="AE45" i="118"/>
  <c r="AD45" i="118"/>
  <c r="AC45" i="118"/>
  <c r="AB45" i="118"/>
  <c r="AA45" i="118"/>
  <c r="BO41" i="118"/>
  <c r="BN41" i="118"/>
  <c r="BG41" i="118"/>
  <c r="BF41" i="118"/>
  <c r="AY41" i="118"/>
  <c r="AX41" i="118"/>
  <c r="AQ41" i="118"/>
  <c r="AP41" i="118"/>
  <c r="AF41" i="118"/>
  <c r="AE41" i="118"/>
  <c r="AD41" i="118"/>
  <c r="AC41" i="118"/>
  <c r="AB41" i="118"/>
  <c r="AA41" i="118"/>
  <c r="BO37" i="118"/>
  <c r="BN37" i="118"/>
  <c r="BG37" i="118"/>
  <c r="BF37" i="118"/>
  <c r="AY37" i="118"/>
  <c r="AX37" i="118"/>
  <c r="AQ37" i="118"/>
  <c r="AP37" i="118"/>
  <c r="AF37" i="118"/>
  <c r="AE37" i="118"/>
  <c r="AD37" i="118"/>
  <c r="AC37" i="118"/>
  <c r="AB37" i="118"/>
  <c r="AA37" i="118"/>
  <c r="BO33" i="118"/>
  <c r="BN33" i="118"/>
  <c r="BG33" i="118"/>
  <c r="BF33" i="118"/>
  <c r="AY33" i="118"/>
  <c r="AX33" i="118"/>
  <c r="AQ33" i="118"/>
  <c r="AP33" i="118"/>
  <c r="AF33" i="118"/>
  <c r="AE33" i="118"/>
  <c r="AD33" i="118"/>
  <c r="AC33" i="118"/>
  <c r="AB33" i="118"/>
  <c r="AA33" i="118"/>
  <c r="BO29" i="118"/>
  <c r="BN29" i="118"/>
  <c r="BG29" i="118"/>
  <c r="BF29" i="118"/>
  <c r="AY29" i="118"/>
  <c r="AX29" i="118"/>
  <c r="AQ29" i="118"/>
  <c r="Z29" i="118" s="1"/>
  <c r="AP29" i="118"/>
  <c r="AF29" i="118"/>
  <c r="AE29" i="118"/>
  <c r="AD29" i="118"/>
  <c r="AC29" i="118"/>
  <c r="AB29" i="118"/>
  <c r="AA29" i="118"/>
  <c r="BO25" i="118"/>
  <c r="BN25" i="118"/>
  <c r="BG25" i="118"/>
  <c r="BF25" i="118"/>
  <c r="AY25" i="118"/>
  <c r="AX25" i="118"/>
  <c r="AQ25" i="118"/>
  <c r="AP25" i="118"/>
  <c r="AF25" i="118"/>
  <c r="AE25" i="118"/>
  <c r="AD25" i="118"/>
  <c r="AC25" i="118"/>
  <c r="AB25" i="118"/>
  <c r="AA25" i="118"/>
  <c r="BO21" i="118"/>
  <c r="BN21" i="118"/>
  <c r="BG21" i="118"/>
  <c r="BF21" i="118"/>
  <c r="AY21" i="118"/>
  <c r="AX21" i="118"/>
  <c r="AQ21" i="118"/>
  <c r="AP21" i="118"/>
  <c r="AF21" i="118"/>
  <c r="AE21" i="118"/>
  <c r="AD21" i="118"/>
  <c r="AC21" i="118"/>
  <c r="AB21" i="118"/>
  <c r="AA21" i="118"/>
  <c r="BO17" i="118"/>
  <c r="BN17" i="118"/>
  <c r="BG17" i="118"/>
  <c r="BF17" i="118"/>
  <c r="AY17" i="118"/>
  <c r="AX17" i="118"/>
  <c r="AQ17" i="118"/>
  <c r="AP17" i="118"/>
  <c r="AF17" i="118"/>
  <c r="AE17" i="118"/>
  <c r="AD17" i="118"/>
  <c r="AC17" i="118"/>
  <c r="AB17" i="118"/>
  <c r="AA17" i="118"/>
  <c r="BO13" i="118"/>
  <c r="BN13" i="118"/>
  <c r="BG13" i="118"/>
  <c r="BF13" i="118"/>
  <c r="AY13" i="118"/>
  <c r="AX13" i="118"/>
  <c r="AQ13" i="118"/>
  <c r="AP13" i="118"/>
  <c r="AF13" i="118"/>
  <c r="AE13" i="118"/>
  <c r="AD13" i="118"/>
  <c r="AC13" i="118"/>
  <c r="AB13" i="118"/>
  <c r="AA13" i="118"/>
  <c r="BO9" i="118"/>
  <c r="BO8" i="118" s="1"/>
  <c r="BO7" i="118" s="1"/>
  <c r="BN9" i="118"/>
  <c r="BG9" i="118"/>
  <c r="BF9" i="118"/>
  <c r="AY9" i="118"/>
  <c r="AY8" i="118" s="1"/>
  <c r="AY7" i="118" s="1"/>
  <c r="AX9" i="118"/>
  <c r="AQ9" i="118"/>
  <c r="AP9" i="118"/>
  <c r="AF9" i="118"/>
  <c r="AE9" i="118"/>
  <c r="AD9" i="118"/>
  <c r="AC9" i="118"/>
  <c r="AB9" i="118"/>
  <c r="AA9" i="118"/>
  <c r="BU8" i="118"/>
  <c r="BT8" i="118"/>
  <c r="BT7" i="118" s="1"/>
  <c r="BS8" i="118"/>
  <c r="BS7" i="118" s="1"/>
  <c r="BR8" i="118"/>
  <c r="BQ8" i="118"/>
  <c r="BQ7" i="118" s="1"/>
  <c r="BP8" i="118"/>
  <c r="BP7" i="118" s="1"/>
  <c r="BM8" i="118"/>
  <c r="BL8" i="118"/>
  <c r="BK8" i="118"/>
  <c r="BJ8" i="118"/>
  <c r="BI8" i="118"/>
  <c r="BH8" i="118"/>
  <c r="BH7" i="118" s="1"/>
  <c r="BG8" i="118"/>
  <c r="BE8" i="118"/>
  <c r="BD8" i="118"/>
  <c r="BC8" i="118"/>
  <c r="BB8" i="118"/>
  <c r="BB7" i="118" s="1"/>
  <c r="BA8" i="118"/>
  <c r="BA7" i="118" s="1"/>
  <c r="AZ8" i="118"/>
  <c r="AW8" i="118"/>
  <c r="AV8" i="118"/>
  <c r="AU8" i="118"/>
  <c r="AT8" i="118"/>
  <c r="AS8" i="118"/>
  <c r="AR8" i="118"/>
  <c r="AQ8" i="118"/>
  <c r="BU7" i="118"/>
  <c r="BK7" i="118"/>
  <c r="BJ7" i="118"/>
  <c r="BD7" i="118"/>
  <c r="BC7" i="118"/>
  <c r="AR7" i="118"/>
  <c r="AU2" i="118"/>
  <c r="BK2" i="118" s="1"/>
  <c r="AH2" i="118"/>
  <c r="X2" i="118"/>
  <c r="O2" i="118"/>
  <c r="BO91" i="117"/>
  <c r="BO90" i="117" s="1"/>
  <c r="BN91" i="117"/>
  <c r="BG91" i="117"/>
  <c r="BG90" i="117" s="1"/>
  <c r="BG89" i="117" s="1"/>
  <c r="BF91" i="117"/>
  <c r="AY91" i="117"/>
  <c r="AY90" i="117" s="1"/>
  <c r="AX91" i="117"/>
  <c r="AQ91" i="117"/>
  <c r="AP91" i="117"/>
  <c r="AF91" i="117"/>
  <c r="AE91" i="117"/>
  <c r="AD91" i="117"/>
  <c r="AC91" i="117"/>
  <c r="AB91" i="117"/>
  <c r="AA91" i="117"/>
  <c r="BU90" i="117"/>
  <c r="BU89" i="117" s="1"/>
  <c r="BT90" i="117"/>
  <c r="BT89" i="117" s="1"/>
  <c r="BS90" i="117"/>
  <c r="BS89" i="117" s="1"/>
  <c r="BR90" i="117"/>
  <c r="BR89" i="117" s="1"/>
  <c r="BQ90" i="117"/>
  <c r="BQ89" i="117" s="1"/>
  <c r="BP90" i="117"/>
  <c r="AA90" i="117" s="1"/>
  <c r="AA89" i="117" s="1"/>
  <c r="BM90" i="117"/>
  <c r="BL90" i="117"/>
  <c r="BL89" i="117" s="1"/>
  <c r="BK90" i="117"/>
  <c r="BJ90" i="117"/>
  <c r="BJ89" i="117" s="1"/>
  <c r="BI90" i="117"/>
  <c r="BI89" i="117" s="1"/>
  <c r="BH90" i="117"/>
  <c r="BH89" i="117" s="1"/>
  <c r="BE90" i="117"/>
  <c r="BE89" i="117" s="1"/>
  <c r="BD90" i="117"/>
  <c r="BD89" i="117" s="1"/>
  <c r="BC90" i="117"/>
  <c r="BC89" i="117" s="1"/>
  <c r="BB90" i="117"/>
  <c r="BB89" i="117" s="1"/>
  <c r="BA90" i="117"/>
  <c r="BA89" i="117" s="1"/>
  <c r="AZ90" i="117"/>
  <c r="AW90" i="117"/>
  <c r="AV90" i="117"/>
  <c r="AV89" i="117" s="1"/>
  <c r="AU90" i="117"/>
  <c r="AU89" i="117" s="1"/>
  <c r="AT90" i="117"/>
  <c r="AS90" i="117"/>
  <c r="AR90" i="117"/>
  <c r="Y90" i="117"/>
  <c r="BO89" i="117"/>
  <c r="BM89" i="117"/>
  <c r="AZ89" i="117"/>
  <c r="AY89" i="117"/>
  <c r="AW89" i="117"/>
  <c r="AR89" i="117"/>
  <c r="BO84" i="117"/>
  <c r="BN84" i="117"/>
  <c r="BG84" i="117"/>
  <c r="BF84" i="117"/>
  <c r="AY84" i="117"/>
  <c r="AX84" i="117"/>
  <c r="AQ84" i="117"/>
  <c r="AP84" i="117"/>
  <c r="AF84" i="117"/>
  <c r="AE84" i="117"/>
  <c r="AD84" i="117"/>
  <c r="AC84" i="117"/>
  <c r="AB84" i="117"/>
  <c r="AA84" i="117"/>
  <c r="BO80" i="117"/>
  <c r="BO79" i="117" s="1"/>
  <c r="BO78" i="117" s="1"/>
  <c r="BN80" i="117"/>
  <c r="BG80" i="117"/>
  <c r="BF80" i="117"/>
  <c r="AY80" i="117"/>
  <c r="AX80" i="117"/>
  <c r="AQ80" i="117"/>
  <c r="AP80" i="117"/>
  <c r="AF80" i="117"/>
  <c r="AE80" i="117"/>
  <c r="AD80" i="117"/>
  <c r="AC80" i="117"/>
  <c r="AB80" i="117"/>
  <c r="AA80" i="117"/>
  <c r="BU79" i="117"/>
  <c r="BU78" i="117" s="1"/>
  <c r="BT79" i="117"/>
  <c r="BS79" i="117"/>
  <c r="BR79" i="117"/>
  <c r="BQ79" i="117"/>
  <c r="BQ78" i="117" s="1"/>
  <c r="BP79" i="117"/>
  <c r="BP78" i="117" s="1"/>
  <c r="BM79" i="117"/>
  <c r="BM78" i="117" s="1"/>
  <c r="BL79" i="117"/>
  <c r="BL78" i="117" s="1"/>
  <c r="BK79" i="117"/>
  <c r="BJ79" i="117"/>
  <c r="BI79" i="117"/>
  <c r="BI78" i="117" s="1"/>
  <c r="BH79" i="117"/>
  <c r="BH78" i="117" s="1"/>
  <c r="BE79" i="117"/>
  <c r="BE78" i="117" s="1"/>
  <c r="BD79" i="117"/>
  <c r="BC79" i="117"/>
  <c r="BC78" i="117" s="1"/>
  <c r="BB79" i="117"/>
  <c r="BB78" i="117" s="1"/>
  <c r="BA79" i="117"/>
  <c r="AZ79" i="117"/>
  <c r="AW79" i="117"/>
  <c r="AW78" i="117" s="1"/>
  <c r="AV79" i="117"/>
  <c r="AU79" i="117"/>
  <c r="AT79" i="117"/>
  <c r="AS79" i="117"/>
  <c r="AR79" i="117"/>
  <c r="Y79" i="117"/>
  <c r="BT78" i="117"/>
  <c r="BS78" i="117"/>
  <c r="BR78" i="117"/>
  <c r="BK78" i="117"/>
  <c r="BJ78" i="117"/>
  <c r="BD78" i="117"/>
  <c r="BA78" i="117"/>
  <c r="AZ78" i="117"/>
  <c r="AR78" i="117"/>
  <c r="BO73" i="117"/>
  <c r="BN73" i="117"/>
  <c r="BG73" i="117"/>
  <c r="BF73" i="117"/>
  <c r="AY73" i="117"/>
  <c r="AX73" i="117"/>
  <c r="AQ73" i="117"/>
  <c r="Z73" i="117" s="1"/>
  <c r="AP73" i="117"/>
  <c r="AF73" i="117"/>
  <c r="AE73" i="117"/>
  <c r="AD73" i="117"/>
  <c r="AC73" i="117"/>
  <c r="AB73" i="117"/>
  <c r="AA73" i="117"/>
  <c r="BO69" i="117"/>
  <c r="BN69" i="117"/>
  <c r="BG69" i="117"/>
  <c r="BF69" i="117"/>
  <c r="AY69" i="117"/>
  <c r="AX69" i="117"/>
  <c r="AQ69" i="117"/>
  <c r="Z69" i="117" s="1"/>
  <c r="AP69" i="117"/>
  <c r="AF69" i="117"/>
  <c r="AE69" i="117"/>
  <c r="AD69" i="117"/>
  <c r="AC69" i="117"/>
  <c r="AB69" i="117"/>
  <c r="AA69" i="117"/>
  <c r="BO65" i="117"/>
  <c r="BN65" i="117"/>
  <c r="BG65" i="117"/>
  <c r="BF65" i="117"/>
  <c r="AY65" i="117"/>
  <c r="AX65" i="117"/>
  <c r="AQ65" i="117"/>
  <c r="Z65" i="117" s="1"/>
  <c r="AP65" i="117"/>
  <c r="AF65" i="117"/>
  <c r="AE65" i="117"/>
  <c r="AD65" i="117"/>
  <c r="AC65" i="117"/>
  <c r="AB65" i="117"/>
  <c r="AA65" i="117"/>
  <c r="BO61" i="117"/>
  <c r="BN61" i="117"/>
  <c r="BG61" i="117"/>
  <c r="BF61" i="117"/>
  <c r="AY61" i="117"/>
  <c r="AX61" i="117"/>
  <c r="AQ61" i="117"/>
  <c r="AP61" i="117"/>
  <c r="AF61" i="117"/>
  <c r="AE61" i="117"/>
  <c r="AD61" i="117"/>
  <c r="AC61" i="117"/>
  <c r="AB61" i="117"/>
  <c r="AA61" i="117"/>
  <c r="BO57" i="117"/>
  <c r="BN57" i="117"/>
  <c r="BG57" i="117"/>
  <c r="BF57" i="117"/>
  <c r="AY57" i="117"/>
  <c r="AX57" i="117"/>
  <c r="AQ57" i="117"/>
  <c r="AP57" i="117"/>
  <c r="AF57" i="117"/>
  <c r="AE57" i="117"/>
  <c r="AD57" i="117"/>
  <c r="AC57" i="117"/>
  <c r="AB57" i="117"/>
  <c r="AA57" i="117"/>
  <c r="BO53" i="117"/>
  <c r="BN53" i="117"/>
  <c r="BG53" i="117"/>
  <c r="Z53" i="117" s="1"/>
  <c r="BF53" i="117"/>
  <c r="AY53" i="117"/>
  <c r="AX53" i="117"/>
  <c r="AQ53" i="117"/>
  <c r="AP53" i="117"/>
  <c r="AF53" i="117"/>
  <c r="AE53" i="117"/>
  <c r="AD53" i="117"/>
  <c r="AC53" i="117"/>
  <c r="AB53" i="117"/>
  <c r="AA53" i="117"/>
  <c r="BO49" i="117"/>
  <c r="BN49" i="117"/>
  <c r="BG49" i="117"/>
  <c r="BF49" i="117"/>
  <c r="AY49" i="117"/>
  <c r="AY48" i="117" s="1"/>
  <c r="AX49" i="117"/>
  <c r="AQ49" i="117"/>
  <c r="AP49" i="117"/>
  <c r="AF49" i="117"/>
  <c r="AE49" i="117"/>
  <c r="AD49" i="117"/>
  <c r="AC49" i="117"/>
  <c r="AB49" i="117"/>
  <c r="AA49" i="117"/>
  <c r="BU48" i="117"/>
  <c r="BT48" i="117"/>
  <c r="BT30" i="117" s="1"/>
  <c r="BS48" i="117"/>
  <c r="BR48" i="117"/>
  <c r="BQ48" i="117"/>
  <c r="BP48" i="117"/>
  <c r="BP30" i="117" s="1"/>
  <c r="BO48" i="117"/>
  <c r="BM48" i="117"/>
  <c r="BL48" i="117"/>
  <c r="BK48" i="117"/>
  <c r="BJ48" i="117"/>
  <c r="BI48" i="117"/>
  <c r="BI30" i="117" s="1"/>
  <c r="BH48" i="117"/>
  <c r="BE48" i="117"/>
  <c r="BD48" i="117"/>
  <c r="BC48" i="117"/>
  <c r="BB48" i="117"/>
  <c r="BB30" i="117" s="1"/>
  <c r="BA48" i="117"/>
  <c r="AZ48" i="117"/>
  <c r="AZ30" i="117" s="1"/>
  <c r="AW48" i="117"/>
  <c r="AV48" i="117"/>
  <c r="AU48" i="117"/>
  <c r="AT48" i="117"/>
  <c r="AT30" i="117" s="1"/>
  <c r="AS48" i="117"/>
  <c r="AR48" i="117"/>
  <c r="Y48" i="117"/>
  <c r="BO44" i="117"/>
  <c r="BN44" i="117"/>
  <c r="BG44" i="117"/>
  <c r="BF44" i="117"/>
  <c r="AY44" i="117"/>
  <c r="AX44" i="117"/>
  <c r="AQ44" i="117"/>
  <c r="AP44" i="117"/>
  <c r="AF44" i="117"/>
  <c r="AE44" i="117"/>
  <c r="AD44" i="117"/>
  <c r="AC44" i="117"/>
  <c r="AB44" i="117"/>
  <c r="AA44" i="117"/>
  <c r="BO40" i="117"/>
  <c r="BN40" i="117"/>
  <c r="BG40" i="117"/>
  <c r="BF40" i="117"/>
  <c r="AY40" i="117"/>
  <c r="AX40" i="117"/>
  <c r="AQ40" i="117"/>
  <c r="AP40" i="117"/>
  <c r="AF40" i="117"/>
  <c r="AE40" i="117"/>
  <c r="AD40" i="117"/>
  <c r="AC40" i="117"/>
  <c r="AB40" i="117"/>
  <c r="AA40" i="117"/>
  <c r="BO36" i="117"/>
  <c r="BN36" i="117"/>
  <c r="BG36" i="117"/>
  <c r="BF36" i="117"/>
  <c r="AY36" i="117"/>
  <c r="AX36" i="117"/>
  <c r="AQ36" i="117"/>
  <c r="AP36" i="117"/>
  <c r="AF36" i="117"/>
  <c r="AE36" i="117"/>
  <c r="AD36" i="117"/>
  <c r="AC36" i="117"/>
  <c r="AB36" i="117"/>
  <c r="AA36" i="117"/>
  <c r="BO32" i="117"/>
  <c r="BN32" i="117"/>
  <c r="BG32" i="117"/>
  <c r="BF32" i="117"/>
  <c r="AY32" i="117"/>
  <c r="AX32" i="117"/>
  <c r="AQ32" i="117"/>
  <c r="AP32" i="117"/>
  <c r="AF32" i="117"/>
  <c r="AE32" i="117"/>
  <c r="AD32" i="117"/>
  <c r="AC32" i="117"/>
  <c r="AB32" i="117"/>
  <c r="AA32" i="117"/>
  <c r="BU31" i="117"/>
  <c r="BU30" i="117" s="1"/>
  <c r="BT31" i="117"/>
  <c r="BS31" i="117"/>
  <c r="BR31" i="117"/>
  <c r="BR30" i="117" s="1"/>
  <c r="BQ31" i="117"/>
  <c r="BP31" i="117"/>
  <c r="BM31" i="117"/>
  <c r="BM30" i="117" s="1"/>
  <c r="BL31" i="117"/>
  <c r="BL30" i="117" s="1"/>
  <c r="BK31" i="117"/>
  <c r="BK30" i="117" s="1"/>
  <c r="BJ31" i="117"/>
  <c r="BJ30" i="117" s="1"/>
  <c r="BI31" i="117"/>
  <c r="BH31" i="117"/>
  <c r="BE31" i="117"/>
  <c r="BE30" i="117" s="1"/>
  <c r="BD31" i="117"/>
  <c r="BC31" i="117"/>
  <c r="BC30" i="117" s="1"/>
  <c r="BB31" i="117"/>
  <c r="BA31" i="117"/>
  <c r="AZ31" i="117"/>
  <c r="AW31" i="117"/>
  <c r="AV31" i="117"/>
  <c r="AU31" i="117"/>
  <c r="AT31" i="117"/>
  <c r="AS31" i="117"/>
  <c r="AR31" i="117"/>
  <c r="AA31" i="117" s="1"/>
  <c r="Y31" i="117"/>
  <c r="Y30" i="117" s="1"/>
  <c r="BH30" i="117"/>
  <c r="BD30" i="117"/>
  <c r="BA30" i="117"/>
  <c r="AS30" i="117"/>
  <c r="AR30" i="117"/>
  <c r="BO25" i="117"/>
  <c r="BN25" i="117"/>
  <c r="BG25" i="117"/>
  <c r="BF25" i="117"/>
  <c r="AY25" i="117"/>
  <c r="AX25" i="117"/>
  <c r="AQ25" i="117"/>
  <c r="AP25" i="117"/>
  <c r="AF25" i="117"/>
  <c r="AE25" i="117"/>
  <c r="AD25" i="117"/>
  <c r="AC25" i="117"/>
  <c r="AB25" i="117"/>
  <c r="AA25" i="117"/>
  <c r="BO21" i="117"/>
  <c r="BN21" i="117"/>
  <c r="BG21" i="117"/>
  <c r="BF21" i="117"/>
  <c r="AY21" i="117"/>
  <c r="AX21" i="117"/>
  <c r="AQ21" i="117"/>
  <c r="Z21" i="117" s="1"/>
  <c r="AP21" i="117"/>
  <c r="AF21" i="117"/>
  <c r="AE21" i="117"/>
  <c r="AD21" i="117"/>
  <c r="AC21" i="117"/>
  <c r="AB21" i="117"/>
  <c r="AA21" i="117"/>
  <c r="BO17" i="117"/>
  <c r="BN17" i="117"/>
  <c r="BG17" i="117"/>
  <c r="BF17" i="117"/>
  <c r="AY17" i="117"/>
  <c r="AX17" i="117"/>
  <c r="AQ17" i="117"/>
  <c r="AP17" i="117"/>
  <c r="AF17" i="117"/>
  <c r="AE17" i="117"/>
  <c r="AD17" i="117"/>
  <c r="AC17" i="117"/>
  <c r="AB17" i="117"/>
  <c r="AA17" i="117"/>
  <c r="BO13" i="117"/>
  <c r="BN13" i="117"/>
  <c r="BG13" i="117"/>
  <c r="BF13" i="117"/>
  <c r="AY13" i="117"/>
  <c r="AX13" i="117"/>
  <c r="AQ13" i="117"/>
  <c r="AP13" i="117"/>
  <c r="AF13" i="117"/>
  <c r="AE13" i="117"/>
  <c r="AD13" i="117"/>
  <c r="AC13" i="117"/>
  <c r="AB13" i="117"/>
  <c r="AA13" i="117"/>
  <c r="BO9" i="117"/>
  <c r="BN9" i="117"/>
  <c r="BG9" i="117"/>
  <c r="BG8" i="117" s="1"/>
  <c r="BG7" i="117" s="1"/>
  <c r="BF9" i="117"/>
  <c r="AY9" i="117"/>
  <c r="AX9" i="117"/>
  <c r="AQ9" i="117"/>
  <c r="AQ8" i="117" s="1"/>
  <c r="AQ7" i="117" s="1"/>
  <c r="AP9" i="117"/>
  <c r="AF9" i="117"/>
  <c r="AE9" i="117"/>
  <c r="AD9" i="117"/>
  <c r="AC9" i="117"/>
  <c r="AB9" i="117"/>
  <c r="AA9" i="117"/>
  <c r="BU8" i="117"/>
  <c r="BU7" i="117" s="1"/>
  <c r="BT8" i="117"/>
  <c r="BT7" i="117" s="1"/>
  <c r="BS8" i="117"/>
  <c r="BS7" i="117" s="1"/>
  <c r="BR8" i="117"/>
  <c r="BR7" i="117" s="1"/>
  <c r="BQ8" i="117"/>
  <c r="BQ7" i="117" s="1"/>
  <c r="BP8" i="117"/>
  <c r="BM8" i="117"/>
  <c r="BL8" i="117"/>
  <c r="BL7" i="117" s="1"/>
  <c r="BK8" i="117"/>
  <c r="BK7" i="117" s="1"/>
  <c r="BJ8" i="117"/>
  <c r="BJ7" i="117" s="1"/>
  <c r="BI8" i="117"/>
  <c r="BI7" i="117" s="1"/>
  <c r="BH8" i="117"/>
  <c r="BH7" i="117" s="1"/>
  <c r="BE8" i="117"/>
  <c r="BD8" i="117"/>
  <c r="BD7" i="117" s="1"/>
  <c r="BC8" i="117"/>
  <c r="BB8" i="117"/>
  <c r="BA8" i="117"/>
  <c r="AZ8" i="117"/>
  <c r="AZ7" i="117" s="1"/>
  <c r="AW8" i="117"/>
  <c r="AV8" i="117"/>
  <c r="AV7" i="117" s="1"/>
  <c r="AU8" i="117"/>
  <c r="AT8" i="117"/>
  <c r="AS8" i="117"/>
  <c r="AS7" i="117" s="1"/>
  <c r="AR8" i="117"/>
  <c r="AR7" i="117" s="1"/>
  <c r="Y8" i="117"/>
  <c r="Y7" i="117" s="1"/>
  <c r="BP7" i="117"/>
  <c r="BM7" i="117"/>
  <c r="BE7" i="117"/>
  <c r="BC7" i="117"/>
  <c r="BB7" i="117"/>
  <c r="AW7" i="117"/>
  <c r="AU7" i="117"/>
  <c r="AT7" i="117"/>
  <c r="AH2" i="117"/>
  <c r="X2" i="117"/>
  <c r="AU2" i="117" s="1"/>
  <c r="BK2" i="117" s="1"/>
  <c r="O2" i="117"/>
  <c r="BO148" i="116"/>
  <c r="BN148" i="116"/>
  <c r="BG148" i="116"/>
  <c r="BF148" i="116"/>
  <c r="AY148" i="116"/>
  <c r="AX148" i="116"/>
  <c r="AQ148" i="116"/>
  <c r="Z148" i="116" s="1"/>
  <c r="AP148" i="116"/>
  <c r="AF148" i="116"/>
  <c r="AE148" i="116"/>
  <c r="AD148" i="116"/>
  <c r="AC148" i="116"/>
  <c r="AB148" i="116"/>
  <c r="AA148" i="116"/>
  <c r="BO144" i="116"/>
  <c r="BN144" i="116"/>
  <c r="BG144" i="116"/>
  <c r="BF144" i="116"/>
  <c r="AY144" i="116"/>
  <c r="AX144" i="116"/>
  <c r="AQ144" i="116"/>
  <c r="AP144" i="116"/>
  <c r="AF144" i="116"/>
  <c r="AE144" i="116"/>
  <c r="AD144" i="116"/>
  <c r="AC144" i="116"/>
  <c r="AB144" i="116"/>
  <c r="AA144" i="116"/>
  <c r="BO140" i="116"/>
  <c r="BO139" i="116" s="1"/>
  <c r="BN140" i="116"/>
  <c r="BG140" i="116"/>
  <c r="BF140" i="116"/>
  <c r="AY140" i="116"/>
  <c r="AX140" i="116"/>
  <c r="AQ140" i="116"/>
  <c r="AP140" i="116"/>
  <c r="AF140" i="116"/>
  <c r="AE140" i="116"/>
  <c r="AD140" i="116"/>
  <c r="AC140" i="116"/>
  <c r="AB140" i="116"/>
  <c r="AA140" i="116"/>
  <c r="BU139" i="116"/>
  <c r="BT139" i="116"/>
  <c r="BS139" i="116"/>
  <c r="BR139" i="116"/>
  <c r="BQ139" i="116"/>
  <c r="BP139" i="116"/>
  <c r="BM139" i="116"/>
  <c r="BL139" i="116"/>
  <c r="BK139" i="116"/>
  <c r="BJ139" i="116"/>
  <c r="BI139" i="116"/>
  <c r="BH139" i="116"/>
  <c r="BE139" i="116"/>
  <c r="BD139" i="116"/>
  <c r="BC139" i="116"/>
  <c r="BB139" i="116"/>
  <c r="BA139" i="116"/>
  <c r="AZ139" i="116"/>
  <c r="AW139" i="116"/>
  <c r="AV139" i="116"/>
  <c r="AU139" i="116"/>
  <c r="AT139" i="116"/>
  <c r="AC139" i="116" s="1"/>
  <c r="AS139" i="116"/>
  <c r="AB139" i="116" s="1"/>
  <c r="AR139" i="116"/>
  <c r="AA139" i="116" s="1"/>
  <c r="BO135" i="116"/>
  <c r="BN135" i="116"/>
  <c r="BG135" i="116"/>
  <c r="BF135" i="116"/>
  <c r="AY135" i="116"/>
  <c r="AX135" i="116"/>
  <c r="AQ135" i="116"/>
  <c r="AP135" i="116"/>
  <c r="AF135" i="116"/>
  <c r="AE135" i="116"/>
  <c r="AD135" i="116"/>
  <c r="AC135" i="116"/>
  <c r="AB135" i="116"/>
  <c r="AA135" i="116"/>
  <c r="BO131" i="116"/>
  <c r="BN131" i="116"/>
  <c r="BG131" i="116"/>
  <c r="BF131" i="116"/>
  <c r="AY131" i="116"/>
  <c r="Z131" i="116" s="1"/>
  <c r="AX131" i="116"/>
  <c r="AQ131" i="116"/>
  <c r="AP131" i="116"/>
  <c r="AF131" i="116"/>
  <c r="AE131" i="116"/>
  <c r="AD131" i="116"/>
  <c r="AC131" i="116"/>
  <c r="AB131" i="116"/>
  <c r="AA131" i="116"/>
  <c r="BO127" i="116"/>
  <c r="BN127" i="116"/>
  <c r="BG127" i="116"/>
  <c r="BF127" i="116"/>
  <c r="AY127" i="116"/>
  <c r="AX127" i="116"/>
  <c r="AQ127" i="116"/>
  <c r="AP127" i="116"/>
  <c r="AF127" i="116"/>
  <c r="AE127" i="116"/>
  <c r="AD127" i="116"/>
  <c r="AC127" i="116"/>
  <c r="AB127" i="116"/>
  <c r="AA127" i="116"/>
  <c r="BO123" i="116"/>
  <c r="BN123" i="116"/>
  <c r="BG123" i="116"/>
  <c r="BF123" i="116"/>
  <c r="AY123" i="116"/>
  <c r="AX123" i="116"/>
  <c r="AQ123" i="116"/>
  <c r="AP123" i="116"/>
  <c r="AF123" i="116"/>
  <c r="AE123" i="116"/>
  <c r="AD123" i="116"/>
  <c r="AC123" i="116"/>
  <c r="AB123" i="116"/>
  <c r="AA123" i="116"/>
  <c r="BO119" i="116"/>
  <c r="BN119" i="116"/>
  <c r="BG119" i="116"/>
  <c r="BF119" i="116"/>
  <c r="AY119" i="116"/>
  <c r="AX119" i="116"/>
  <c r="AQ119" i="116"/>
  <c r="AP119" i="116"/>
  <c r="AF119" i="116"/>
  <c r="AE119" i="116"/>
  <c r="AD119" i="116"/>
  <c r="AC119" i="116"/>
  <c r="AB119" i="116"/>
  <c r="AA119" i="116"/>
  <c r="BO115" i="116"/>
  <c r="BN115" i="116"/>
  <c r="BG115" i="116"/>
  <c r="BF115" i="116"/>
  <c r="AY115" i="116"/>
  <c r="AX115" i="116"/>
  <c r="AQ115" i="116"/>
  <c r="AP115" i="116"/>
  <c r="AF115" i="116"/>
  <c r="AE115" i="116"/>
  <c r="AD115" i="116"/>
  <c r="AC115" i="116"/>
  <c r="AB115" i="116"/>
  <c r="AA115" i="116"/>
  <c r="BO111" i="116"/>
  <c r="BN111" i="116"/>
  <c r="BG111" i="116"/>
  <c r="BF111" i="116"/>
  <c r="AY111" i="116"/>
  <c r="AX111" i="116"/>
  <c r="AQ111" i="116"/>
  <c r="AP111" i="116"/>
  <c r="AF111" i="116"/>
  <c r="AE111" i="116"/>
  <c r="AD111" i="116"/>
  <c r="AC111" i="116"/>
  <c r="AB111" i="116"/>
  <c r="AA111" i="116"/>
  <c r="BO107" i="116"/>
  <c r="BN107" i="116"/>
  <c r="BG107" i="116"/>
  <c r="BF107" i="116"/>
  <c r="AY107" i="116"/>
  <c r="AX107" i="116"/>
  <c r="AQ107" i="116"/>
  <c r="AP107" i="116"/>
  <c r="AF107" i="116"/>
  <c r="AE107" i="116"/>
  <c r="AD107" i="116"/>
  <c r="AC107" i="116"/>
  <c r="AB107" i="116"/>
  <c r="AA107" i="116"/>
  <c r="BO103" i="116"/>
  <c r="BN103" i="116"/>
  <c r="BG103" i="116"/>
  <c r="BF103" i="116"/>
  <c r="AY103" i="116"/>
  <c r="AX103" i="116"/>
  <c r="AQ103" i="116"/>
  <c r="Z103" i="116" s="1"/>
  <c r="AP103" i="116"/>
  <c r="AF103" i="116"/>
  <c r="AE103" i="116"/>
  <c r="AD103" i="116"/>
  <c r="AC103" i="116"/>
  <c r="AB103" i="116"/>
  <c r="AA103" i="116"/>
  <c r="BO99" i="116"/>
  <c r="BN99" i="116"/>
  <c r="BG99" i="116"/>
  <c r="BF99" i="116"/>
  <c r="AY99" i="116"/>
  <c r="AX99" i="116"/>
  <c r="AQ99" i="116"/>
  <c r="Z99" i="116" s="1"/>
  <c r="AP99" i="116"/>
  <c r="AF99" i="116"/>
  <c r="AE99" i="116"/>
  <c r="AD99" i="116"/>
  <c r="AC99" i="116"/>
  <c r="AB99" i="116"/>
  <c r="AA99" i="116"/>
  <c r="BO95" i="116"/>
  <c r="BN95" i="116"/>
  <c r="BG95" i="116"/>
  <c r="BF95" i="116"/>
  <c r="AY95" i="116"/>
  <c r="AX95" i="116"/>
  <c r="AQ95" i="116"/>
  <c r="AP95" i="116"/>
  <c r="AF95" i="116"/>
  <c r="AE95" i="116"/>
  <c r="AD95" i="116"/>
  <c r="AC95" i="116"/>
  <c r="AB95" i="116"/>
  <c r="AA95" i="116"/>
  <c r="BO91" i="116"/>
  <c r="BN91" i="116"/>
  <c r="BG91" i="116"/>
  <c r="BF91" i="116"/>
  <c r="AY91" i="116"/>
  <c r="AY82" i="116" s="1"/>
  <c r="AX91" i="116"/>
  <c r="AQ91" i="116"/>
  <c r="AP91" i="116"/>
  <c r="AF91" i="116"/>
  <c r="AE91" i="116"/>
  <c r="AD91" i="116"/>
  <c r="AC91" i="116"/>
  <c r="AB91" i="116"/>
  <c r="AA91" i="116"/>
  <c r="BO87" i="116"/>
  <c r="BN87" i="116"/>
  <c r="BG87" i="116"/>
  <c r="BF87" i="116"/>
  <c r="AY87" i="116"/>
  <c r="AX87" i="116"/>
  <c r="AQ87" i="116"/>
  <c r="AQ82" i="116" s="1"/>
  <c r="AP87" i="116"/>
  <c r="AF87" i="116"/>
  <c r="AE87" i="116"/>
  <c r="AD87" i="116"/>
  <c r="AC87" i="116"/>
  <c r="AB87" i="116"/>
  <c r="AA87" i="116"/>
  <c r="BO83" i="116"/>
  <c r="BN83" i="116"/>
  <c r="BG83" i="116"/>
  <c r="BF83" i="116"/>
  <c r="AY83" i="116"/>
  <c r="AX83" i="116"/>
  <c r="AQ83" i="116"/>
  <c r="AP83" i="116"/>
  <c r="AF83" i="116"/>
  <c r="AE83" i="116"/>
  <c r="AD83" i="116"/>
  <c r="AC83" i="116"/>
  <c r="AB83" i="116"/>
  <c r="AA83" i="116"/>
  <c r="BU82" i="116"/>
  <c r="BT82" i="116"/>
  <c r="BS82" i="116"/>
  <c r="BR82" i="116"/>
  <c r="BQ82" i="116"/>
  <c r="BP82" i="116"/>
  <c r="BM82" i="116"/>
  <c r="BL82" i="116"/>
  <c r="BK82" i="116"/>
  <c r="BJ82" i="116"/>
  <c r="BI82" i="116"/>
  <c r="BH82" i="116"/>
  <c r="BE82" i="116"/>
  <c r="BD82" i="116"/>
  <c r="BC82" i="116"/>
  <c r="BB82" i="116"/>
  <c r="BA82" i="116"/>
  <c r="BA7" i="116" s="1"/>
  <c r="AZ82" i="116"/>
  <c r="AW82" i="116"/>
  <c r="AV82" i="116"/>
  <c r="AU82" i="116"/>
  <c r="AT82" i="116"/>
  <c r="AS82" i="116"/>
  <c r="AR82" i="116"/>
  <c r="BO78" i="116"/>
  <c r="BN78" i="116"/>
  <c r="BG78" i="116"/>
  <c r="BF78" i="116"/>
  <c r="AY78" i="116"/>
  <c r="AX78" i="116"/>
  <c r="AQ78" i="116"/>
  <c r="AP78" i="116"/>
  <c r="AF78" i="116"/>
  <c r="AE78" i="116"/>
  <c r="AD78" i="116"/>
  <c r="AC78" i="116"/>
  <c r="AB78" i="116"/>
  <c r="AA78" i="116"/>
  <c r="BO74" i="116"/>
  <c r="BN74" i="116"/>
  <c r="BG74" i="116"/>
  <c r="BF74" i="116"/>
  <c r="AY74" i="116"/>
  <c r="AX74" i="116"/>
  <c r="AQ74" i="116"/>
  <c r="AP74" i="116"/>
  <c r="AF74" i="116"/>
  <c r="AE74" i="116"/>
  <c r="AD74" i="116"/>
  <c r="AC74" i="116"/>
  <c r="AB74" i="116"/>
  <c r="AA74" i="116"/>
  <c r="BO70" i="116"/>
  <c r="BN70" i="116"/>
  <c r="BG70" i="116"/>
  <c r="BF70" i="116"/>
  <c r="AY70" i="116"/>
  <c r="AX70" i="116"/>
  <c r="AQ70" i="116"/>
  <c r="AP70" i="116"/>
  <c r="AF70" i="116"/>
  <c r="AE70" i="116"/>
  <c r="AD70" i="116"/>
  <c r="AC70" i="116"/>
  <c r="AB70" i="116"/>
  <c r="AA70" i="116"/>
  <c r="BO66" i="116"/>
  <c r="BN66" i="116"/>
  <c r="BG66" i="116"/>
  <c r="BF66" i="116"/>
  <c r="AY66" i="116"/>
  <c r="AX66" i="116"/>
  <c r="AQ66" i="116"/>
  <c r="AP66" i="116"/>
  <c r="AF66" i="116"/>
  <c r="AE66" i="116"/>
  <c r="AD66" i="116"/>
  <c r="AC66" i="116"/>
  <c r="AB66" i="116"/>
  <c r="AA66" i="116"/>
  <c r="BO62" i="116"/>
  <c r="BN62" i="116"/>
  <c r="BG62" i="116"/>
  <c r="BF62" i="116"/>
  <c r="AY62" i="116"/>
  <c r="AX62" i="116"/>
  <c r="AQ62" i="116"/>
  <c r="AP62" i="116"/>
  <c r="AF62" i="116"/>
  <c r="AE62" i="116"/>
  <c r="AD62" i="116"/>
  <c r="AC62" i="116"/>
  <c r="AB62" i="116"/>
  <c r="AA62" i="116"/>
  <c r="Z62" i="116"/>
  <c r="BO58" i="116"/>
  <c r="BN58" i="116"/>
  <c r="BG58" i="116"/>
  <c r="BF58" i="116"/>
  <c r="AY58" i="116"/>
  <c r="AX58" i="116"/>
  <c r="AQ58" i="116"/>
  <c r="AP58" i="116"/>
  <c r="AF58" i="116"/>
  <c r="AE58" i="116"/>
  <c r="AD58" i="116"/>
  <c r="AC58" i="116"/>
  <c r="AB58" i="116"/>
  <c r="AA58" i="116"/>
  <c r="BO54" i="116"/>
  <c r="BO45" i="116" s="1"/>
  <c r="BN54" i="116"/>
  <c r="BG54" i="116"/>
  <c r="BF54" i="116"/>
  <c r="AY54" i="116"/>
  <c r="AX54" i="116"/>
  <c r="AQ54" i="116"/>
  <c r="AP54" i="116"/>
  <c r="AF54" i="116"/>
  <c r="AE54" i="116"/>
  <c r="AD54" i="116"/>
  <c r="AC54" i="116"/>
  <c r="AB54" i="116"/>
  <c r="AA54" i="116"/>
  <c r="BO50" i="116"/>
  <c r="BN50" i="116"/>
  <c r="BG50" i="116"/>
  <c r="BF50" i="116"/>
  <c r="AY50" i="116"/>
  <c r="AX50" i="116"/>
  <c r="AQ50" i="116"/>
  <c r="AP50" i="116"/>
  <c r="AF50" i="116"/>
  <c r="AE50" i="116"/>
  <c r="AD50" i="116"/>
  <c r="AC50" i="116"/>
  <c r="AB50" i="116"/>
  <c r="AA50" i="116"/>
  <c r="BO46" i="116"/>
  <c r="BN46" i="116"/>
  <c r="BG46" i="116"/>
  <c r="BF46" i="116"/>
  <c r="AY46" i="116"/>
  <c r="AX46" i="116"/>
  <c r="AQ46" i="116"/>
  <c r="AP46" i="116"/>
  <c r="AF46" i="116"/>
  <c r="AE46" i="116"/>
  <c r="AD46" i="116"/>
  <c r="AC46" i="116"/>
  <c r="AB46" i="116"/>
  <c r="AA46" i="116"/>
  <c r="BU45" i="116"/>
  <c r="BT45" i="116"/>
  <c r="BS45" i="116"/>
  <c r="BR45" i="116"/>
  <c r="BQ45" i="116"/>
  <c r="BP45" i="116"/>
  <c r="BM45" i="116"/>
  <c r="BL45" i="116"/>
  <c r="BL7" i="116" s="1"/>
  <c r="BK45" i="116"/>
  <c r="BJ45" i="116"/>
  <c r="BI45" i="116"/>
  <c r="BH45" i="116"/>
  <c r="BE45" i="116"/>
  <c r="BD45" i="116"/>
  <c r="BC45" i="116"/>
  <c r="BB45" i="116"/>
  <c r="BA45" i="116"/>
  <c r="AZ45" i="116"/>
  <c r="AW45" i="116"/>
  <c r="AV45" i="116"/>
  <c r="AU45" i="116"/>
  <c r="AT45" i="116"/>
  <c r="AS45" i="116"/>
  <c r="AB45" i="116" s="1"/>
  <c r="AR45" i="116"/>
  <c r="AA45" i="116" s="1"/>
  <c r="BO41" i="116"/>
  <c r="BN41" i="116"/>
  <c r="BG41" i="116"/>
  <c r="BF41" i="116"/>
  <c r="AY41" i="116"/>
  <c r="AX41" i="116"/>
  <c r="AQ41" i="116"/>
  <c r="AP41" i="116"/>
  <c r="AF41" i="116"/>
  <c r="AE41" i="116"/>
  <c r="AD41" i="116"/>
  <c r="AC41" i="116"/>
  <c r="AB41" i="116"/>
  <c r="AA41" i="116"/>
  <c r="Z41" i="116"/>
  <c r="BO37" i="116"/>
  <c r="BN37" i="116"/>
  <c r="BG37" i="116"/>
  <c r="BF37" i="116"/>
  <c r="AY37" i="116"/>
  <c r="AX37" i="116"/>
  <c r="AQ37" i="116"/>
  <c r="AP37" i="116"/>
  <c r="AF37" i="116"/>
  <c r="AE37" i="116"/>
  <c r="AD37" i="116"/>
  <c r="AC37" i="116"/>
  <c r="AB37" i="116"/>
  <c r="AA37" i="116"/>
  <c r="Z37" i="116"/>
  <c r="BO33" i="116"/>
  <c r="Z33" i="116" s="1"/>
  <c r="BN33" i="116"/>
  <c r="BG33" i="116"/>
  <c r="BF33" i="116"/>
  <c r="AY33" i="116"/>
  <c r="AX33" i="116"/>
  <c r="AQ33" i="116"/>
  <c r="AP33" i="116"/>
  <c r="AF33" i="116"/>
  <c r="AE33" i="116"/>
  <c r="AD33" i="116"/>
  <c r="AC33" i="116"/>
  <c r="AB33" i="116"/>
  <c r="AA33" i="116"/>
  <c r="BO29" i="116"/>
  <c r="BN29" i="116"/>
  <c r="BG29" i="116"/>
  <c r="BF29" i="116"/>
  <c r="AY29" i="116"/>
  <c r="AX29" i="116"/>
  <c r="AQ29" i="116"/>
  <c r="AP29" i="116"/>
  <c r="AF29" i="116"/>
  <c r="AE29" i="116"/>
  <c r="AD29" i="116"/>
  <c r="AC29" i="116"/>
  <c r="AB29" i="116"/>
  <c r="AA29" i="116"/>
  <c r="BO25" i="116"/>
  <c r="BN25" i="116"/>
  <c r="BG25" i="116"/>
  <c r="BF25" i="116"/>
  <c r="AY25" i="116"/>
  <c r="AX25" i="116"/>
  <c r="AQ25" i="116"/>
  <c r="AP25" i="116"/>
  <c r="AF25" i="116"/>
  <c r="AE25" i="116"/>
  <c r="AD25" i="116"/>
  <c r="AC25" i="116"/>
  <c r="AB25" i="116"/>
  <c r="AA25" i="116"/>
  <c r="BO21" i="116"/>
  <c r="BN21" i="116"/>
  <c r="BG21" i="116"/>
  <c r="BF21" i="116"/>
  <c r="AY21" i="116"/>
  <c r="AX21" i="116"/>
  <c r="AQ21" i="116"/>
  <c r="AP21" i="116"/>
  <c r="AF21" i="116"/>
  <c r="AE21" i="116"/>
  <c r="AD21" i="116"/>
  <c r="AC21" i="116"/>
  <c r="AB21" i="116"/>
  <c r="AA21" i="116"/>
  <c r="BO17" i="116"/>
  <c r="BN17" i="116"/>
  <c r="BG17" i="116"/>
  <c r="BG8" i="116" s="1"/>
  <c r="BF17" i="116"/>
  <c r="AY17" i="116"/>
  <c r="AX17" i="116"/>
  <c r="AQ17" i="116"/>
  <c r="AP17" i="116"/>
  <c r="AF17" i="116"/>
  <c r="AE17" i="116"/>
  <c r="AD17" i="116"/>
  <c r="AC17" i="116"/>
  <c r="AB17" i="116"/>
  <c r="AA17" i="116"/>
  <c r="BO13" i="116"/>
  <c r="BN13" i="116"/>
  <c r="BG13" i="116"/>
  <c r="BF13" i="116"/>
  <c r="AY13" i="116"/>
  <c r="Z13" i="116" s="1"/>
  <c r="AX13" i="116"/>
  <c r="AQ13" i="116"/>
  <c r="AP13" i="116"/>
  <c r="AF13" i="116"/>
  <c r="AE13" i="116"/>
  <c r="AD13" i="116"/>
  <c r="AC13" i="116"/>
  <c r="AB13" i="116"/>
  <c r="AA13" i="116"/>
  <c r="BO9" i="116"/>
  <c r="BN9" i="116"/>
  <c r="BG9" i="116"/>
  <c r="BF9" i="116"/>
  <c r="AY9" i="116"/>
  <c r="AX9" i="116"/>
  <c r="AQ9" i="116"/>
  <c r="AP9" i="116"/>
  <c r="AF9" i="116"/>
  <c r="AE9" i="116"/>
  <c r="AD9" i="116"/>
  <c r="AC9" i="116"/>
  <c r="AB9" i="116"/>
  <c r="AA9" i="116"/>
  <c r="BU8" i="116"/>
  <c r="BT8" i="116"/>
  <c r="BS8" i="116"/>
  <c r="BR8" i="116"/>
  <c r="BQ8" i="116"/>
  <c r="BP8" i="116"/>
  <c r="BM8" i="116"/>
  <c r="BL8" i="116"/>
  <c r="BK8" i="116"/>
  <c r="AD8" i="116" s="1"/>
  <c r="BJ8" i="116"/>
  <c r="BI8" i="116"/>
  <c r="BI7" i="116" s="1"/>
  <c r="BH8" i="116"/>
  <c r="BE8" i="116"/>
  <c r="AF8" i="116" s="1"/>
  <c r="BD8" i="116"/>
  <c r="AE8" i="116" s="1"/>
  <c r="BC8" i="116"/>
  <c r="BB8" i="116"/>
  <c r="BA8" i="116"/>
  <c r="AZ8" i="116"/>
  <c r="AZ7" i="116" s="1"/>
  <c r="AW8" i="116"/>
  <c r="AV8" i="116"/>
  <c r="AU8" i="116"/>
  <c r="AT8" i="116"/>
  <c r="AS8" i="116"/>
  <c r="AR8" i="116"/>
  <c r="AH2" i="116"/>
  <c r="X2" i="116"/>
  <c r="AU2" i="116" s="1"/>
  <c r="BK2" i="116" s="1"/>
  <c r="O2" i="116"/>
  <c r="BO82" i="115"/>
  <c r="BN82" i="115"/>
  <c r="BG82" i="115"/>
  <c r="BF82" i="115"/>
  <c r="AY82" i="115"/>
  <c r="AX82" i="115"/>
  <c r="AQ82" i="115"/>
  <c r="AP82" i="115"/>
  <c r="AF82" i="115"/>
  <c r="AE82" i="115"/>
  <c r="AD82" i="115"/>
  <c r="AC82" i="115"/>
  <c r="AB82" i="115"/>
  <c r="AA82" i="115"/>
  <c r="BO78" i="115"/>
  <c r="BN78" i="115"/>
  <c r="BG78" i="115"/>
  <c r="BF78" i="115"/>
  <c r="AY78" i="115"/>
  <c r="AX78" i="115"/>
  <c r="AQ78" i="115"/>
  <c r="AP78" i="115"/>
  <c r="AF78" i="115"/>
  <c r="AE78" i="115"/>
  <c r="AD78" i="115"/>
  <c r="AC78" i="115"/>
  <c r="AB78" i="115"/>
  <c r="AA78" i="115"/>
  <c r="BU77" i="115"/>
  <c r="BT77" i="115"/>
  <c r="BS77" i="115"/>
  <c r="BR77" i="115"/>
  <c r="BQ77" i="115"/>
  <c r="BP77" i="115"/>
  <c r="BM77" i="115"/>
  <c r="BL77" i="115"/>
  <c r="BK77" i="115"/>
  <c r="BJ77" i="115"/>
  <c r="BI77" i="115"/>
  <c r="BH77" i="115"/>
  <c r="BE77" i="115"/>
  <c r="BD77" i="115"/>
  <c r="BC77" i="115"/>
  <c r="BB77" i="115"/>
  <c r="BA77" i="115"/>
  <c r="AZ77" i="115"/>
  <c r="AA77" i="115" s="1"/>
  <c r="AY77" i="115"/>
  <c r="AW77" i="115"/>
  <c r="AV77" i="115"/>
  <c r="AU77" i="115"/>
  <c r="AT77" i="115"/>
  <c r="AS77" i="115"/>
  <c r="AR77" i="115"/>
  <c r="BO73" i="115"/>
  <c r="BO72" i="115" s="1"/>
  <c r="BN73" i="115"/>
  <c r="BG73" i="115"/>
  <c r="BG72" i="115" s="1"/>
  <c r="BF73" i="115"/>
  <c r="AY73" i="115"/>
  <c r="AY72" i="115" s="1"/>
  <c r="Z72" i="115" s="1"/>
  <c r="AX73" i="115"/>
  <c r="AQ73" i="115"/>
  <c r="AP73" i="115"/>
  <c r="AF73" i="115"/>
  <c r="AE73" i="115"/>
  <c r="AD73" i="115"/>
  <c r="AC73" i="115"/>
  <c r="AB73" i="115"/>
  <c r="AA73" i="115"/>
  <c r="BU72" i="115"/>
  <c r="BT72" i="115"/>
  <c r="BS72" i="115"/>
  <c r="BR72" i="115"/>
  <c r="BQ72" i="115"/>
  <c r="BP72" i="115"/>
  <c r="BM72" i="115"/>
  <c r="BL72" i="115"/>
  <c r="BK72" i="115"/>
  <c r="BJ72" i="115"/>
  <c r="BI72" i="115"/>
  <c r="BH72" i="115"/>
  <c r="BE72" i="115"/>
  <c r="BD72" i="115"/>
  <c r="BC72" i="115"/>
  <c r="BB72" i="115"/>
  <c r="BA72" i="115"/>
  <c r="AZ72" i="115"/>
  <c r="AW72" i="115"/>
  <c r="AV72" i="115"/>
  <c r="AU72" i="115"/>
  <c r="AT72" i="115"/>
  <c r="AS72" i="115"/>
  <c r="AR72" i="115"/>
  <c r="AQ72" i="115"/>
  <c r="BO68" i="115"/>
  <c r="BN68" i="115"/>
  <c r="BG68" i="115"/>
  <c r="BF68" i="115"/>
  <c r="AY68" i="115"/>
  <c r="AX68" i="115"/>
  <c r="AQ68" i="115"/>
  <c r="AP68" i="115"/>
  <c r="AF68" i="115"/>
  <c r="AE68" i="115"/>
  <c r="AD68" i="115"/>
  <c r="AC68" i="115"/>
  <c r="AB68" i="115"/>
  <c r="AA68" i="115"/>
  <c r="BO64" i="115"/>
  <c r="BN64" i="115"/>
  <c r="BG64" i="115"/>
  <c r="BF64" i="115"/>
  <c r="AY64" i="115"/>
  <c r="AX64" i="115"/>
  <c r="AQ64" i="115"/>
  <c r="AQ59" i="115" s="1"/>
  <c r="AP64" i="115"/>
  <c r="AF64" i="115"/>
  <c r="AE64" i="115"/>
  <c r="AD64" i="115"/>
  <c r="AC64" i="115"/>
  <c r="AB64" i="115"/>
  <c r="AA64" i="115"/>
  <c r="BO60" i="115"/>
  <c r="BN60" i="115"/>
  <c r="BG60" i="115"/>
  <c r="BF60" i="115"/>
  <c r="AY60" i="115"/>
  <c r="AX60" i="115"/>
  <c r="AQ60" i="115"/>
  <c r="AP60" i="115"/>
  <c r="AF60" i="115"/>
  <c r="AE60" i="115"/>
  <c r="AD60" i="115"/>
  <c r="AC60" i="115"/>
  <c r="AB60" i="115"/>
  <c r="AA60" i="115"/>
  <c r="BU59" i="115"/>
  <c r="BT59" i="115"/>
  <c r="BS59" i="115"/>
  <c r="BR59" i="115"/>
  <c r="AC59" i="115" s="1"/>
  <c r="BQ59" i="115"/>
  <c r="BP59" i="115"/>
  <c r="BM59" i="115"/>
  <c r="BL59" i="115"/>
  <c r="BK59" i="115"/>
  <c r="BJ59" i="115"/>
  <c r="BI59" i="115"/>
  <c r="BH59" i="115"/>
  <c r="BE59" i="115"/>
  <c r="BD59" i="115"/>
  <c r="BC59" i="115"/>
  <c r="BB59" i="115"/>
  <c r="BA59" i="115"/>
  <c r="AZ59" i="115"/>
  <c r="AW59" i="115"/>
  <c r="AV59" i="115"/>
  <c r="AU59" i="115"/>
  <c r="AT59" i="115"/>
  <c r="AS59" i="115"/>
  <c r="AB59" i="115" s="1"/>
  <c r="AR59" i="115"/>
  <c r="AA59" i="115" s="1"/>
  <c r="BO55" i="115"/>
  <c r="BN55" i="115"/>
  <c r="BG55" i="115"/>
  <c r="BF55" i="115"/>
  <c r="AY55" i="115"/>
  <c r="AX55" i="115"/>
  <c r="AQ55" i="115"/>
  <c r="AP55" i="115"/>
  <c r="AF55" i="115"/>
  <c r="AE55" i="115"/>
  <c r="AD55" i="115"/>
  <c r="AC55" i="115"/>
  <c r="AB55" i="115"/>
  <c r="AA55" i="115"/>
  <c r="BO51" i="115"/>
  <c r="BN51" i="115"/>
  <c r="BG51" i="115"/>
  <c r="Z51" i="115" s="1"/>
  <c r="BF51" i="115"/>
  <c r="AY51" i="115"/>
  <c r="AX51" i="115"/>
  <c r="AQ51" i="115"/>
  <c r="AP51" i="115"/>
  <c r="AF51" i="115"/>
  <c r="AE51" i="115"/>
  <c r="AD51" i="115"/>
  <c r="AC51" i="115"/>
  <c r="AB51" i="115"/>
  <c r="AA51" i="115"/>
  <c r="BO47" i="115"/>
  <c r="BO42" i="115" s="1"/>
  <c r="BN47" i="115"/>
  <c r="BG47" i="115"/>
  <c r="BF47" i="115"/>
  <c r="AY47" i="115"/>
  <c r="AX47" i="115"/>
  <c r="AQ47" i="115"/>
  <c r="AP47" i="115"/>
  <c r="AF47" i="115"/>
  <c r="AE47" i="115"/>
  <c r="AD47" i="115"/>
  <c r="AC47" i="115"/>
  <c r="AB47" i="115"/>
  <c r="AA47" i="115"/>
  <c r="BO43" i="115"/>
  <c r="BN43" i="115"/>
  <c r="BG43" i="115"/>
  <c r="BF43" i="115"/>
  <c r="AY43" i="115"/>
  <c r="AX43" i="115"/>
  <c r="AQ43" i="115"/>
  <c r="AQ42" i="115" s="1"/>
  <c r="AP43" i="115"/>
  <c r="AF43" i="115"/>
  <c r="AE43" i="115"/>
  <c r="AD43" i="115"/>
  <c r="AC43" i="115"/>
  <c r="AB43" i="115"/>
  <c r="AA43" i="115"/>
  <c r="BU42" i="115"/>
  <c r="BT42" i="115"/>
  <c r="BS42" i="115"/>
  <c r="BR42" i="115"/>
  <c r="BQ42" i="115"/>
  <c r="BP42" i="115"/>
  <c r="BM42" i="115"/>
  <c r="BL42" i="115"/>
  <c r="BK42" i="115"/>
  <c r="BJ42" i="115"/>
  <c r="BI42" i="115"/>
  <c r="BH42" i="115"/>
  <c r="BE42" i="115"/>
  <c r="BD42" i="115"/>
  <c r="BC42" i="115"/>
  <c r="BB42" i="115"/>
  <c r="BA42" i="115"/>
  <c r="AZ42" i="115"/>
  <c r="AW42" i="115"/>
  <c r="AF42" i="115" s="1"/>
  <c r="AV42" i="115"/>
  <c r="AE42" i="115" s="1"/>
  <c r="AU42" i="115"/>
  <c r="AT42" i="115"/>
  <c r="AS42" i="115"/>
  <c r="AR42" i="115"/>
  <c r="AR7" i="115" s="1"/>
  <c r="BO38" i="115"/>
  <c r="BN38" i="115"/>
  <c r="BG38" i="115"/>
  <c r="BF38" i="115"/>
  <c r="AY38" i="115"/>
  <c r="AX38" i="115"/>
  <c r="AQ38" i="115"/>
  <c r="AP38" i="115"/>
  <c r="AF38" i="115"/>
  <c r="AE38" i="115"/>
  <c r="AD38" i="115"/>
  <c r="AC38" i="115"/>
  <c r="AB38" i="115"/>
  <c r="AA38" i="115"/>
  <c r="BO34" i="115"/>
  <c r="BN34" i="115"/>
  <c r="BG34" i="115"/>
  <c r="BF34" i="115"/>
  <c r="AY34" i="115"/>
  <c r="AX34" i="115"/>
  <c r="AQ34" i="115"/>
  <c r="AQ29" i="115" s="1"/>
  <c r="AP34" i="115"/>
  <c r="AF34" i="115"/>
  <c r="AE34" i="115"/>
  <c r="AD34" i="115"/>
  <c r="AC34" i="115"/>
  <c r="AB34" i="115"/>
  <c r="AA34" i="115"/>
  <c r="BO30" i="115"/>
  <c r="BO29" i="115" s="1"/>
  <c r="BN30" i="115"/>
  <c r="BG30" i="115"/>
  <c r="BG29" i="115" s="1"/>
  <c r="BF30" i="115"/>
  <c r="AY30" i="115"/>
  <c r="AX30" i="115"/>
  <c r="AQ30" i="115"/>
  <c r="AP30" i="115"/>
  <c r="AF30" i="115"/>
  <c r="AE30" i="115"/>
  <c r="AD30" i="115"/>
  <c r="AC30" i="115"/>
  <c r="AB30" i="115"/>
  <c r="AA30" i="115"/>
  <c r="BU29" i="115"/>
  <c r="AF29" i="115" s="1"/>
  <c r="BT29" i="115"/>
  <c r="BS29" i="115"/>
  <c r="BR29" i="115"/>
  <c r="BQ29" i="115"/>
  <c r="BP29" i="115"/>
  <c r="BM29" i="115"/>
  <c r="BL29" i="115"/>
  <c r="BK29" i="115"/>
  <c r="BK7" i="115" s="1"/>
  <c r="BJ29" i="115"/>
  <c r="BI29" i="115"/>
  <c r="BH29" i="115"/>
  <c r="BE29" i="115"/>
  <c r="BD29" i="115"/>
  <c r="BC29" i="115"/>
  <c r="BB29" i="115"/>
  <c r="BA29" i="115"/>
  <c r="AZ29" i="115"/>
  <c r="AW29" i="115"/>
  <c r="AV29" i="115"/>
  <c r="AE29" i="115" s="1"/>
  <c r="AU29" i="115"/>
  <c r="AT29" i="115"/>
  <c r="AS29" i="115"/>
  <c r="AR29" i="115"/>
  <c r="BO25" i="115"/>
  <c r="BN25" i="115"/>
  <c r="BG25" i="115"/>
  <c r="BF25" i="115"/>
  <c r="AY25" i="115"/>
  <c r="AX25" i="115"/>
  <c r="AQ25" i="115"/>
  <c r="AP25" i="115"/>
  <c r="AF25" i="115"/>
  <c r="AE25" i="115"/>
  <c r="AD25" i="115"/>
  <c r="AC25" i="115"/>
  <c r="AB25" i="115"/>
  <c r="AA25" i="115"/>
  <c r="BO21" i="115"/>
  <c r="BN21" i="115"/>
  <c r="BG21" i="115"/>
  <c r="BF21" i="115"/>
  <c r="AY21" i="115"/>
  <c r="AX21" i="115"/>
  <c r="AQ21" i="115"/>
  <c r="AP21" i="115"/>
  <c r="AF21" i="115"/>
  <c r="AE21" i="115"/>
  <c r="AD21" i="115"/>
  <c r="AC21" i="115"/>
  <c r="AB21" i="115"/>
  <c r="AA21" i="115"/>
  <c r="BO17" i="115"/>
  <c r="BN17" i="115"/>
  <c r="BG17" i="115"/>
  <c r="Z17" i="115" s="1"/>
  <c r="BF17" i="115"/>
  <c r="AY17" i="115"/>
  <c r="AX17" i="115"/>
  <c r="AQ17" i="115"/>
  <c r="AP17" i="115"/>
  <c r="AF17" i="115"/>
  <c r="AE17" i="115"/>
  <c r="AD17" i="115"/>
  <c r="AC17" i="115"/>
  <c r="AB17" i="115"/>
  <c r="AA17" i="115"/>
  <c r="BO13" i="115"/>
  <c r="BN13" i="115"/>
  <c r="BG13" i="115"/>
  <c r="BF13" i="115"/>
  <c r="AY13" i="115"/>
  <c r="AX13" i="115"/>
  <c r="AQ13" i="115"/>
  <c r="AP13" i="115"/>
  <c r="AF13" i="115"/>
  <c r="AE13" i="115"/>
  <c r="AD13" i="115"/>
  <c r="AC13" i="115"/>
  <c r="AB13" i="115"/>
  <c r="AA13" i="115"/>
  <c r="BO9" i="115"/>
  <c r="BO8" i="115" s="1"/>
  <c r="BN9" i="115"/>
  <c r="BG9" i="115"/>
  <c r="BF9" i="115"/>
  <c r="AY9" i="115"/>
  <c r="AX9" i="115"/>
  <c r="AQ9" i="115"/>
  <c r="Z9" i="115" s="1"/>
  <c r="AP9" i="115"/>
  <c r="AF9" i="115"/>
  <c r="AE9" i="115"/>
  <c r="AD9" i="115"/>
  <c r="AC9" i="115"/>
  <c r="AB9" i="115"/>
  <c r="AA9" i="115"/>
  <c r="BU8" i="115"/>
  <c r="BT8" i="115"/>
  <c r="BS8" i="115"/>
  <c r="AD8" i="115" s="1"/>
  <c r="BR8" i="115"/>
  <c r="BQ8" i="115"/>
  <c r="BP8" i="115"/>
  <c r="BM8" i="115"/>
  <c r="BM7" i="115" s="1"/>
  <c r="BL8" i="115"/>
  <c r="BL7" i="115" s="1"/>
  <c r="BK8" i="115"/>
  <c r="BJ8" i="115"/>
  <c r="BJ7" i="115" s="1"/>
  <c r="BI8" i="115"/>
  <c r="BH8" i="115"/>
  <c r="BG8" i="115"/>
  <c r="BE8" i="115"/>
  <c r="BE7" i="115" s="1"/>
  <c r="BD8" i="115"/>
  <c r="BC8" i="115"/>
  <c r="BB8" i="115"/>
  <c r="BA8" i="115"/>
  <c r="AZ8" i="115"/>
  <c r="AW8" i="115"/>
  <c r="AV8" i="115"/>
  <c r="AU8" i="115"/>
  <c r="AT8" i="115"/>
  <c r="AT7" i="115" s="1"/>
  <c r="AS8" i="115"/>
  <c r="AR8" i="115"/>
  <c r="AA8" i="115" s="1"/>
  <c r="Y8" i="115"/>
  <c r="Y7" i="115" s="1"/>
  <c r="BQ7" i="115"/>
  <c r="BK2" i="115"/>
  <c r="AH2" i="115"/>
  <c r="X2" i="115"/>
  <c r="AU2" i="115" s="1"/>
  <c r="O2" i="115"/>
  <c r="BO54" i="114"/>
  <c r="BN54" i="114"/>
  <c r="BG54" i="114"/>
  <c r="BF54" i="114"/>
  <c r="AY54" i="114"/>
  <c r="AX54" i="114"/>
  <c r="AQ54" i="114"/>
  <c r="AP54" i="114"/>
  <c r="AF54" i="114"/>
  <c r="AE54" i="114"/>
  <c r="AD54" i="114"/>
  <c r="AC54" i="114"/>
  <c r="AB54" i="114"/>
  <c r="AA54" i="114"/>
  <c r="BO50" i="114"/>
  <c r="BN50" i="114"/>
  <c r="BG50" i="114"/>
  <c r="BF50" i="114"/>
  <c r="AY50" i="114"/>
  <c r="AX50" i="114"/>
  <c r="AQ50" i="114"/>
  <c r="AP50" i="114"/>
  <c r="AF50" i="114"/>
  <c r="AE50" i="114"/>
  <c r="AD50" i="114"/>
  <c r="AC50" i="114"/>
  <c r="AB50" i="114"/>
  <c r="AA50" i="114"/>
  <c r="BW48" i="114"/>
  <c r="BW47" i="114"/>
  <c r="BO46" i="114"/>
  <c r="BN46" i="114"/>
  <c r="BG46" i="114"/>
  <c r="BF46" i="114"/>
  <c r="AY46" i="114"/>
  <c r="Z46" i="114" s="1"/>
  <c r="AX46" i="114"/>
  <c r="AQ46" i="114"/>
  <c r="AP46" i="114"/>
  <c r="AF46" i="114"/>
  <c r="AE46" i="114"/>
  <c r="AD46" i="114"/>
  <c r="AC46" i="114"/>
  <c r="AB46" i="114"/>
  <c r="AA46" i="114"/>
  <c r="BO42" i="114"/>
  <c r="BN42" i="114"/>
  <c r="BG42" i="114"/>
  <c r="BF42" i="114"/>
  <c r="AY42" i="114"/>
  <c r="AX42" i="114"/>
  <c r="AQ42" i="114"/>
  <c r="AP42" i="114"/>
  <c r="AF42" i="114"/>
  <c r="AE42" i="114"/>
  <c r="AD42" i="114"/>
  <c r="AC42" i="114"/>
  <c r="AB42" i="114"/>
  <c r="AA42" i="114"/>
  <c r="BO38" i="114"/>
  <c r="BN38" i="114"/>
  <c r="BG38" i="114"/>
  <c r="BF38" i="114"/>
  <c r="AY38" i="114"/>
  <c r="AX38" i="114"/>
  <c r="AQ38" i="114"/>
  <c r="AP38" i="114"/>
  <c r="AF38" i="114"/>
  <c r="AE38" i="114"/>
  <c r="AD38" i="114"/>
  <c r="AC38" i="114"/>
  <c r="AB38" i="114"/>
  <c r="AA38" i="114"/>
  <c r="BO34" i="114"/>
  <c r="BN34" i="114"/>
  <c r="BG34" i="114"/>
  <c r="BF34" i="114"/>
  <c r="AY34" i="114"/>
  <c r="AX34" i="114"/>
  <c r="AQ34" i="114"/>
  <c r="AP34" i="114"/>
  <c r="AF34" i="114"/>
  <c r="AE34" i="114"/>
  <c r="AD34" i="114"/>
  <c r="AC34" i="114"/>
  <c r="AB34" i="114"/>
  <c r="AA34" i="114"/>
  <c r="BM33" i="114"/>
  <c r="AY33" i="114"/>
  <c r="AW33" i="114"/>
  <c r="AW7" i="114" s="1"/>
  <c r="AV33" i="114"/>
  <c r="AU33" i="114"/>
  <c r="AD33" i="114" s="1"/>
  <c r="AT33" i="114"/>
  <c r="AT7" i="114" s="1"/>
  <c r="AS33" i="114"/>
  <c r="AB33" i="114" s="1"/>
  <c r="AR33" i="114"/>
  <c r="BO29" i="114"/>
  <c r="BN29" i="114"/>
  <c r="BG29" i="114"/>
  <c r="BF29" i="114"/>
  <c r="AY29" i="114"/>
  <c r="AX29" i="114"/>
  <c r="AQ29" i="114"/>
  <c r="AP29" i="114"/>
  <c r="AF29" i="114"/>
  <c r="AE29" i="114"/>
  <c r="AD29" i="114"/>
  <c r="AC29" i="114"/>
  <c r="AB29" i="114"/>
  <c r="AA29" i="114"/>
  <c r="BO25" i="114"/>
  <c r="BN25" i="114"/>
  <c r="BG25" i="114"/>
  <c r="BF25" i="114"/>
  <c r="AY25" i="114"/>
  <c r="AX25" i="114"/>
  <c r="AQ25" i="114"/>
  <c r="AP25" i="114"/>
  <c r="AF25" i="114"/>
  <c r="AE25" i="114"/>
  <c r="AD25" i="114"/>
  <c r="AC25" i="114"/>
  <c r="AB25" i="114"/>
  <c r="AA25" i="114"/>
  <c r="BO21" i="114"/>
  <c r="BN21" i="114"/>
  <c r="BG21" i="114"/>
  <c r="BF21" i="114"/>
  <c r="AY21" i="114"/>
  <c r="AX21" i="114"/>
  <c r="AQ21" i="114"/>
  <c r="AP21" i="114"/>
  <c r="AF21" i="114"/>
  <c r="AE21" i="114"/>
  <c r="AD21" i="114"/>
  <c r="AC21" i="114"/>
  <c r="AB21" i="114"/>
  <c r="AA21" i="114"/>
  <c r="BO17" i="114"/>
  <c r="BN17" i="114"/>
  <c r="BG17" i="114"/>
  <c r="BF17" i="114"/>
  <c r="AY17" i="114"/>
  <c r="AX17" i="114"/>
  <c r="AQ17" i="114"/>
  <c r="AP17" i="114"/>
  <c r="AF17" i="114"/>
  <c r="AE17" i="114"/>
  <c r="AD17" i="114"/>
  <c r="AC17" i="114"/>
  <c r="AB17" i="114"/>
  <c r="AA17" i="114"/>
  <c r="BO13" i="114"/>
  <c r="BN13" i="114"/>
  <c r="BG13" i="114"/>
  <c r="BF13" i="114"/>
  <c r="AY13" i="114"/>
  <c r="AX13" i="114"/>
  <c r="AQ13" i="114"/>
  <c r="AP13" i="114"/>
  <c r="AF13" i="114"/>
  <c r="AE13" i="114"/>
  <c r="AD13" i="114"/>
  <c r="AC13" i="114"/>
  <c r="AB13" i="114"/>
  <c r="AA13" i="114"/>
  <c r="BO9" i="114"/>
  <c r="BN9" i="114"/>
  <c r="BG9" i="114"/>
  <c r="BF9" i="114"/>
  <c r="AY9" i="114"/>
  <c r="AX9" i="114"/>
  <c r="AQ9" i="114"/>
  <c r="AP9" i="114"/>
  <c r="AF9" i="114"/>
  <c r="AE9" i="114"/>
  <c r="AD9" i="114"/>
  <c r="AC9" i="114"/>
  <c r="AB9" i="114"/>
  <c r="AA9" i="114"/>
  <c r="BU8" i="114"/>
  <c r="BT8" i="114"/>
  <c r="BT7" i="114" s="1"/>
  <c r="BS8" i="114"/>
  <c r="BS7" i="114" s="1"/>
  <c r="BR8" i="114"/>
  <c r="BR7" i="114" s="1"/>
  <c r="BQ8" i="114"/>
  <c r="BQ7" i="114" s="1"/>
  <c r="BP8" i="114"/>
  <c r="BM8" i="114"/>
  <c r="BM7" i="114" s="1"/>
  <c r="BL8" i="114"/>
  <c r="BL7" i="114" s="1"/>
  <c r="BK8" i="114"/>
  <c r="BK7" i="114" s="1"/>
  <c r="BJ8" i="114"/>
  <c r="BJ7" i="114" s="1"/>
  <c r="BI8" i="114"/>
  <c r="BI7" i="114" s="1"/>
  <c r="BH8" i="114"/>
  <c r="BH7" i="114" s="1"/>
  <c r="BE8" i="114"/>
  <c r="BD8" i="114"/>
  <c r="BC8" i="114"/>
  <c r="BB8" i="114"/>
  <c r="BA8" i="114"/>
  <c r="BA7" i="114" s="1"/>
  <c r="AZ8" i="114"/>
  <c r="AZ7" i="114" s="1"/>
  <c r="AW8" i="114"/>
  <c r="AV8" i="114"/>
  <c r="AU8" i="114"/>
  <c r="AU7" i="114" s="1"/>
  <c r="AT8" i="114"/>
  <c r="AS8" i="114"/>
  <c r="AS7" i="114" s="1"/>
  <c r="AR8" i="114"/>
  <c r="BU7" i="114"/>
  <c r="BP7" i="114"/>
  <c r="BE7" i="114"/>
  <c r="BC7" i="114"/>
  <c r="BB7" i="114"/>
  <c r="AR7" i="114"/>
  <c r="AH2" i="114"/>
  <c r="X2" i="114"/>
  <c r="AU2" i="114" s="1"/>
  <c r="BK2" i="114" s="1"/>
  <c r="O2" i="114"/>
  <c r="BO117" i="113"/>
  <c r="BO116" i="113" s="1"/>
  <c r="BN117" i="113"/>
  <c r="BG117" i="113"/>
  <c r="BG116" i="113" s="1"/>
  <c r="BF117" i="113"/>
  <c r="AY117" i="113"/>
  <c r="AY116" i="113" s="1"/>
  <c r="AX117" i="113"/>
  <c r="AQ117" i="113"/>
  <c r="AQ116" i="113" s="1"/>
  <c r="AP117" i="113"/>
  <c r="AF117" i="113"/>
  <c r="AE117" i="113"/>
  <c r="AD117" i="113"/>
  <c r="AC117" i="113"/>
  <c r="AB117" i="113"/>
  <c r="AA117" i="113"/>
  <c r="BU116" i="113"/>
  <c r="BT116" i="113"/>
  <c r="BS116" i="113"/>
  <c r="BR116" i="113"/>
  <c r="BQ116" i="113"/>
  <c r="BP116" i="113"/>
  <c r="BM116" i="113"/>
  <c r="BL116" i="113"/>
  <c r="BK116" i="113"/>
  <c r="BJ116" i="113"/>
  <c r="BI116" i="113"/>
  <c r="BH116" i="113"/>
  <c r="BE116" i="113"/>
  <c r="BD116" i="113"/>
  <c r="BC116" i="113"/>
  <c r="BB116" i="113"/>
  <c r="BA116" i="113"/>
  <c r="AZ116" i="113"/>
  <c r="AW116" i="113"/>
  <c r="AV116" i="113"/>
  <c r="AU116" i="113"/>
  <c r="AT116" i="113"/>
  <c r="AS116" i="113"/>
  <c r="AB116" i="113" s="1"/>
  <c r="AR116" i="113"/>
  <c r="AA116" i="113" s="1"/>
  <c r="BO112" i="113"/>
  <c r="BN112" i="113"/>
  <c r="BG112" i="113"/>
  <c r="BG111" i="113" s="1"/>
  <c r="BF112" i="113"/>
  <c r="AY112" i="113"/>
  <c r="AY111" i="113" s="1"/>
  <c r="Z111" i="113" s="1"/>
  <c r="AX112" i="113"/>
  <c r="AQ112" i="113"/>
  <c r="AQ111" i="113" s="1"/>
  <c r="AP112" i="113"/>
  <c r="AF112" i="113"/>
  <c r="AE112" i="113"/>
  <c r="AD112" i="113"/>
  <c r="AC112" i="113"/>
  <c r="AB112" i="113"/>
  <c r="AA112" i="113"/>
  <c r="BU111" i="113"/>
  <c r="BT111" i="113"/>
  <c r="BS111" i="113"/>
  <c r="BR111" i="113"/>
  <c r="BQ111" i="113"/>
  <c r="BP111" i="113"/>
  <c r="BO111" i="113"/>
  <c r="BM111" i="113"/>
  <c r="BL111" i="113"/>
  <c r="BK111" i="113"/>
  <c r="BJ111" i="113"/>
  <c r="BI111" i="113"/>
  <c r="BH111" i="113"/>
  <c r="BE111" i="113"/>
  <c r="BD111" i="113"/>
  <c r="BC111" i="113"/>
  <c r="BB111" i="113"/>
  <c r="BA111" i="113"/>
  <c r="AZ111" i="113"/>
  <c r="AW111" i="113"/>
  <c r="AF111" i="113" s="1"/>
  <c r="AV111" i="113"/>
  <c r="AU111" i="113"/>
  <c r="AT111" i="113"/>
  <c r="AS111" i="113"/>
  <c r="AR111" i="113"/>
  <c r="BO107" i="113"/>
  <c r="BN107" i="113"/>
  <c r="BG107" i="113"/>
  <c r="BG106" i="113" s="1"/>
  <c r="BF107" i="113"/>
  <c r="AY107" i="113"/>
  <c r="Z107" i="113" s="1"/>
  <c r="AX107" i="113"/>
  <c r="AQ107" i="113"/>
  <c r="AP107" i="113"/>
  <c r="AF107" i="113"/>
  <c r="AE107" i="113"/>
  <c r="AD107" i="113"/>
  <c r="AC107" i="113"/>
  <c r="AB107" i="113"/>
  <c r="AA107" i="113"/>
  <c r="BU106" i="113"/>
  <c r="BT106" i="113"/>
  <c r="BS106" i="113"/>
  <c r="BR106" i="113"/>
  <c r="BQ106" i="113"/>
  <c r="BP106" i="113"/>
  <c r="BO106" i="113"/>
  <c r="BM106" i="113"/>
  <c r="BL106" i="113"/>
  <c r="BK106" i="113"/>
  <c r="BJ106" i="113"/>
  <c r="BI106" i="113"/>
  <c r="BH106" i="113"/>
  <c r="BE106" i="113"/>
  <c r="BD106" i="113"/>
  <c r="BC106" i="113"/>
  <c r="BB106" i="113"/>
  <c r="BA106" i="113"/>
  <c r="AB106" i="113" s="1"/>
  <c r="AZ106" i="113"/>
  <c r="AW106" i="113"/>
  <c r="AV106" i="113"/>
  <c r="AU106" i="113"/>
  <c r="AT106" i="113"/>
  <c r="AS106" i="113"/>
  <c r="AR106" i="113"/>
  <c r="AQ106" i="113"/>
  <c r="BO102" i="113"/>
  <c r="BO101" i="113" s="1"/>
  <c r="BN102" i="113"/>
  <c r="BG102" i="113"/>
  <c r="BG101" i="113" s="1"/>
  <c r="BF102" i="113"/>
  <c r="AY102" i="113"/>
  <c r="AX102" i="113"/>
  <c r="AQ102" i="113"/>
  <c r="AP102" i="113"/>
  <c r="AF102" i="113"/>
  <c r="AE102" i="113"/>
  <c r="AD102" i="113"/>
  <c r="AC102" i="113"/>
  <c r="AB102" i="113"/>
  <c r="AA102" i="113"/>
  <c r="BU101" i="113"/>
  <c r="BT101" i="113"/>
  <c r="BS101" i="113"/>
  <c r="BR101" i="113"/>
  <c r="BQ101" i="113"/>
  <c r="BP101" i="113"/>
  <c r="BM101" i="113"/>
  <c r="BL101" i="113"/>
  <c r="BK101" i="113"/>
  <c r="BJ101" i="113"/>
  <c r="BI101" i="113"/>
  <c r="BH101" i="113"/>
  <c r="BE101" i="113"/>
  <c r="BD101" i="113"/>
  <c r="BC101" i="113"/>
  <c r="BB101" i="113"/>
  <c r="BA101" i="113"/>
  <c r="AZ101" i="113"/>
  <c r="AY101" i="113"/>
  <c r="AW101" i="113"/>
  <c r="AV101" i="113"/>
  <c r="AU101" i="113"/>
  <c r="AT101" i="113"/>
  <c r="AS101" i="113"/>
  <c r="AR101" i="113"/>
  <c r="AQ101" i="113"/>
  <c r="BO97" i="113"/>
  <c r="BN97" i="113"/>
  <c r="BG97" i="113"/>
  <c r="BF97" i="113"/>
  <c r="AY97" i="113"/>
  <c r="AY88" i="113" s="1"/>
  <c r="AX97" i="113"/>
  <c r="AQ97" i="113"/>
  <c r="AP97" i="113"/>
  <c r="AF97" i="113"/>
  <c r="AE97" i="113"/>
  <c r="AD97" i="113"/>
  <c r="AC97" i="113"/>
  <c r="AB97" i="113"/>
  <c r="AA97" i="113"/>
  <c r="BO93" i="113"/>
  <c r="BN93" i="113"/>
  <c r="BG93" i="113"/>
  <c r="BF93" i="113"/>
  <c r="AY93" i="113"/>
  <c r="AX93" i="113"/>
  <c r="AQ93" i="113"/>
  <c r="AP93" i="113"/>
  <c r="AF93" i="113"/>
  <c r="AE93" i="113"/>
  <c r="AD93" i="113"/>
  <c r="AC93" i="113"/>
  <c r="AB93" i="113"/>
  <c r="AA93" i="113"/>
  <c r="BO89" i="113"/>
  <c r="BN89" i="113"/>
  <c r="BG89" i="113"/>
  <c r="Z89" i="113" s="1"/>
  <c r="BF89" i="113"/>
  <c r="AY89" i="113"/>
  <c r="AX89" i="113"/>
  <c r="AQ89" i="113"/>
  <c r="AP89" i="113"/>
  <c r="AF89" i="113"/>
  <c r="AE89" i="113"/>
  <c r="AD89" i="113"/>
  <c r="AC89" i="113"/>
  <c r="AB89" i="113"/>
  <c r="AA89" i="113"/>
  <c r="BU88" i="113"/>
  <c r="BT88" i="113"/>
  <c r="BS88" i="113"/>
  <c r="BR88" i="113"/>
  <c r="BQ88" i="113"/>
  <c r="BP88" i="113"/>
  <c r="BM88" i="113"/>
  <c r="BL88" i="113"/>
  <c r="BK88" i="113"/>
  <c r="BJ88" i="113"/>
  <c r="BI88" i="113"/>
  <c r="BH88" i="113"/>
  <c r="BE88" i="113"/>
  <c r="BD88" i="113"/>
  <c r="BC88" i="113"/>
  <c r="BB88" i="113"/>
  <c r="AC88" i="113" s="1"/>
  <c r="BA88" i="113"/>
  <c r="AB88" i="113" s="1"/>
  <c r="AZ88" i="113"/>
  <c r="AW88" i="113"/>
  <c r="AV88" i="113"/>
  <c r="AE88" i="113" s="1"/>
  <c r="AU88" i="113"/>
  <c r="AT88" i="113"/>
  <c r="AS88" i="113"/>
  <c r="AR88" i="113"/>
  <c r="AQ88" i="113"/>
  <c r="AD88" i="113"/>
  <c r="BO84" i="113"/>
  <c r="BO83" i="113" s="1"/>
  <c r="BN84" i="113"/>
  <c r="BG84" i="113"/>
  <c r="BF84" i="113"/>
  <c r="AY84" i="113"/>
  <c r="AY83" i="113" s="1"/>
  <c r="AX84" i="113"/>
  <c r="AQ84" i="113"/>
  <c r="AP84" i="113"/>
  <c r="AF84" i="113"/>
  <c r="AE84" i="113"/>
  <c r="AD84" i="113"/>
  <c r="AC84" i="113"/>
  <c r="AB84" i="113"/>
  <c r="AA84" i="113"/>
  <c r="BU83" i="113"/>
  <c r="BT83" i="113"/>
  <c r="AE83" i="113" s="1"/>
  <c r="BS83" i="113"/>
  <c r="BR83" i="113"/>
  <c r="BQ83" i="113"/>
  <c r="BP83" i="113"/>
  <c r="BM83" i="113"/>
  <c r="AF83" i="113" s="1"/>
  <c r="BL83" i="113"/>
  <c r="BK83" i="113"/>
  <c r="BJ83" i="113"/>
  <c r="BI83" i="113"/>
  <c r="BH83" i="113"/>
  <c r="BG83" i="113"/>
  <c r="BE83" i="113"/>
  <c r="BD83" i="113"/>
  <c r="BC83" i="113"/>
  <c r="BB83" i="113"/>
  <c r="BA83" i="113"/>
  <c r="AZ83" i="113"/>
  <c r="AW83" i="113"/>
  <c r="AV83" i="113"/>
  <c r="AU83" i="113"/>
  <c r="AD83" i="113" s="1"/>
  <c r="AT83" i="113"/>
  <c r="AC83" i="113" s="1"/>
  <c r="AS83" i="113"/>
  <c r="AR83" i="113"/>
  <c r="AQ83" i="113"/>
  <c r="BO79" i="113"/>
  <c r="BN79" i="113"/>
  <c r="BG79" i="113"/>
  <c r="BF79" i="113"/>
  <c r="AY79" i="113"/>
  <c r="AX79" i="113"/>
  <c r="AQ79" i="113"/>
  <c r="AP79" i="113"/>
  <c r="AF79" i="113"/>
  <c r="AE79" i="113"/>
  <c r="AD79" i="113"/>
  <c r="AC79" i="113"/>
  <c r="AB79" i="113"/>
  <c r="AA79" i="113"/>
  <c r="BO75" i="113"/>
  <c r="BN75" i="113"/>
  <c r="BG75" i="113"/>
  <c r="BF75" i="113"/>
  <c r="AY75" i="113"/>
  <c r="AX75" i="113"/>
  <c r="AQ75" i="113"/>
  <c r="AP75" i="113"/>
  <c r="AF75" i="113"/>
  <c r="AE75" i="113"/>
  <c r="AD75" i="113"/>
  <c r="AC75" i="113"/>
  <c r="AB75" i="113"/>
  <c r="AA75" i="113"/>
  <c r="BO71" i="113"/>
  <c r="BN71" i="113"/>
  <c r="BG71" i="113"/>
  <c r="BF71" i="113"/>
  <c r="AY71" i="113"/>
  <c r="AX71" i="113"/>
  <c r="AQ71" i="113"/>
  <c r="AP71" i="113"/>
  <c r="AF71" i="113"/>
  <c r="AE71" i="113"/>
  <c r="AD71" i="113"/>
  <c r="AC71" i="113"/>
  <c r="AB71" i="113"/>
  <c r="AA71" i="113"/>
  <c r="BO67" i="113"/>
  <c r="BN67" i="113"/>
  <c r="BG67" i="113"/>
  <c r="BF67" i="113"/>
  <c r="AY67" i="113"/>
  <c r="AX67" i="113"/>
  <c r="AQ67" i="113"/>
  <c r="AP67" i="113"/>
  <c r="AF67" i="113"/>
  <c r="AE67" i="113"/>
  <c r="AD67" i="113"/>
  <c r="AC67" i="113"/>
  <c r="AB67" i="113"/>
  <c r="AA67" i="113"/>
  <c r="Z67" i="113"/>
  <c r="BO63" i="113"/>
  <c r="BN63" i="113"/>
  <c r="BG63" i="113"/>
  <c r="BF63" i="113"/>
  <c r="AY63" i="113"/>
  <c r="Z63" i="113" s="1"/>
  <c r="AX63" i="113"/>
  <c r="AQ63" i="113"/>
  <c r="AP63" i="113"/>
  <c r="AF63" i="113"/>
  <c r="AE63" i="113"/>
  <c r="AD63" i="113"/>
  <c r="AC63" i="113"/>
  <c r="AB63" i="113"/>
  <c r="AA63" i="113"/>
  <c r="BO59" i="113"/>
  <c r="Z59" i="113" s="1"/>
  <c r="BN59" i="113"/>
  <c r="BG59" i="113"/>
  <c r="BF59" i="113"/>
  <c r="AY59" i="113"/>
  <c r="AX59" i="113"/>
  <c r="AQ59" i="113"/>
  <c r="AP59" i="113"/>
  <c r="AF59" i="113"/>
  <c r="AE59" i="113"/>
  <c r="AD59" i="113"/>
  <c r="AC59" i="113"/>
  <c r="AB59" i="113"/>
  <c r="AA59" i="113"/>
  <c r="BO55" i="113"/>
  <c r="BN55" i="113"/>
  <c r="BG55" i="113"/>
  <c r="BF55" i="113"/>
  <c r="AY55" i="113"/>
  <c r="AX55" i="113"/>
  <c r="AQ55" i="113"/>
  <c r="AP55" i="113"/>
  <c r="AF55" i="113"/>
  <c r="AE55" i="113"/>
  <c r="AD55" i="113"/>
  <c r="AC55" i="113"/>
  <c r="AB55" i="113"/>
  <c r="AA55" i="113"/>
  <c r="BO51" i="113"/>
  <c r="BN51" i="113"/>
  <c r="BG51" i="113"/>
  <c r="BF51" i="113"/>
  <c r="AY51" i="113"/>
  <c r="AX51" i="113"/>
  <c r="AQ51" i="113"/>
  <c r="AP51" i="113"/>
  <c r="AF51" i="113"/>
  <c r="AE51" i="113"/>
  <c r="AD51" i="113"/>
  <c r="AC51" i="113"/>
  <c r="AB51" i="113"/>
  <c r="AA51" i="113"/>
  <c r="BO47" i="113"/>
  <c r="BN47" i="113"/>
  <c r="BG47" i="113"/>
  <c r="BF47" i="113"/>
  <c r="AY47" i="113"/>
  <c r="AX47" i="113"/>
  <c r="AQ47" i="113"/>
  <c r="AP47" i="113"/>
  <c r="AF47" i="113"/>
  <c r="AE47" i="113"/>
  <c r="AD47" i="113"/>
  <c r="AC47" i="113"/>
  <c r="AB47" i="113"/>
  <c r="AA47" i="113"/>
  <c r="BU46" i="113"/>
  <c r="BT46" i="113"/>
  <c r="BS46" i="113"/>
  <c r="BR46" i="113"/>
  <c r="BQ46" i="113"/>
  <c r="BP46" i="113"/>
  <c r="BM46" i="113"/>
  <c r="BL46" i="113"/>
  <c r="BK46" i="113"/>
  <c r="BJ46" i="113"/>
  <c r="BI46" i="113"/>
  <c r="BH46" i="113"/>
  <c r="BE46" i="113"/>
  <c r="BD46" i="113"/>
  <c r="BD7" i="113" s="1"/>
  <c r="BC46" i="113"/>
  <c r="BB46" i="113"/>
  <c r="BA46" i="113"/>
  <c r="AZ46" i="113"/>
  <c r="AW46" i="113"/>
  <c r="AF46" i="113" s="1"/>
  <c r="AV46" i="113"/>
  <c r="AU46" i="113"/>
  <c r="AT46" i="113"/>
  <c r="AS46" i="113"/>
  <c r="AR46" i="113"/>
  <c r="BO42" i="113"/>
  <c r="BN42" i="113"/>
  <c r="BG42" i="113"/>
  <c r="BF42" i="113"/>
  <c r="AY42" i="113"/>
  <c r="AX42" i="113"/>
  <c r="AQ42" i="113"/>
  <c r="AP42" i="113"/>
  <c r="AF42" i="113"/>
  <c r="AE42" i="113"/>
  <c r="AD42" i="113"/>
  <c r="AC42" i="113"/>
  <c r="AB42" i="113"/>
  <c r="AA42" i="113"/>
  <c r="BO38" i="113"/>
  <c r="BN38" i="113"/>
  <c r="BG38" i="113"/>
  <c r="BF38" i="113"/>
  <c r="AY38" i="113"/>
  <c r="AX38" i="113"/>
  <c r="AQ38" i="113"/>
  <c r="AP38" i="113"/>
  <c r="AF38" i="113"/>
  <c r="AE38" i="113"/>
  <c r="AD38" i="113"/>
  <c r="AC38" i="113"/>
  <c r="AB38" i="113"/>
  <c r="AA38" i="113"/>
  <c r="BO34" i="113"/>
  <c r="BN34" i="113"/>
  <c r="BG34" i="113"/>
  <c r="BF34" i="113"/>
  <c r="AY34" i="113"/>
  <c r="AY29" i="113" s="1"/>
  <c r="AX34" i="113"/>
  <c r="AQ34" i="113"/>
  <c r="AP34" i="113"/>
  <c r="AF34" i="113"/>
  <c r="AE34" i="113"/>
  <c r="AD34" i="113"/>
  <c r="AC34" i="113"/>
  <c r="AB34" i="113"/>
  <c r="AA34" i="113"/>
  <c r="BO30" i="113"/>
  <c r="BO29" i="113" s="1"/>
  <c r="BN30" i="113"/>
  <c r="BG30" i="113"/>
  <c r="BF30" i="113"/>
  <c r="AY30" i="113"/>
  <c r="AX30" i="113"/>
  <c r="AQ30" i="113"/>
  <c r="AP30" i="113"/>
  <c r="AF30" i="113"/>
  <c r="AE30" i="113"/>
  <c r="AD30" i="113"/>
  <c r="AC30" i="113"/>
  <c r="AB30" i="113"/>
  <c r="AA30" i="113"/>
  <c r="BU29" i="113"/>
  <c r="BT29" i="113"/>
  <c r="BS29" i="113"/>
  <c r="BR29" i="113"/>
  <c r="BR7" i="113" s="1"/>
  <c r="BQ29" i="113"/>
  <c r="BP29" i="113"/>
  <c r="BM29" i="113"/>
  <c r="BL29" i="113"/>
  <c r="BK29" i="113"/>
  <c r="BJ29" i="113"/>
  <c r="BI29" i="113"/>
  <c r="AB29" i="113" s="1"/>
  <c r="BH29" i="113"/>
  <c r="BE29" i="113"/>
  <c r="BE7" i="113" s="1"/>
  <c r="BD29" i="113"/>
  <c r="BC29" i="113"/>
  <c r="BB29" i="113"/>
  <c r="BA29" i="113"/>
  <c r="AZ29" i="113"/>
  <c r="AW29" i="113"/>
  <c r="AV29" i="113"/>
  <c r="AU29" i="113"/>
  <c r="AT29" i="113"/>
  <c r="AS29" i="113"/>
  <c r="AR29" i="113"/>
  <c r="AC29" i="113"/>
  <c r="BO25" i="113"/>
  <c r="BN25" i="113"/>
  <c r="BG25" i="113"/>
  <c r="BF25" i="113"/>
  <c r="AY25" i="113"/>
  <c r="AX25" i="113"/>
  <c r="AQ25" i="113"/>
  <c r="AP25" i="113"/>
  <c r="AF25" i="113"/>
  <c r="AE25" i="113"/>
  <c r="AD25" i="113"/>
  <c r="AC25" i="113"/>
  <c r="AB25" i="113"/>
  <c r="AA25" i="113"/>
  <c r="BO21" i="113"/>
  <c r="Z21" i="113" s="1"/>
  <c r="BN21" i="113"/>
  <c r="BG21" i="113"/>
  <c r="BF21" i="113"/>
  <c r="AY21" i="113"/>
  <c r="AX21" i="113"/>
  <c r="AQ21" i="113"/>
  <c r="AP21" i="113"/>
  <c r="AF21" i="113"/>
  <c r="AE21" i="113"/>
  <c r="AD21" i="113"/>
  <c r="AC21" i="113"/>
  <c r="AB21" i="113"/>
  <c r="AA21" i="113"/>
  <c r="BO17" i="113"/>
  <c r="BN17" i="113"/>
  <c r="BG17" i="113"/>
  <c r="Z17" i="113" s="1"/>
  <c r="BF17" i="113"/>
  <c r="AY17" i="113"/>
  <c r="AX17" i="113"/>
  <c r="AQ17" i="113"/>
  <c r="AP17" i="113"/>
  <c r="AF17" i="113"/>
  <c r="AE17" i="113"/>
  <c r="AD17" i="113"/>
  <c r="AC17" i="113"/>
  <c r="AB17" i="113"/>
  <c r="AA17" i="113"/>
  <c r="BO13" i="113"/>
  <c r="BN13" i="113"/>
  <c r="BG13" i="113"/>
  <c r="BF13" i="113"/>
  <c r="AY13" i="113"/>
  <c r="AX13" i="113"/>
  <c r="AQ13" i="113"/>
  <c r="AP13" i="113"/>
  <c r="AF13" i="113"/>
  <c r="AE13" i="113"/>
  <c r="AD13" i="113"/>
  <c r="AC13" i="113"/>
  <c r="AB13" i="113"/>
  <c r="AA13" i="113"/>
  <c r="BO9" i="113"/>
  <c r="BO8" i="113" s="1"/>
  <c r="BN9" i="113"/>
  <c r="BG9" i="113"/>
  <c r="BF9" i="113"/>
  <c r="AY9" i="113"/>
  <c r="AX9" i="113"/>
  <c r="AQ9" i="113"/>
  <c r="AP9" i="113"/>
  <c r="AF9" i="113"/>
  <c r="AE9" i="113"/>
  <c r="AD9" i="113"/>
  <c r="AC9" i="113"/>
  <c r="AB9" i="113"/>
  <c r="AA9" i="113"/>
  <c r="BU8" i="113"/>
  <c r="BT8" i="113"/>
  <c r="BS8" i="113"/>
  <c r="BS7" i="113" s="1"/>
  <c r="BR8" i="113"/>
  <c r="BQ8" i="113"/>
  <c r="BP8" i="113"/>
  <c r="BM8" i="113"/>
  <c r="BL8" i="113"/>
  <c r="BL7" i="113" s="1"/>
  <c r="BK8" i="113"/>
  <c r="BJ8" i="113"/>
  <c r="BI8" i="113"/>
  <c r="BH8" i="113"/>
  <c r="BE8" i="113"/>
  <c r="BD8" i="113"/>
  <c r="BC8" i="113"/>
  <c r="BB8" i="113"/>
  <c r="BA8" i="113"/>
  <c r="AZ8" i="113"/>
  <c r="AW8" i="113"/>
  <c r="AV8" i="113"/>
  <c r="AU8" i="113"/>
  <c r="AT8" i="113"/>
  <c r="AS8" i="113"/>
  <c r="AR8" i="113"/>
  <c r="AH2" i="113"/>
  <c r="X2" i="113"/>
  <c r="AU2" i="113" s="1"/>
  <c r="BK2" i="113" s="1"/>
  <c r="O2" i="113"/>
  <c r="BO100" i="112"/>
  <c r="BN100" i="112"/>
  <c r="BG100" i="112"/>
  <c r="BF100" i="112"/>
  <c r="AY100" i="112"/>
  <c r="Z100" i="112" s="1"/>
  <c r="AX100" i="112"/>
  <c r="AQ100" i="112"/>
  <c r="AP100" i="112"/>
  <c r="AF100" i="112"/>
  <c r="AE100" i="112"/>
  <c r="AD100" i="112"/>
  <c r="AC100" i="112"/>
  <c r="AB100" i="112"/>
  <c r="AA100" i="112"/>
  <c r="BO96" i="112"/>
  <c r="BN96" i="112"/>
  <c r="BG96" i="112"/>
  <c r="BF96" i="112"/>
  <c r="AY96" i="112"/>
  <c r="Z96" i="112" s="1"/>
  <c r="AX96" i="112"/>
  <c r="AQ96" i="112"/>
  <c r="AP96" i="112"/>
  <c r="AF96" i="112"/>
  <c r="AE96" i="112"/>
  <c r="AD96" i="112"/>
  <c r="AC96" i="112"/>
  <c r="AB96" i="112"/>
  <c r="AA96" i="112"/>
  <c r="BO92" i="112"/>
  <c r="BO91" i="112" s="1"/>
  <c r="BN92" i="112"/>
  <c r="BG92" i="112"/>
  <c r="BF92" i="112"/>
  <c r="AY92" i="112"/>
  <c r="AX92" i="112"/>
  <c r="AQ92" i="112"/>
  <c r="AQ91" i="112" s="1"/>
  <c r="AP92" i="112"/>
  <c r="AF92" i="112"/>
  <c r="AE92" i="112"/>
  <c r="AD92" i="112"/>
  <c r="AC92" i="112"/>
  <c r="AB92" i="112"/>
  <c r="AA92" i="112"/>
  <c r="BU91" i="112"/>
  <c r="BT91" i="112"/>
  <c r="BS91" i="112"/>
  <c r="BR91" i="112"/>
  <c r="BQ91" i="112"/>
  <c r="BP91" i="112"/>
  <c r="BM91" i="112"/>
  <c r="BL91" i="112"/>
  <c r="BK91" i="112"/>
  <c r="BJ91" i="112"/>
  <c r="BI91" i="112"/>
  <c r="BH91" i="112"/>
  <c r="BG91" i="112"/>
  <c r="BE91" i="112"/>
  <c r="BD91" i="112"/>
  <c r="AE91" i="112" s="1"/>
  <c r="BC91" i="112"/>
  <c r="BB91" i="112"/>
  <c r="AC91" i="112" s="1"/>
  <c r="BA91" i="112"/>
  <c r="AZ91" i="112"/>
  <c r="AW91" i="112"/>
  <c r="AV91" i="112"/>
  <c r="AU91" i="112"/>
  <c r="AT91" i="112"/>
  <c r="AS91" i="112"/>
  <c r="AB91" i="112" s="1"/>
  <c r="AR91" i="112"/>
  <c r="AA91" i="112" s="1"/>
  <c r="BO87" i="112"/>
  <c r="BN87" i="112"/>
  <c r="BG87" i="112"/>
  <c r="BF87" i="112"/>
  <c r="AY87" i="112"/>
  <c r="AX87" i="112"/>
  <c r="AQ87" i="112"/>
  <c r="Z87" i="112" s="1"/>
  <c r="AP87" i="112"/>
  <c r="AF87" i="112"/>
  <c r="AE87" i="112"/>
  <c r="AD87" i="112"/>
  <c r="AC87" i="112"/>
  <c r="AB87" i="112"/>
  <c r="AA87" i="112"/>
  <c r="BO83" i="112"/>
  <c r="BN83" i="112"/>
  <c r="BG83" i="112"/>
  <c r="BF83" i="112"/>
  <c r="AY83" i="112"/>
  <c r="AX83" i="112"/>
  <c r="AQ83" i="112"/>
  <c r="Z83" i="112" s="1"/>
  <c r="AP83" i="112"/>
  <c r="AF83" i="112"/>
  <c r="AE83" i="112"/>
  <c r="AD83" i="112"/>
  <c r="AC83" i="112"/>
  <c r="AB83" i="112"/>
  <c r="AA83" i="112"/>
  <c r="BO79" i="112"/>
  <c r="BN79" i="112"/>
  <c r="BG79" i="112"/>
  <c r="BF79" i="112"/>
  <c r="AY79" i="112"/>
  <c r="AX79" i="112"/>
  <c r="AQ79" i="112"/>
  <c r="AP79" i="112"/>
  <c r="AF79" i="112"/>
  <c r="AE79" i="112"/>
  <c r="AD79" i="112"/>
  <c r="AC79" i="112"/>
  <c r="AB79" i="112"/>
  <c r="AA79" i="112"/>
  <c r="BO75" i="112"/>
  <c r="BN75" i="112"/>
  <c r="BG75" i="112"/>
  <c r="BF75" i="112"/>
  <c r="AY75" i="112"/>
  <c r="AX75" i="112"/>
  <c r="AQ75" i="112"/>
  <c r="AP75" i="112"/>
  <c r="AF75" i="112"/>
  <c r="AE75" i="112"/>
  <c r="AD75" i="112"/>
  <c r="AC75" i="112"/>
  <c r="AB75" i="112"/>
  <c r="AA75" i="112"/>
  <c r="BO71" i="112"/>
  <c r="BN71" i="112"/>
  <c r="BG71" i="112"/>
  <c r="BF71" i="112"/>
  <c r="AY71" i="112"/>
  <c r="AX71" i="112"/>
  <c r="AQ71" i="112"/>
  <c r="AP71" i="112"/>
  <c r="AF71" i="112"/>
  <c r="AE71" i="112"/>
  <c r="AD71" i="112"/>
  <c r="AC71" i="112"/>
  <c r="AB71" i="112"/>
  <c r="AA71" i="112"/>
  <c r="BU70" i="112"/>
  <c r="BT70" i="112"/>
  <c r="BS70" i="112"/>
  <c r="BR70" i="112"/>
  <c r="BQ70" i="112"/>
  <c r="BP70" i="112"/>
  <c r="BM70" i="112"/>
  <c r="BL70" i="112"/>
  <c r="BK70" i="112"/>
  <c r="BJ70" i="112"/>
  <c r="BI70" i="112"/>
  <c r="BH70" i="112"/>
  <c r="BE70" i="112"/>
  <c r="BD70" i="112"/>
  <c r="AE70" i="112" s="1"/>
  <c r="BC70" i="112"/>
  <c r="BB70" i="112"/>
  <c r="BA70" i="112"/>
  <c r="AZ70" i="112"/>
  <c r="AW70" i="112"/>
  <c r="AV70" i="112"/>
  <c r="AU70" i="112"/>
  <c r="AT70" i="112"/>
  <c r="AS70" i="112"/>
  <c r="AR70" i="112"/>
  <c r="BO66" i="112"/>
  <c r="BN66" i="112"/>
  <c r="BG66" i="112"/>
  <c r="BF66" i="112"/>
  <c r="AY66" i="112"/>
  <c r="AX66" i="112"/>
  <c r="AQ66" i="112"/>
  <c r="AP66" i="112"/>
  <c r="AF66" i="112"/>
  <c r="AE66" i="112"/>
  <c r="AD66" i="112"/>
  <c r="AC66" i="112"/>
  <c r="AB66" i="112"/>
  <c r="AA66" i="112"/>
  <c r="BO62" i="112"/>
  <c r="BN62" i="112"/>
  <c r="BG62" i="112"/>
  <c r="BF62" i="112"/>
  <c r="AY62" i="112"/>
  <c r="AX62" i="112"/>
  <c r="AQ62" i="112"/>
  <c r="Z62" i="112" s="1"/>
  <c r="AP62" i="112"/>
  <c r="AF62" i="112"/>
  <c r="AE62" i="112"/>
  <c r="AD62" i="112"/>
  <c r="AC62" i="112"/>
  <c r="AB62" i="112"/>
  <c r="AA62" i="112"/>
  <c r="BO58" i="112"/>
  <c r="BN58" i="112"/>
  <c r="BG58" i="112"/>
  <c r="BF58" i="112"/>
  <c r="AY58" i="112"/>
  <c r="AY53" i="112" s="1"/>
  <c r="AX58" i="112"/>
  <c r="AQ58" i="112"/>
  <c r="AP58" i="112"/>
  <c r="AF58" i="112"/>
  <c r="AE58" i="112"/>
  <c r="AD58" i="112"/>
  <c r="AC58" i="112"/>
  <c r="AB58" i="112"/>
  <c r="AA58" i="112"/>
  <c r="BO54" i="112"/>
  <c r="BN54" i="112"/>
  <c r="BG54" i="112"/>
  <c r="BF54" i="112"/>
  <c r="AY54" i="112"/>
  <c r="AX54" i="112"/>
  <c r="AQ54" i="112"/>
  <c r="AQ53" i="112" s="1"/>
  <c r="AP54" i="112"/>
  <c r="AF54" i="112"/>
  <c r="AE54" i="112"/>
  <c r="AD54" i="112"/>
  <c r="AC54" i="112"/>
  <c r="AB54" i="112"/>
  <c r="AA54" i="112"/>
  <c r="BU53" i="112"/>
  <c r="BT53" i="112"/>
  <c r="BS53" i="112"/>
  <c r="BR53" i="112"/>
  <c r="BQ53" i="112"/>
  <c r="BQ23" i="112" s="1"/>
  <c r="BP53" i="112"/>
  <c r="BM53" i="112"/>
  <c r="BL53" i="112"/>
  <c r="BK53" i="112"/>
  <c r="BK23" i="112" s="1"/>
  <c r="BJ53" i="112"/>
  <c r="BI53" i="112"/>
  <c r="BI23" i="112" s="1"/>
  <c r="BH53" i="112"/>
  <c r="BE53" i="112"/>
  <c r="BD53" i="112"/>
  <c r="BC53" i="112"/>
  <c r="BB53" i="112"/>
  <c r="BA53" i="112"/>
  <c r="AZ53" i="112"/>
  <c r="AW53" i="112"/>
  <c r="AV53" i="112"/>
  <c r="AU53" i="112"/>
  <c r="AT53" i="112"/>
  <c r="AS53" i="112"/>
  <c r="AS23" i="112" s="1"/>
  <c r="AR53" i="112"/>
  <c r="AR23" i="112" s="1"/>
  <c r="BO49" i="112"/>
  <c r="BN49" i="112"/>
  <c r="BG49" i="112"/>
  <c r="BF49" i="112"/>
  <c r="AY49" i="112"/>
  <c r="AX49" i="112"/>
  <c r="AQ49" i="112"/>
  <c r="AP49" i="112"/>
  <c r="AF49" i="112"/>
  <c r="AE49" i="112"/>
  <c r="AD49" i="112"/>
  <c r="AC49" i="112"/>
  <c r="AB49" i="112"/>
  <c r="AA49" i="112"/>
  <c r="BO45" i="112"/>
  <c r="BN45" i="112"/>
  <c r="BG45" i="112"/>
  <c r="BF45" i="112"/>
  <c r="AY45" i="112"/>
  <c r="AX45" i="112"/>
  <c r="AQ45" i="112"/>
  <c r="AP45" i="112"/>
  <c r="AF45" i="112"/>
  <c r="AE45" i="112"/>
  <c r="AD45" i="112"/>
  <c r="AC45" i="112"/>
  <c r="AB45" i="112"/>
  <c r="AA45" i="112"/>
  <c r="BO41" i="112"/>
  <c r="BN41" i="112"/>
  <c r="BG41" i="112"/>
  <c r="Z41" i="112" s="1"/>
  <c r="BF41" i="112"/>
  <c r="AY41" i="112"/>
  <c r="AX41" i="112"/>
  <c r="AQ41" i="112"/>
  <c r="AP41" i="112"/>
  <c r="AF41" i="112"/>
  <c r="AE41" i="112"/>
  <c r="AD41" i="112"/>
  <c r="AC41" i="112"/>
  <c r="AB41" i="112"/>
  <c r="AA41" i="112"/>
  <c r="BO37" i="112"/>
  <c r="BN37" i="112"/>
  <c r="BG37" i="112"/>
  <c r="BF37" i="112"/>
  <c r="AY37" i="112"/>
  <c r="Z37" i="112" s="1"/>
  <c r="AX37" i="112"/>
  <c r="AQ37" i="112"/>
  <c r="AP37" i="112"/>
  <c r="AF37" i="112"/>
  <c r="AE37" i="112"/>
  <c r="AD37" i="112"/>
  <c r="AC37" i="112"/>
  <c r="AB37" i="112"/>
  <c r="AA37" i="112"/>
  <c r="BO33" i="112"/>
  <c r="BN33" i="112"/>
  <c r="BG33" i="112"/>
  <c r="BF33" i="112"/>
  <c r="AY33" i="112"/>
  <c r="AX33" i="112"/>
  <c r="AQ33" i="112"/>
  <c r="AP33" i="112"/>
  <c r="AF33" i="112"/>
  <c r="AE33" i="112"/>
  <c r="AD33" i="112"/>
  <c r="AC33" i="112"/>
  <c r="AB33" i="112"/>
  <c r="AA33" i="112"/>
  <c r="BO29" i="112"/>
  <c r="BN29" i="112"/>
  <c r="BG29" i="112"/>
  <c r="BF29" i="112"/>
  <c r="AY29" i="112"/>
  <c r="AX29" i="112"/>
  <c r="AQ29" i="112"/>
  <c r="AP29" i="112"/>
  <c r="AF29" i="112"/>
  <c r="AE29" i="112"/>
  <c r="AD29" i="112"/>
  <c r="AC29" i="112"/>
  <c r="AB29" i="112"/>
  <c r="AA29" i="112"/>
  <c r="BO25" i="112"/>
  <c r="BN25" i="112"/>
  <c r="BG25" i="112"/>
  <c r="BF25" i="112"/>
  <c r="AY25" i="112"/>
  <c r="AX25" i="112"/>
  <c r="AQ25" i="112"/>
  <c r="AP25" i="112"/>
  <c r="AF25" i="112"/>
  <c r="AE25" i="112"/>
  <c r="AD25" i="112"/>
  <c r="AC25" i="112"/>
  <c r="AB25" i="112"/>
  <c r="AA25" i="112"/>
  <c r="BU24" i="112"/>
  <c r="BT24" i="112"/>
  <c r="BS24" i="112"/>
  <c r="BS23" i="112" s="1"/>
  <c r="BR24" i="112"/>
  <c r="BQ24" i="112"/>
  <c r="BP24" i="112"/>
  <c r="BP23" i="112" s="1"/>
  <c r="BM24" i="112"/>
  <c r="BM23" i="112" s="1"/>
  <c r="BL24" i="112"/>
  <c r="BK24" i="112"/>
  <c r="BJ24" i="112"/>
  <c r="BI24" i="112"/>
  <c r="BH24" i="112"/>
  <c r="BE24" i="112"/>
  <c r="BE23" i="112" s="1"/>
  <c r="BD24" i="112"/>
  <c r="BC24" i="112"/>
  <c r="BB24" i="112"/>
  <c r="BA24" i="112"/>
  <c r="AZ24" i="112"/>
  <c r="AW24" i="112"/>
  <c r="AV24" i="112"/>
  <c r="AU24" i="112"/>
  <c r="AT24" i="112"/>
  <c r="AT23" i="112" s="1"/>
  <c r="AS24" i="112"/>
  <c r="AR24" i="112"/>
  <c r="AA24" i="112" s="1"/>
  <c r="AD24" i="112"/>
  <c r="BR23" i="112"/>
  <c r="AW23" i="112"/>
  <c r="BO18" i="112"/>
  <c r="BN18" i="112"/>
  <c r="BG18" i="112"/>
  <c r="Z18" i="112" s="1"/>
  <c r="Z17" i="112" s="1"/>
  <c r="BF18" i="112"/>
  <c r="AY18" i="112"/>
  <c r="AX18" i="112"/>
  <c r="AQ18" i="112"/>
  <c r="AP18" i="112"/>
  <c r="AF18" i="112"/>
  <c r="AF17" i="112" s="1"/>
  <c r="AE18" i="112"/>
  <c r="AE17" i="112" s="1"/>
  <c r="AD18" i="112"/>
  <c r="AD17" i="112" s="1"/>
  <c r="AC18" i="112"/>
  <c r="AC17" i="112" s="1"/>
  <c r="AB18" i="112"/>
  <c r="AB17" i="112" s="1"/>
  <c r="AA18" i="112"/>
  <c r="BU17" i="112"/>
  <c r="BT17" i="112"/>
  <c r="BS17" i="112"/>
  <c r="BR17" i="112"/>
  <c r="BQ17" i="112"/>
  <c r="BP17" i="112"/>
  <c r="BM17" i="112"/>
  <c r="BL17" i="112"/>
  <c r="BK17" i="112"/>
  <c r="BJ17" i="112"/>
  <c r="BI17" i="112"/>
  <c r="BH17" i="112"/>
  <c r="BE17" i="112"/>
  <c r="BD17" i="112"/>
  <c r="BC17" i="112"/>
  <c r="BB17" i="112"/>
  <c r="BA17" i="112"/>
  <c r="AZ17" i="112"/>
  <c r="AZ7" i="112" s="1"/>
  <c r="AW17" i="112"/>
  <c r="AV17" i="112"/>
  <c r="AU17" i="112"/>
  <c r="AT17" i="112"/>
  <c r="AS17" i="112"/>
  <c r="AR17" i="112"/>
  <c r="AA17" i="112"/>
  <c r="BO13" i="112"/>
  <c r="BN13" i="112"/>
  <c r="BG13" i="112"/>
  <c r="BF13" i="112"/>
  <c r="AY13" i="112"/>
  <c r="AX13" i="112"/>
  <c r="AQ13" i="112"/>
  <c r="Z13" i="112" s="1"/>
  <c r="AP13" i="112"/>
  <c r="AF13" i="112"/>
  <c r="AE13" i="112"/>
  <c r="AD13" i="112"/>
  <c r="AC13" i="112"/>
  <c r="AB13" i="112"/>
  <c r="AA13" i="112"/>
  <c r="BO9" i="112"/>
  <c r="BN9" i="112"/>
  <c r="BG9" i="112"/>
  <c r="BG8" i="112" s="1"/>
  <c r="BF9" i="112"/>
  <c r="AY9" i="112"/>
  <c r="AY8" i="112" s="1"/>
  <c r="AX9" i="112"/>
  <c r="AQ9" i="112"/>
  <c r="AP9" i="112"/>
  <c r="AF9" i="112"/>
  <c r="AE9" i="112"/>
  <c r="AD9" i="112"/>
  <c r="AC9" i="112"/>
  <c r="AB9" i="112"/>
  <c r="AA9" i="112"/>
  <c r="BU8" i="112"/>
  <c r="BT8" i="112"/>
  <c r="BS8" i="112"/>
  <c r="BR8" i="112"/>
  <c r="BQ8" i="112"/>
  <c r="BQ7" i="112" s="1"/>
  <c r="BP8" i="112"/>
  <c r="BM8" i="112"/>
  <c r="BM7" i="112" s="1"/>
  <c r="BL8" i="112"/>
  <c r="BK8" i="112"/>
  <c r="BJ8" i="112"/>
  <c r="BI8" i="112"/>
  <c r="BI7" i="112" s="1"/>
  <c r="BH8" i="112"/>
  <c r="BE8" i="112"/>
  <c r="BE7" i="112" s="1"/>
  <c r="BD8" i="112"/>
  <c r="BC8" i="112"/>
  <c r="BC7" i="112" s="1"/>
  <c r="BB8" i="112"/>
  <c r="BB7" i="112" s="1"/>
  <c r="BA8" i="112"/>
  <c r="AZ8" i="112"/>
  <c r="AW8" i="112"/>
  <c r="AW7" i="112" s="1"/>
  <c r="AV8" i="112"/>
  <c r="AV7" i="112" s="1"/>
  <c r="AU8" i="112"/>
  <c r="AT8" i="112"/>
  <c r="AT7" i="112" s="1"/>
  <c r="AS8" i="112"/>
  <c r="AR8" i="112"/>
  <c r="AQ8" i="112"/>
  <c r="AC8" i="112"/>
  <c r="AC7" i="112" s="1"/>
  <c r="AA8" i="112"/>
  <c r="AA7" i="112" s="1"/>
  <c r="BP7" i="112"/>
  <c r="BL7" i="112"/>
  <c r="AS7" i="112"/>
  <c r="AH2" i="112"/>
  <c r="X2" i="112"/>
  <c r="AU2" i="112" s="1"/>
  <c r="BK2" i="112" s="1"/>
  <c r="O2" i="112"/>
  <c r="BO160" i="111"/>
  <c r="BN160" i="111"/>
  <c r="BG160" i="111"/>
  <c r="BF160" i="111"/>
  <c r="AY160" i="111"/>
  <c r="AX160" i="111"/>
  <c r="AQ160" i="111"/>
  <c r="AP160" i="111"/>
  <c r="AF160" i="111"/>
  <c r="AE160" i="111"/>
  <c r="AD160" i="111"/>
  <c r="AC160" i="111"/>
  <c r="AB160" i="111"/>
  <c r="AA160" i="111"/>
  <c r="BO156" i="111"/>
  <c r="BN156" i="111"/>
  <c r="BG156" i="111"/>
  <c r="BF156" i="111"/>
  <c r="AY156" i="111"/>
  <c r="AX156" i="111"/>
  <c r="AQ156" i="111"/>
  <c r="AP156" i="111"/>
  <c r="AF156" i="111"/>
  <c r="AE156" i="111"/>
  <c r="AD156" i="111"/>
  <c r="AC156" i="111"/>
  <c r="AB156" i="111"/>
  <c r="AA156" i="111"/>
  <c r="BO152" i="111"/>
  <c r="BO147" i="111" s="1"/>
  <c r="BN152" i="111"/>
  <c r="BG152" i="111"/>
  <c r="BF152" i="111"/>
  <c r="AY152" i="111"/>
  <c r="AX152" i="111"/>
  <c r="AQ152" i="111"/>
  <c r="Z152" i="111" s="1"/>
  <c r="AP152" i="111"/>
  <c r="AF152" i="111"/>
  <c r="AE152" i="111"/>
  <c r="AD152" i="111"/>
  <c r="AC152" i="111"/>
  <c r="AB152" i="111"/>
  <c r="AA152" i="111"/>
  <c r="BO148" i="111"/>
  <c r="BN148" i="111"/>
  <c r="BG148" i="111"/>
  <c r="BF148" i="111"/>
  <c r="AY148" i="111"/>
  <c r="AX148" i="111"/>
  <c r="AQ148" i="111"/>
  <c r="AP148" i="111"/>
  <c r="AF148" i="111"/>
  <c r="AE148" i="111"/>
  <c r="AD148" i="111"/>
  <c r="AC148" i="111"/>
  <c r="AB148" i="111"/>
  <c r="AA148" i="111"/>
  <c r="BU147" i="111"/>
  <c r="BT147" i="111"/>
  <c r="BS147" i="111"/>
  <c r="BR147" i="111"/>
  <c r="BQ147" i="111"/>
  <c r="BP147" i="111"/>
  <c r="BM147" i="111"/>
  <c r="BL147" i="111"/>
  <c r="BK147" i="111"/>
  <c r="BJ147" i="111"/>
  <c r="BI147" i="111"/>
  <c r="BH147" i="111"/>
  <c r="BE147" i="111"/>
  <c r="BD147" i="111"/>
  <c r="BC147" i="111"/>
  <c r="BB147" i="111"/>
  <c r="BA147" i="111"/>
  <c r="AZ147" i="111"/>
  <c r="AW147" i="111"/>
  <c r="AV147" i="111"/>
  <c r="AU147" i="111"/>
  <c r="AT147" i="111"/>
  <c r="AS147" i="111"/>
  <c r="AR147" i="111"/>
  <c r="AA147" i="111" s="1"/>
  <c r="BO143" i="111"/>
  <c r="BN143" i="111"/>
  <c r="BG143" i="111"/>
  <c r="BF143" i="111"/>
  <c r="AY143" i="111"/>
  <c r="AX143" i="111"/>
  <c r="AQ143" i="111"/>
  <c r="Z143" i="111" s="1"/>
  <c r="AP143" i="111"/>
  <c r="AF143" i="111"/>
  <c r="AE143" i="111"/>
  <c r="AD143" i="111"/>
  <c r="AC143" i="111"/>
  <c r="AB143" i="111"/>
  <c r="AA143" i="111"/>
  <c r="BO139" i="111"/>
  <c r="BN139" i="111"/>
  <c r="BG139" i="111"/>
  <c r="BF139" i="111"/>
  <c r="AY139" i="111"/>
  <c r="AX139" i="111"/>
  <c r="AQ139" i="111"/>
  <c r="AP139" i="111"/>
  <c r="AF139" i="111"/>
  <c r="AE139" i="111"/>
  <c r="AD139" i="111"/>
  <c r="AC139" i="111"/>
  <c r="AB139" i="111"/>
  <c r="AA139" i="111"/>
  <c r="BO135" i="111"/>
  <c r="BN135" i="111"/>
  <c r="BG135" i="111"/>
  <c r="BF135" i="111"/>
  <c r="AY135" i="111"/>
  <c r="AY134" i="111" s="1"/>
  <c r="AX135" i="111"/>
  <c r="AQ135" i="111"/>
  <c r="AP135" i="111"/>
  <c r="AF135" i="111"/>
  <c r="AE135" i="111"/>
  <c r="AD135" i="111"/>
  <c r="AC135" i="111"/>
  <c r="AB135" i="111"/>
  <c r="AA135" i="111"/>
  <c r="BU134" i="111"/>
  <c r="BT134" i="111"/>
  <c r="BS134" i="111"/>
  <c r="BR134" i="111"/>
  <c r="BQ134" i="111"/>
  <c r="BP134" i="111"/>
  <c r="AA134" i="111" s="1"/>
  <c r="BM134" i="111"/>
  <c r="BL134" i="111"/>
  <c r="BK134" i="111"/>
  <c r="BJ134" i="111"/>
  <c r="BI134" i="111"/>
  <c r="BH134" i="111"/>
  <c r="BE134" i="111"/>
  <c r="BD134" i="111"/>
  <c r="BC134" i="111"/>
  <c r="BB134" i="111"/>
  <c r="BA134" i="111"/>
  <c r="AZ134" i="111"/>
  <c r="AW134" i="111"/>
  <c r="AV134" i="111"/>
  <c r="AU134" i="111"/>
  <c r="AT134" i="111"/>
  <c r="AS134" i="111"/>
  <c r="AR134" i="111"/>
  <c r="BO130" i="111"/>
  <c r="BN130" i="111"/>
  <c r="BG130" i="111"/>
  <c r="BF130" i="111"/>
  <c r="AY130" i="111"/>
  <c r="AX130" i="111"/>
  <c r="AQ130" i="111"/>
  <c r="Z130" i="111" s="1"/>
  <c r="AP130" i="111"/>
  <c r="AF130" i="111"/>
  <c r="AE130" i="111"/>
  <c r="AD130" i="111"/>
  <c r="AC130" i="111"/>
  <c r="AB130" i="111"/>
  <c r="AA130" i="111"/>
  <c r="BO126" i="111"/>
  <c r="BN126" i="111"/>
  <c r="BG126" i="111"/>
  <c r="BF126" i="111"/>
  <c r="AY126" i="111"/>
  <c r="AX126" i="111"/>
  <c r="AQ126" i="111"/>
  <c r="AP126" i="111"/>
  <c r="AF126" i="111"/>
  <c r="AE126" i="111"/>
  <c r="AD126" i="111"/>
  <c r="AC126" i="111"/>
  <c r="AB126" i="111"/>
  <c r="AA126" i="111"/>
  <c r="BO122" i="111"/>
  <c r="BN122" i="111"/>
  <c r="BG122" i="111"/>
  <c r="BF122" i="111"/>
  <c r="AY122" i="111"/>
  <c r="AX122" i="111"/>
  <c r="AQ122" i="111"/>
  <c r="AP122" i="111"/>
  <c r="AF122" i="111"/>
  <c r="AE122" i="111"/>
  <c r="AD122" i="111"/>
  <c r="AC122" i="111"/>
  <c r="AB122" i="111"/>
  <c r="AA122" i="111"/>
  <c r="BO118" i="111"/>
  <c r="BN118" i="111"/>
  <c r="BG118" i="111"/>
  <c r="BG113" i="111" s="1"/>
  <c r="BF118" i="111"/>
  <c r="AY118" i="111"/>
  <c r="AX118" i="111"/>
  <c r="AQ118" i="111"/>
  <c r="AP118" i="111"/>
  <c r="AF118" i="111"/>
  <c r="AE118" i="111"/>
  <c r="AD118" i="111"/>
  <c r="AC118" i="111"/>
  <c r="AB118" i="111"/>
  <c r="AA118" i="111"/>
  <c r="BO114" i="111"/>
  <c r="BN114" i="111"/>
  <c r="BG114" i="111"/>
  <c r="BF114" i="111"/>
  <c r="AY114" i="111"/>
  <c r="AX114" i="111"/>
  <c r="AQ114" i="111"/>
  <c r="AP114" i="111"/>
  <c r="AF114" i="111"/>
  <c r="AE114" i="111"/>
  <c r="AD114" i="111"/>
  <c r="AC114" i="111"/>
  <c r="AB114" i="111"/>
  <c r="AA114" i="111"/>
  <c r="BU113" i="111"/>
  <c r="AF113" i="111" s="1"/>
  <c r="BT113" i="111"/>
  <c r="BS113" i="111"/>
  <c r="BR113" i="111"/>
  <c r="BQ113" i="111"/>
  <c r="BP113" i="111"/>
  <c r="BO113" i="111"/>
  <c r="BM113" i="111"/>
  <c r="BL113" i="111"/>
  <c r="BK113" i="111"/>
  <c r="BJ113" i="111"/>
  <c r="BI113" i="111"/>
  <c r="BH113" i="111"/>
  <c r="BE113" i="111"/>
  <c r="BD113" i="111"/>
  <c r="BC113" i="111"/>
  <c r="BB113" i="111"/>
  <c r="BA113" i="111"/>
  <c r="AZ113" i="111"/>
  <c r="AW113" i="111"/>
  <c r="AV113" i="111"/>
  <c r="AE113" i="111" s="1"/>
  <c r="AU113" i="111"/>
  <c r="AD113" i="111" s="1"/>
  <c r="AT113" i="111"/>
  <c r="AS113" i="111"/>
  <c r="AR113" i="111"/>
  <c r="BO109" i="111"/>
  <c r="BN109" i="111"/>
  <c r="BG109" i="111"/>
  <c r="BF109" i="111"/>
  <c r="AY109" i="111"/>
  <c r="AX109" i="111"/>
  <c r="AQ109" i="111"/>
  <c r="AP109" i="111"/>
  <c r="AF109" i="111"/>
  <c r="AE109" i="111"/>
  <c r="AD109" i="111"/>
  <c r="AC109" i="111"/>
  <c r="AB109" i="111"/>
  <c r="AA109" i="111"/>
  <c r="BO105" i="111"/>
  <c r="BN105" i="111"/>
  <c r="BG105" i="111"/>
  <c r="BF105" i="111"/>
  <c r="AY105" i="111"/>
  <c r="AX105" i="111"/>
  <c r="AQ105" i="111"/>
  <c r="AP105" i="111"/>
  <c r="AF105" i="111"/>
  <c r="AE105" i="111"/>
  <c r="AD105" i="111"/>
  <c r="AC105" i="111"/>
  <c r="AB105" i="111"/>
  <c r="AA105" i="111"/>
  <c r="BO101" i="111"/>
  <c r="BO100" i="111" s="1"/>
  <c r="BN101" i="111"/>
  <c r="BG101" i="111"/>
  <c r="BG100" i="111" s="1"/>
  <c r="BF101" i="111"/>
  <c r="AY101" i="111"/>
  <c r="AX101" i="111"/>
  <c r="AQ101" i="111"/>
  <c r="AP101" i="111"/>
  <c r="AF101" i="111"/>
  <c r="AE101" i="111"/>
  <c r="AD101" i="111"/>
  <c r="AC101" i="111"/>
  <c r="AB101" i="111"/>
  <c r="AA101" i="111"/>
  <c r="BU100" i="111"/>
  <c r="BT100" i="111"/>
  <c r="BS100" i="111"/>
  <c r="BR100" i="111"/>
  <c r="BQ100" i="111"/>
  <c r="BP100" i="111"/>
  <c r="BM100" i="111"/>
  <c r="BL100" i="111"/>
  <c r="BK100" i="111"/>
  <c r="BJ100" i="111"/>
  <c r="BI100" i="111"/>
  <c r="BH100" i="111"/>
  <c r="BE100" i="111"/>
  <c r="BD100" i="111"/>
  <c r="BC100" i="111"/>
  <c r="BB100" i="111"/>
  <c r="BA100" i="111"/>
  <c r="AZ100" i="111"/>
  <c r="AW100" i="111"/>
  <c r="AV100" i="111"/>
  <c r="AE100" i="111" s="1"/>
  <c r="AU100" i="111"/>
  <c r="AT100" i="111"/>
  <c r="AS100" i="111"/>
  <c r="AR100" i="111"/>
  <c r="BO96" i="111"/>
  <c r="BN96" i="111"/>
  <c r="BG96" i="111"/>
  <c r="BF96" i="111"/>
  <c r="AY96" i="111"/>
  <c r="AX96" i="111"/>
  <c r="AQ96" i="111"/>
  <c r="Z96" i="111" s="1"/>
  <c r="AP96" i="111"/>
  <c r="AF96" i="111"/>
  <c r="AE96" i="111"/>
  <c r="AD96" i="111"/>
  <c r="AC96" i="111"/>
  <c r="AB96" i="111"/>
  <c r="AA96" i="111"/>
  <c r="BO92" i="111"/>
  <c r="BN92" i="111"/>
  <c r="BG92" i="111"/>
  <c r="BF92" i="111"/>
  <c r="AY92" i="111"/>
  <c r="AX92" i="111"/>
  <c r="AQ92" i="111"/>
  <c r="AP92" i="111"/>
  <c r="AF92" i="111"/>
  <c r="AE92" i="111"/>
  <c r="AD92" i="111"/>
  <c r="AC92" i="111"/>
  <c r="AB92" i="111"/>
  <c r="AA92" i="111"/>
  <c r="BO88" i="111"/>
  <c r="BN88" i="111"/>
  <c r="BG88" i="111"/>
  <c r="BF88" i="111"/>
  <c r="AY88" i="111"/>
  <c r="AX88" i="111"/>
  <c r="AQ88" i="111"/>
  <c r="AP88" i="111"/>
  <c r="AF88" i="111"/>
  <c r="AE88" i="111"/>
  <c r="AD88" i="111"/>
  <c r="AC88" i="111"/>
  <c r="AB88" i="111"/>
  <c r="AA88" i="111"/>
  <c r="BU87" i="111"/>
  <c r="BT87" i="111"/>
  <c r="BS87" i="111"/>
  <c r="BR87" i="111"/>
  <c r="BQ87" i="111"/>
  <c r="BP87" i="111"/>
  <c r="BO87" i="111"/>
  <c r="BM87" i="111"/>
  <c r="AF87" i="111" s="1"/>
  <c r="BL87" i="111"/>
  <c r="BK87" i="111"/>
  <c r="BJ87" i="111"/>
  <c r="BI87" i="111"/>
  <c r="BH87" i="111"/>
  <c r="BG87" i="111"/>
  <c r="BE87" i="111"/>
  <c r="BD87" i="111"/>
  <c r="AE87" i="111" s="1"/>
  <c r="BC87" i="111"/>
  <c r="BB87" i="111"/>
  <c r="BA87" i="111"/>
  <c r="AZ87" i="111"/>
  <c r="AW87" i="111"/>
  <c r="AV87" i="111"/>
  <c r="AU87" i="111"/>
  <c r="AD87" i="111" s="1"/>
  <c r="AT87" i="111"/>
  <c r="AS87" i="111"/>
  <c r="AR87" i="111"/>
  <c r="BO83" i="111"/>
  <c r="BN83" i="111"/>
  <c r="BG83" i="111"/>
  <c r="BF83" i="111"/>
  <c r="AY83" i="111"/>
  <c r="AX83" i="111"/>
  <c r="AQ83" i="111"/>
  <c r="AP83" i="111"/>
  <c r="AF83" i="111"/>
  <c r="AE83" i="111"/>
  <c r="AD83" i="111"/>
  <c r="AC83" i="111"/>
  <c r="AB83" i="111"/>
  <c r="AA83" i="111"/>
  <c r="BO79" i="111"/>
  <c r="BN79" i="111"/>
  <c r="BG79" i="111"/>
  <c r="BG54" i="111" s="1"/>
  <c r="BF79" i="111"/>
  <c r="AY79" i="111"/>
  <c r="AX79" i="111"/>
  <c r="AQ79" i="111"/>
  <c r="AP79" i="111"/>
  <c r="AF79" i="111"/>
  <c r="AE79" i="111"/>
  <c r="AD79" i="111"/>
  <c r="AC79" i="111"/>
  <c r="AB79" i="111"/>
  <c r="AA79" i="111"/>
  <c r="BO75" i="111"/>
  <c r="BN75" i="111"/>
  <c r="BG75" i="111"/>
  <c r="BF75" i="111"/>
  <c r="AY75" i="111"/>
  <c r="AX75" i="111"/>
  <c r="AQ75" i="111"/>
  <c r="AP75" i="111"/>
  <c r="AF75" i="111"/>
  <c r="AE75" i="111"/>
  <c r="AD75" i="111"/>
  <c r="AC75" i="111"/>
  <c r="AB75" i="111"/>
  <c r="AA75" i="111"/>
  <c r="BO71" i="111"/>
  <c r="BN71" i="111"/>
  <c r="BG71" i="111"/>
  <c r="BF71" i="111"/>
  <c r="AY71" i="111"/>
  <c r="AX71" i="111"/>
  <c r="AQ71" i="111"/>
  <c r="Z71" i="111" s="1"/>
  <c r="AP71" i="111"/>
  <c r="AF71" i="111"/>
  <c r="AE71" i="111"/>
  <c r="AD71" i="111"/>
  <c r="AC71" i="111"/>
  <c r="AB71" i="111"/>
  <c r="AA71" i="111"/>
  <c r="BO67" i="111"/>
  <c r="BN67" i="111"/>
  <c r="BG67" i="111"/>
  <c r="BF67" i="111"/>
  <c r="AY67" i="111"/>
  <c r="AX67" i="111"/>
  <c r="AQ67" i="111"/>
  <c r="AP67" i="111"/>
  <c r="AF67" i="111"/>
  <c r="AE67" i="111"/>
  <c r="AD67" i="111"/>
  <c r="AC67" i="111"/>
  <c r="AB67" i="111"/>
  <c r="AA67" i="111"/>
  <c r="BO63" i="111"/>
  <c r="BN63" i="111"/>
  <c r="BG63" i="111"/>
  <c r="BF63" i="111"/>
  <c r="AY63" i="111"/>
  <c r="AX63" i="111"/>
  <c r="AQ63" i="111"/>
  <c r="AP63" i="111"/>
  <c r="AF63" i="111"/>
  <c r="AE63" i="111"/>
  <c r="AD63" i="111"/>
  <c r="AC63" i="111"/>
  <c r="AB63" i="111"/>
  <c r="AA63" i="111"/>
  <c r="BO59" i="111"/>
  <c r="BN59" i="111"/>
  <c r="BG59" i="111"/>
  <c r="BF59" i="111"/>
  <c r="AY59" i="111"/>
  <c r="AX59" i="111"/>
  <c r="AQ59" i="111"/>
  <c r="AP59" i="111"/>
  <c r="AF59" i="111"/>
  <c r="AE59" i="111"/>
  <c r="AD59" i="111"/>
  <c r="AC59" i="111"/>
  <c r="AB59" i="111"/>
  <c r="AA59" i="111"/>
  <c r="BO55" i="111"/>
  <c r="BN55" i="111"/>
  <c r="BG55" i="111"/>
  <c r="BF55" i="111"/>
  <c r="AY55" i="111"/>
  <c r="AX55" i="111"/>
  <c r="AQ55" i="111"/>
  <c r="AP55" i="111"/>
  <c r="AF55" i="111"/>
  <c r="AE55" i="111"/>
  <c r="AD55" i="111"/>
  <c r="AC55" i="111"/>
  <c r="AB55" i="111"/>
  <c r="AA55" i="111"/>
  <c r="Z55" i="111"/>
  <c r="BU54" i="111"/>
  <c r="BT54" i="111"/>
  <c r="BS54" i="111"/>
  <c r="BR54" i="111"/>
  <c r="BQ54" i="111"/>
  <c r="BP54" i="111"/>
  <c r="BM54" i="111"/>
  <c r="BL54" i="111"/>
  <c r="BK54" i="111"/>
  <c r="BJ54" i="111"/>
  <c r="BI54" i="111"/>
  <c r="AB54" i="111" s="1"/>
  <c r="BH54" i="111"/>
  <c r="BE54" i="111"/>
  <c r="BD54" i="111"/>
  <c r="BC54" i="111"/>
  <c r="AD54" i="111" s="1"/>
  <c r="BB54" i="111"/>
  <c r="AC54" i="111" s="1"/>
  <c r="BA54" i="111"/>
  <c r="AZ54" i="111"/>
  <c r="AW54" i="111"/>
  <c r="AV54" i="111"/>
  <c r="AU54" i="111"/>
  <c r="AT54" i="111"/>
  <c r="AS54" i="111"/>
  <c r="AR54" i="111"/>
  <c r="BO50" i="111"/>
  <c r="BN50" i="111"/>
  <c r="BG50" i="111"/>
  <c r="BF50" i="111"/>
  <c r="AY50" i="111"/>
  <c r="AX50" i="111"/>
  <c r="AQ50" i="111"/>
  <c r="AP50" i="111"/>
  <c r="AF50" i="111"/>
  <c r="AE50" i="111"/>
  <c r="AD50" i="111"/>
  <c r="AC50" i="111"/>
  <c r="AB50" i="111"/>
  <c r="AA50" i="111"/>
  <c r="BO46" i="111"/>
  <c r="BN46" i="111"/>
  <c r="BG46" i="111"/>
  <c r="BF46" i="111"/>
  <c r="AY46" i="111"/>
  <c r="AX46" i="111"/>
  <c r="AQ46" i="111"/>
  <c r="Z46" i="111" s="1"/>
  <c r="AP46" i="111"/>
  <c r="AF46" i="111"/>
  <c r="AE46" i="111"/>
  <c r="AD46" i="111"/>
  <c r="AC46" i="111"/>
  <c r="AB46" i="111"/>
  <c r="AA46" i="111"/>
  <c r="BO42" i="111"/>
  <c r="BN42" i="111"/>
  <c r="BG42" i="111"/>
  <c r="BF42" i="111"/>
  <c r="AY42" i="111"/>
  <c r="AX42" i="111"/>
  <c r="AQ42" i="111"/>
  <c r="Z42" i="111" s="1"/>
  <c r="AP42" i="111"/>
  <c r="AF42" i="111"/>
  <c r="AE42" i="111"/>
  <c r="AD42" i="111"/>
  <c r="AC42" i="111"/>
  <c r="AB42" i="111"/>
  <c r="AA42" i="111"/>
  <c r="BU41" i="111"/>
  <c r="BT41" i="111"/>
  <c r="BS41" i="111"/>
  <c r="BR41" i="111"/>
  <c r="BQ41" i="111"/>
  <c r="BP41" i="111"/>
  <c r="BM41" i="111"/>
  <c r="BL41" i="111"/>
  <c r="BK41" i="111"/>
  <c r="BJ41" i="111"/>
  <c r="BI41" i="111"/>
  <c r="BH41" i="111"/>
  <c r="BG41" i="111"/>
  <c r="BE41" i="111"/>
  <c r="BD41" i="111"/>
  <c r="BC41" i="111"/>
  <c r="BB41" i="111"/>
  <c r="BA41" i="111"/>
  <c r="AZ41" i="111"/>
  <c r="AW41" i="111"/>
  <c r="AV41" i="111"/>
  <c r="AU41" i="111"/>
  <c r="AT41" i="111"/>
  <c r="AS41" i="111"/>
  <c r="AB41" i="111" s="1"/>
  <c r="AR41" i="111"/>
  <c r="AA41" i="111" s="1"/>
  <c r="BO37" i="111"/>
  <c r="BN37" i="111"/>
  <c r="BG37" i="111"/>
  <c r="BF37" i="111"/>
  <c r="AY37" i="111"/>
  <c r="AX37" i="111"/>
  <c r="AQ37" i="111"/>
  <c r="AP37" i="111"/>
  <c r="AF37" i="111"/>
  <c r="AE37" i="111"/>
  <c r="AD37" i="111"/>
  <c r="AC37" i="111"/>
  <c r="AB37" i="111"/>
  <c r="AA37" i="111"/>
  <c r="Z37" i="111"/>
  <c r="BO33" i="111"/>
  <c r="Z33" i="111" s="1"/>
  <c r="BN33" i="111"/>
  <c r="BG33" i="111"/>
  <c r="BF33" i="111"/>
  <c r="AY33" i="111"/>
  <c r="AX33" i="111"/>
  <c r="AQ33" i="111"/>
  <c r="AP33" i="111"/>
  <c r="AF33" i="111"/>
  <c r="AE33" i="111"/>
  <c r="AD33" i="111"/>
  <c r="AC33" i="111"/>
  <c r="AB33" i="111"/>
  <c r="AA33" i="111"/>
  <c r="BO29" i="111"/>
  <c r="BN29" i="111"/>
  <c r="BG29" i="111"/>
  <c r="BF29" i="111"/>
  <c r="AY29" i="111"/>
  <c r="AX29" i="111"/>
  <c r="AQ29" i="111"/>
  <c r="AP29" i="111"/>
  <c r="AF29" i="111"/>
  <c r="AE29" i="111"/>
  <c r="AD29" i="111"/>
  <c r="AC29" i="111"/>
  <c r="AB29" i="111"/>
  <c r="AA29" i="111"/>
  <c r="BO25" i="111"/>
  <c r="BN25" i="111"/>
  <c r="BG25" i="111"/>
  <c r="BF25" i="111"/>
  <c r="AY25" i="111"/>
  <c r="AX25" i="111"/>
  <c r="AQ25" i="111"/>
  <c r="AP25" i="111"/>
  <c r="AF25" i="111"/>
  <c r="AE25" i="111"/>
  <c r="AD25" i="111"/>
  <c r="AC25" i="111"/>
  <c r="AB25" i="111"/>
  <c r="AA25" i="111"/>
  <c r="BO21" i="111"/>
  <c r="BN21" i="111"/>
  <c r="BG21" i="111"/>
  <c r="Z21" i="111" s="1"/>
  <c r="BF21" i="111"/>
  <c r="AY21" i="111"/>
  <c r="AX21" i="111"/>
  <c r="AQ21" i="111"/>
  <c r="AP21" i="111"/>
  <c r="AF21" i="111"/>
  <c r="AE21" i="111"/>
  <c r="AD21" i="111"/>
  <c r="AC21" i="111"/>
  <c r="AB21" i="111"/>
  <c r="AA21" i="111"/>
  <c r="BO17" i="111"/>
  <c r="BN17" i="111"/>
  <c r="BG17" i="111"/>
  <c r="BF17" i="111"/>
  <c r="AY17" i="111"/>
  <c r="Z17" i="111" s="1"/>
  <c r="AX17" i="111"/>
  <c r="AQ17" i="111"/>
  <c r="AP17" i="111"/>
  <c r="AF17" i="111"/>
  <c r="AE17" i="111"/>
  <c r="AD17" i="111"/>
  <c r="AC17" i="111"/>
  <c r="AB17" i="111"/>
  <c r="AA17" i="111"/>
  <c r="BO13" i="111"/>
  <c r="BN13" i="111"/>
  <c r="BG13" i="111"/>
  <c r="BF13" i="111"/>
  <c r="AY13" i="111"/>
  <c r="AX13" i="111"/>
  <c r="AQ13" i="111"/>
  <c r="AP13" i="111"/>
  <c r="AF13" i="111"/>
  <c r="AE13" i="111"/>
  <c r="AD13" i="111"/>
  <c r="AC13" i="111"/>
  <c r="AB13" i="111"/>
  <c r="AA13" i="111"/>
  <c r="BO9" i="111"/>
  <c r="BN9" i="111"/>
  <c r="BG9" i="111"/>
  <c r="BF9" i="111"/>
  <c r="AY9" i="111"/>
  <c r="AX9" i="111"/>
  <c r="AQ9" i="111"/>
  <c r="AP9" i="111"/>
  <c r="AF9" i="111"/>
  <c r="AE9" i="111"/>
  <c r="AD9" i="111"/>
  <c r="AC9" i="111"/>
  <c r="AB9" i="111"/>
  <c r="AA9" i="111"/>
  <c r="BU8" i="111"/>
  <c r="BT8" i="111"/>
  <c r="BS8" i="111"/>
  <c r="BR8" i="111"/>
  <c r="BR7" i="111" s="1"/>
  <c r="BQ8" i="111"/>
  <c r="BP8" i="111"/>
  <c r="BM8" i="111"/>
  <c r="BL8" i="111"/>
  <c r="BK8" i="111"/>
  <c r="BJ8" i="111"/>
  <c r="BI8" i="111"/>
  <c r="BH8" i="111"/>
  <c r="BE8" i="111"/>
  <c r="BD8" i="111"/>
  <c r="BC8" i="111"/>
  <c r="BB8" i="111"/>
  <c r="BA8" i="111"/>
  <c r="AZ8" i="111"/>
  <c r="AW8" i="111"/>
  <c r="AV8" i="111"/>
  <c r="AU8" i="111"/>
  <c r="AT8" i="111"/>
  <c r="AS8" i="111"/>
  <c r="AR8" i="111"/>
  <c r="BE7" i="111"/>
  <c r="AU2" i="111"/>
  <c r="BK2" i="111" s="1"/>
  <c r="AH2" i="111"/>
  <c r="X2" i="111"/>
  <c r="O2" i="111"/>
  <c r="BO88" i="109"/>
  <c r="BN88" i="109"/>
  <c r="BG88" i="109"/>
  <c r="BF88" i="109"/>
  <c r="AY88" i="109"/>
  <c r="AX88" i="109"/>
  <c r="AQ88" i="109"/>
  <c r="AP88" i="109"/>
  <c r="AF88" i="109"/>
  <c r="AE88" i="109"/>
  <c r="AD88" i="109"/>
  <c r="AC88" i="109"/>
  <c r="AB88" i="109"/>
  <c r="AA88" i="109"/>
  <c r="BO84" i="109"/>
  <c r="BN84" i="109"/>
  <c r="BG84" i="109"/>
  <c r="BG79" i="109" s="1"/>
  <c r="BF84" i="109"/>
  <c r="AY84" i="109"/>
  <c r="AX84" i="109"/>
  <c r="AQ84" i="109"/>
  <c r="AP84" i="109"/>
  <c r="AF84" i="109"/>
  <c r="AE84" i="109"/>
  <c r="AD84" i="109"/>
  <c r="AC84" i="109"/>
  <c r="AB84" i="109"/>
  <c r="AA84" i="109"/>
  <c r="BO80" i="109"/>
  <c r="BO79" i="109" s="1"/>
  <c r="BN80" i="109"/>
  <c r="BG80" i="109"/>
  <c r="BF80" i="109"/>
  <c r="AY80" i="109"/>
  <c r="AX80" i="109"/>
  <c r="AQ80" i="109"/>
  <c r="Z80" i="109" s="1"/>
  <c r="AP80" i="109"/>
  <c r="AF80" i="109"/>
  <c r="AE80" i="109"/>
  <c r="AD80" i="109"/>
  <c r="AC80" i="109"/>
  <c r="AB80" i="109"/>
  <c r="AA80" i="109"/>
  <c r="BU79" i="109"/>
  <c r="BT79" i="109"/>
  <c r="BS79" i="109"/>
  <c r="BR79" i="109"/>
  <c r="BQ79" i="109"/>
  <c r="BP79" i="109"/>
  <c r="BM79" i="109"/>
  <c r="BL79" i="109"/>
  <c r="BK79" i="109"/>
  <c r="BJ79" i="109"/>
  <c r="BI79" i="109"/>
  <c r="BH79" i="109"/>
  <c r="BE79" i="109"/>
  <c r="BD79" i="109"/>
  <c r="BC79" i="109"/>
  <c r="AD79" i="109" s="1"/>
  <c r="BB79" i="109"/>
  <c r="AC79" i="109" s="1"/>
  <c r="BA79" i="109"/>
  <c r="AZ79" i="109"/>
  <c r="AW79" i="109"/>
  <c r="AV79" i="109"/>
  <c r="AU79" i="109"/>
  <c r="AT79" i="109"/>
  <c r="AS79" i="109"/>
  <c r="AR79" i="109"/>
  <c r="BO75" i="109"/>
  <c r="BN75" i="109"/>
  <c r="BG75" i="109"/>
  <c r="BF75" i="109"/>
  <c r="AY75" i="109"/>
  <c r="AX75" i="109"/>
  <c r="AQ75" i="109"/>
  <c r="AP75" i="109"/>
  <c r="AF75" i="109"/>
  <c r="AE75" i="109"/>
  <c r="AD75" i="109"/>
  <c r="AC75" i="109"/>
  <c r="AB75" i="109"/>
  <c r="AA75" i="109"/>
  <c r="BO71" i="109"/>
  <c r="BN71" i="109"/>
  <c r="BG71" i="109"/>
  <c r="BF71" i="109"/>
  <c r="AY71" i="109"/>
  <c r="AX71" i="109"/>
  <c r="AQ71" i="109"/>
  <c r="AP71" i="109"/>
  <c r="AF71" i="109"/>
  <c r="AE71" i="109"/>
  <c r="AD71" i="109"/>
  <c r="AC71" i="109"/>
  <c r="AB71" i="109"/>
  <c r="AA71" i="109"/>
  <c r="BO67" i="109"/>
  <c r="BN67" i="109"/>
  <c r="BG67" i="109"/>
  <c r="BF67" i="109"/>
  <c r="AY67" i="109"/>
  <c r="AX67" i="109"/>
  <c r="AQ67" i="109"/>
  <c r="AP67" i="109"/>
  <c r="AF67" i="109"/>
  <c r="AE67" i="109"/>
  <c r="AD67" i="109"/>
  <c r="AC67" i="109"/>
  <c r="AB67" i="109"/>
  <c r="AA67" i="109"/>
  <c r="BO63" i="109"/>
  <c r="BN63" i="109"/>
  <c r="BG63" i="109"/>
  <c r="BF63" i="109"/>
  <c r="AY63" i="109"/>
  <c r="AX63" i="109"/>
  <c r="AQ63" i="109"/>
  <c r="Z63" i="109" s="1"/>
  <c r="AP63" i="109"/>
  <c r="AF63" i="109"/>
  <c r="AE63" i="109"/>
  <c r="AD63" i="109"/>
  <c r="AC63" i="109"/>
  <c r="AB63" i="109"/>
  <c r="AA63" i="109"/>
  <c r="BO59" i="109"/>
  <c r="BN59" i="109"/>
  <c r="BG59" i="109"/>
  <c r="BF59" i="109"/>
  <c r="AY59" i="109"/>
  <c r="AX59" i="109"/>
  <c r="AQ59" i="109"/>
  <c r="AP59" i="109"/>
  <c r="AF59" i="109"/>
  <c r="AE59" i="109"/>
  <c r="AD59" i="109"/>
  <c r="AC59" i="109"/>
  <c r="AB59" i="109"/>
  <c r="AA59" i="109"/>
  <c r="BO55" i="109"/>
  <c r="BN55" i="109"/>
  <c r="BG55" i="109"/>
  <c r="BF55" i="109"/>
  <c r="AY55" i="109"/>
  <c r="AX55" i="109"/>
  <c r="AQ55" i="109"/>
  <c r="AP55" i="109"/>
  <c r="AF55" i="109"/>
  <c r="AE55" i="109"/>
  <c r="AD55" i="109"/>
  <c r="AC55" i="109"/>
  <c r="AB55" i="109"/>
  <c r="AA55" i="109"/>
  <c r="BO51" i="109"/>
  <c r="BN51" i="109"/>
  <c r="BG51" i="109"/>
  <c r="BF51" i="109"/>
  <c r="AY51" i="109"/>
  <c r="AX51" i="109"/>
  <c r="AQ51" i="109"/>
  <c r="AP51" i="109"/>
  <c r="AF51" i="109"/>
  <c r="AE51" i="109"/>
  <c r="AD51" i="109"/>
  <c r="AC51" i="109"/>
  <c r="AB51" i="109"/>
  <c r="AA51" i="109"/>
  <c r="BO47" i="109"/>
  <c r="BN47" i="109"/>
  <c r="BG47" i="109"/>
  <c r="Z47" i="109" s="1"/>
  <c r="BF47" i="109"/>
  <c r="AY47" i="109"/>
  <c r="AX47" i="109"/>
  <c r="AQ47" i="109"/>
  <c r="AP47" i="109"/>
  <c r="AF47" i="109"/>
  <c r="AE47" i="109"/>
  <c r="AD47" i="109"/>
  <c r="AC47" i="109"/>
  <c r="AB47" i="109"/>
  <c r="AA47" i="109"/>
  <c r="BU46" i="109"/>
  <c r="BT46" i="109"/>
  <c r="BS46" i="109"/>
  <c r="BR46" i="109"/>
  <c r="BQ46" i="109"/>
  <c r="BP46" i="109"/>
  <c r="BM46" i="109"/>
  <c r="BL46" i="109"/>
  <c r="BK46" i="109"/>
  <c r="BJ46" i="109"/>
  <c r="AC46" i="109" s="1"/>
  <c r="BI46" i="109"/>
  <c r="BH46" i="109"/>
  <c r="BE46" i="109"/>
  <c r="BD46" i="109"/>
  <c r="BC46" i="109"/>
  <c r="BB46" i="109"/>
  <c r="BA46" i="109"/>
  <c r="AZ46" i="109"/>
  <c r="AW46" i="109"/>
  <c r="AV46" i="109"/>
  <c r="AE46" i="109" s="1"/>
  <c r="AU46" i="109"/>
  <c r="AD46" i="109" s="1"/>
  <c r="AT46" i="109"/>
  <c r="AS46" i="109"/>
  <c r="AR46" i="109"/>
  <c r="AR7" i="109" s="1"/>
  <c r="BO42" i="109"/>
  <c r="BN42" i="109"/>
  <c r="BG42" i="109"/>
  <c r="BF42" i="109"/>
  <c r="AY42" i="109"/>
  <c r="AX42" i="109"/>
  <c r="AQ42" i="109"/>
  <c r="AP42" i="109"/>
  <c r="AF42" i="109"/>
  <c r="AE42" i="109"/>
  <c r="AD42" i="109"/>
  <c r="AC42" i="109"/>
  <c r="AB42" i="109"/>
  <c r="AA42" i="109"/>
  <c r="BO38" i="109"/>
  <c r="BN38" i="109"/>
  <c r="BG38" i="109"/>
  <c r="BF38" i="109"/>
  <c r="AY38" i="109"/>
  <c r="AX38" i="109"/>
  <c r="AQ38" i="109"/>
  <c r="AP38" i="109"/>
  <c r="AF38" i="109"/>
  <c r="AE38" i="109"/>
  <c r="AD38" i="109"/>
  <c r="AC38" i="109"/>
  <c r="AB38" i="109"/>
  <c r="AA38" i="109"/>
  <c r="BO34" i="109"/>
  <c r="BN34" i="109"/>
  <c r="BG34" i="109"/>
  <c r="Z34" i="109" s="1"/>
  <c r="BF34" i="109"/>
  <c r="AY34" i="109"/>
  <c r="AX34" i="109"/>
  <c r="AQ34" i="109"/>
  <c r="AP34" i="109"/>
  <c r="AF34" i="109"/>
  <c r="AE34" i="109"/>
  <c r="AD34" i="109"/>
  <c r="AC34" i="109"/>
  <c r="AB34" i="109"/>
  <c r="AA34" i="109"/>
  <c r="BO30" i="109"/>
  <c r="BN30" i="109"/>
  <c r="BG30" i="109"/>
  <c r="BF30" i="109"/>
  <c r="AY30" i="109"/>
  <c r="AY29" i="109" s="1"/>
  <c r="AX30" i="109"/>
  <c r="AQ30" i="109"/>
  <c r="AQ29" i="109" s="1"/>
  <c r="AP30" i="109"/>
  <c r="AF30" i="109"/>
  <c r="AE30" i="109"/>
  <c r="AD30" i="109"/>
  <c r="AC30" i="109"/>
  <c r="AB30" i="109"/>
  <c r="AA30" i="109"/>
  <c r="BU29" i="109"/>
  <c r="BU7" i="109" s="1"/>
  <c r="BT29" i="109"/>
  <c r="BT7" i="109" s="1"/>
  <c r="BS29" i="109"/>
  <c r="BR29" i="109"/>
  <c r="BQ29" i="109"/>
  <c r="BP29" i="109"/>
  <c r="BM29" i="109"/>
  <c r="BL29" i="109"/>
  <c r="BK29" i="109"/>
  <c r="BJ29" i="109"/>
  <c r="BI29" i="109"/>
  <c r="BH29" i="109"/>
  <c r="BE29" i="109"/>
  <c r="BD29" i="109"/>
  <c r="BC29" i="109"/>
  <c r="BB29" i="109"/>
  <c r="BA29" i="109"/>
  <c r="AZ29" i="109"/>
  <c r="AA29" i="109" s="1"/>
  <c r="AW29" i="109"/>
  <c r="AV29" i="109"/>
  <c r="AU29" i="109"/>
  <c r="AT29" i="109"/>
  <c r="AT7" i="109" s="1"/>
  <c r="AS29" i="109"/>
  <c r="AB29" i="109" s="1"/>
  <c r="AR29" i="109"/>
  <c r="BO25" i="109"/>
  <c r="BN25" i="109"/>
  <c r="BG25" i="109"/>
  <c r="BF25" i="109"/>
  <c r="AY25" i="109"/>
  <c r="AX25" i="109"/>
  <c r="AQ25" i="109"/>
  <c r="Z25" i="109" s="1"/>
  <c r="AP25" i="109"/>
  <c r="AF25" i="109"/>
  <c r="AE25" i="109"/>
  <c r="AD25" i="109"/>
  <c r="AC25" i="109"/>
  <c r="AB25" i="109"/>
  <c r="AA25" i="109"/>
  <c r="BO21" i="109"/>
  <c r="BN21" i="109"/>
  <c r="BG21" i="109"/>
  <c r="BF21" i="109"/>
  <c r="AY21" i="109"/>
  <c r="AX21" i="109"/>
  <c r="AQ21" i="109"/>
  <c r="AP21" i="109"/>
  <c r="AF21" i="109"/>
  <c r="AE21" i="109"/>
  <c r="AD21" i="109"/>
  <c r="AC21" i="109"/>
  <c r="AB21" i="109"/>
  <c r="AA21" i="109"/>
  <c r="BO17" i="109"/>
  <c r="BN17" i="109"/>
  <c r="BG17" i="109"/>
  <c r="BF17" i="109"/>
  <c r="AY17" i="109"/>
  <c r="AY8" i="109" s="1"/>
  <c r="AX17" i="109"/>
  <c r="AQ17" i="109"/>
  <c r="AP17" i="109"/>
  <c r="AF17" i="109"/>
  <c r="AE17" i="109"/>
  <c r="AD17" i="109"/>
  <c r="AC17" i="109"/>
  <c r="AB17" i="109"/>
  <c r="AA17" i="109"/>
  <c r="BO13" i="109"/>
  <c r="BN13" i="109"/>
  <c r="BG13" i="109"/>
  <c r="BF13" i="109"/>
  <c r="AY13" i="109"/>
  <c r="AX13" i="109"/>
  <c r="AQ13" i="109"/>
  <c r="AP13" i="109"/>
  <c r="AF13" i="109"/>
  <c r="AE13" i="109"/>
  <c r="AD13" i="109"/>
  <c r="AC13" i="109"/>
  <c r="AB13" i="109"/>
  <c r="AA13" i="109"/>
  <c r="BO9" i="109"/>
  <c r="BN9" i="109"/>
  <c r="BG9" i="109"/>
  <c r="BF9" i="109"/>
  <c r="AY9" i="109"/>
  <c r="AX9" i="109"/>
  <c r="AQ9" i="109"/>
  <c r="AP9" i="109"/>
  <c r="AF9" i="109"/>
  <c r="AE9" i="109"/>
  <c r="AD9" i="109"/>
  <c r="AC9" i="109"/>
  <c r="AB9" i="109"/>
  <c r="AA9" i="109"/>
  <c r="BU8" i="109"/>
  <c r="BT8" i="109"/>
  <c r="BS8" i="109"/>
  <c r="BR8" i="109"/>
  <c r="BR7" i="109" s="1"/>
  <c r="BQ8" i="109"/>
  <c r="BQ7" i="109" s="1"/>
  <c r="BP8" i="109"/>
  <c r="BM8" i="109"/>
  <c r="BL8" i="109"/>
  <c r="BK8" i="109"/>
  <c r="BJ8" i="109"/>
  <c r="BJ7" i="109" s="1"/>
  <c r="BI8" i="109"/>
  <c r="BH8" i="109"/>
  <c r="BE8" i="109"/>
  <c r="BD8" i="109"/>
  <c r="BC8" i="109"/>
  <c r="BC7" i="109" s="1"/>
  <c r="BB8" i="109"/>
  <c r="BA8" i="109"/>
  <c r="AZ8" i="109"/>
  <c r="AW8" i="109"/>
  <c r="AV8" i="109"/>
  <c r="AU8" i="109"/>
  <c r="AT8" i="109"/>
  <c r="AS8" i="109"/>
  <c r="AR8" i="109"/>
  <c r="BS7" i="109"/>
  <c r="AU2" i="109"/>
  <c r="BK2" i="109" s="1"/>
  <c r="AH2" i="109"/>
  <c r="X2" i="109"/>
  <c r="O2" i="109"/>
  <c r="M1144" i="26"/>
  <c r="I1144" i="26"/>
  <c r="M1134" i="26"/>
  <c r="I1134" i="26"/>
  <c r="V1116" i="26"/>
  <c r="M1116" i="26"/>
  <c r="I1116" i="26"/>
  <c r="V1093" i="26"/>
  <c r="U1093" i="26" s="1"/>
  <c r="M1093" i="26"/>
  <c r="L1091" i="26" s="1"/>
  <c r="I1093" i="26"/>
  <c r="E1091" i="26"/>
  <c r="M1068" i="26"/>
  <c r="I1068" i="26"/>
  <c r="M1061" i="26"/>
  <c r="I1061" i="26"/>
  <c r="M1049" i="26"/>
  <c r="I1049" i="26"/>
  <c r="U1015" i="26"/>
  <c r="M1015" i="26"/>
  <c r="I1015" i="26"/>
  <c r="M926" i="26"/>
  <c r="I926" i="26"/>
  <c r="M875" i="26"/>
  <c r="I875" i="26"/>
  <c r="E873" i="26"/>
  <c r="M860" i="26"/>
  <c r="I860" i="26"/>
  <c r="M836" i="26"/>
  <c r="I836" i="26"/>
  <c r="M810" i="26"/>
  <c r="I810" i="26"/>
  <c r="M769" i="26"/>
  <c r="I769" i="26"/>
  <c r="M736" i="26"/>
  <c r="I736" i="26"/>
  <c r="U673" i="26"/>
  <c r="M673" i="26"/>
  <c r="I673" i="26"/>
  <c r="J597" i="26"/>
  <c r="I596" i="26" s="1"/>
  <c r="M596" i="26"/>
  <c r="M571" i="26"/>
  <c r="I571" i="26"/>
  <c r="M546" i="26"/>
  <c r="I546" i="26"/>
  <c r="M521" i="26"/>
  <c r="I521" i="26"/>
  <c r="U479" i="26"/>
  <c r="M479" i="26"/>
  <c r="I479" i="26"/>
  <c r="M472" i="26"/>
  <c r="I472" i="26"/>
  <c r="M400" i="26"/>
  <c r="I400" i="26"/>
  <c r="M370" i="26"/>
  <c r="I370" i="26"/>
  <c r="M305" i="26"/>
  <c r="I305" i="26"/>
  <c r="M247" i="26"/>
  <c r="I247" i="26"/>
  <c r="E246" i="26"/>
  <c r="D2" i="26" s="1"/>
  <c r="M226" i="26"/>
  <c r="I226" i="26"/>
  <c r="M223" i="26"/>
  <c r="I223" i="26"/>
  <c r="M219" i="26"/>
  <c r="I219" i="26"/>
  <c r="M205" i="26"/>
  <c r="I205" i="26"/>
  <c r="M198" i="26"/>
  <c r="I198" i="26"/>
  <c r="M158" i="26"/>
  <c r="I158" i="26"/>
  <c r="M133" i="26"/>
  <c r="I133" i="26"/>
  <c r="M118" i="26"/>
  <c r="I118" i="26"/>
  <c r="M81" i="26"/>
  <c r="I81" i="26"/>
  <c r="M75" i="26"/>
  <c r="I75" i="26"/>
  <c r="M29" i="26"/>
  <c r="I29" i="26"/>
  <c r="M4" i="26"/>
  <c r="I4" i="26"/>
  <c r="E3" i="26"/>
  <c r="B2" i="26"/>
  <c r="L161" i="74"/>
  <c r="AE80" i="120" l="1"/>
  <c r="BE7" i="118"/>
  <c r="BJ7" i="111"/>
  <c r="AZ7" i="109"/>
  <c r="AE8" i="109"/>
  <c r="Z29" i="111"/>
  <c r="Z50" i="111"/>
  <c r="Z114" i="111"/>
  <c r="BA7" i="109"/>
  <c r="Z51" i="109"/>
  <c r="Z55" i="109"/>
  <c r="AQ41" i="111"/>
  <c r="Z75" i="111"/>
  <c r="Z156" i="111"/>
  <c r="AB8" i="112"/>
  <c r="AB7" i="112" s="1"/>
  <c r="BH7" i="112"/>
  <c r="BD23" i="112"/>
  <c r="BJ23" i="112"/>
  <c r="AF91" i="112"/>
  <c r="Z34" i="113"/>
  <c r="AB83" i="113"/>
  <c r="Z117" i="113"/>
  <c r="AV7" i="114"/>
  <c r="BD7" i="115"/>
  <c r="Z25" i="115"/>
  <c r="BA7" i="115"/>
  <c r="BT7" i="115"/>
  <c r="AA42" i="115"/>
  <c r="Z68" i="115"/>
  <c r="AA82" i="116"/>
  <c r="AC31" i="117"/>
  <c r="BR7" i="118"/>
  <c r="AY8" i="119"/>
  <c r="AA78" i="119"/>
  <c r="Z119" i="119"/>
  <c r="Z123" i="119"/>
  <c r="BO167" i="119"/>
  <c r="AF25" i="121"/>
  <c r="AB58" i="121"/>
  <c r="AA53" i="122"/>
  <c r="AY75" i="122"/>
  <c r="Z207" i="122"/>
  <c r="AY29" i="124"/>
  <c r="Z62" i="124"/>
  <c r="Z66" i="124"/>
  <c r="AB103" i="124"/>
  <c r="AE103" i="124"/>
  <c r="Z125" i="124"/>
  <c r="AE33" i="125"/>
  <c r="Z53" i="130"/>
  <c r="AV126" i="131"/>
  <c r="AE127" i="131"/>
  <c r="AE126" i="131" s="1"/>
  <c r="BB7" i="124"/>
  <c r="AC29" i="109"/>
  <c r="Z30" i="109"/>
  <c r="AE79" i="109"/>
  <c r="Z13" i="111"/>
  <c r="AE54" i="111"/>
  <c r="BQ7" i="111"/>
  <c r="Z33" i="112"/>
  <c r="Z58" i="112"/>
  <c r="AC8" i="113"/>
  <c r="AC7" i="113" s="1"/>
  <c r="AY8" i="113"/>
  <c r="AC111" i="113"/>
  <c r="Z54" i="114"/>
  <c r="BH7" i="115"/>
  <c r="AB77" i="115"/>
  <c r="AF77" i="115"/>
  <c r="Z17" i="116"/>
  <c r="AT7" i="116"/>
  <c r="BS30" i="117"/>
  <c r="AE48" i="117"/>
  <c r="BQ30" i="117"/>
  <c r="BL7" i="118"/>
  <c r="AS7" i="119"/>
  <c r="BB7" i="119"/>
  <c r="AE21" i="119"/>
  <c r="Z201" i="119"/>
  <c r="BM7" i="121"/>
  <c r="Z76" i="121"/>
  <c r="Z80" i="121"/>
  <c r="AD53" i="122"/>
  <c r="AB194" i="122"/>
  <c r="AE256" i="122"/>
  <c r="BG8" i="123"/>
  <c r="BG7" i="123" s="1"/>
  <c r="AA153" i="125"/>
  <c r="AA37" i="126"/>
  <c r="Z29" i="129"/>
  <c r="BO119" i="102"/>
  <c r="BM7" i="113"/>
  <c r="H1091" i="26"/>
  <c r="BE7" i="109"/>
  <c r="AD29" i="109"/>
  <c r="AF79" i="109"/>
  <c r="AY41" i="111"/>
  <c r="AF54" i="111"/>
  <c r="Z92" i="111"/>
  <c r="AF134" i="111"/>
  <c r="Z148" i="111"/>
  <c r="AY70" i="112"/>
  <c r="Z79" i="112"/>
  <c r="AD8" i="113"/>
  <c r="AA8" i="113"/>
  <c r="AY46" i="113"/>
  <c r="Z55" i="113"/>
  <c r="Z79" i="113"/>
  <c r="AA111" i="113"/>
  <c r="AD111" i="113"/>
  <c r="AA33" i="114"/>
  <c r="AC8" i="115"/>
  <c r="BI7" i="115"/>
  <c r="Z21" i="115"/>
  <c r="AB42" i="115"/>
  <c r="BG59" i="115"/>
  <c r="BB7" i="115"/>
  <c r="BH7" i="116"/>
  <c r="AE82" i="116"/>
  <c r="AF48" i="117"/>
  <c r="Z58" i="119"/>
  <c r="AD167" i="119"/>
  <c r="AY192" i="119"/>
  <c r="AY8" i="121"/>
  <c r="Z33" i="122"/>
  <c r="Z124" i="122"/>
  <c r="Z132" i="122"/>
  <c r="Z228" i="122"/>
  <c r="AF256" i="122"/>
  <c r="BL247" i="124"/>
  <c r="Z146" i="126"/>
  <c r="AE29" i="109"/>
  <c r="AB46" i="109"/>
  <c r="BM7" i="111"/>
  <c r="AY8" i="111"/>
  <c r="AR7" i="111"/>
  <c r="BO134" i="111"/>
  <c r="AQ24" i="112"/>
  <c r="BG53" i="112"/>
  <c r="AE8" i="113"/>
  <c r="BQ7" i="113"/>
  <c r="Z25" i="114"/>
  <c r="Z29" i="114"/>
  <c r="AC42" i="115"/>
  <c r="Z13" i="117"/>
  <c r="Z53" i="118"/>
  <c r="BA7" i="119"/>
  <c r="AF78" i="119"/>
  <c r="Z139" i="119"/>
  <c r="Z143" i="119"/>
  <c r="AE167" i="119"/>
  <c r="AD8" i="121"/>
  <c r="BG144" i="122"/>
  <c r="Z178" i="122"/>
  <c r="Z186" i="122"/>
  <c r="AB8" i="129"/>
  <c r="AA8" i="134"/>
  <c r="AA7" i="134" s="1"/>
  <c r="AZ7" i="134"/>
  <c r="H873" i="26"/>
  <c r="AF29" i="109"/>
  <c r="AY46" i="109"/>
  <c r="BP7" i="111"/>
  <c r="AA54" i="111"/>
  <c r="Z63" i="111"/>
  <c r="Z67" i="111"/>
  <c r="Z88" i="111"/>
  <c r="AY87" i="111"/>
  <c r="BT7" i="111"/>
  <c r="AY147" i="111"/>
  <c r="AU7" i="112"/>
  <c r="BL23" i="112"/>
  <c r="BG70" i="112"/>
  <c r="Z75" i="112"/>
  <c r="Z75" i="113"/>
  <c r="BG88" i="113"/>
  <c r="AB101" i="113"/>
  <c r="AF59" i="115"/>
  <c r="AC8" i="116"/>
  <c r="AV7" i="121"/>
  <c r="BQ7" i="121"/>
  <c r="AB25" i="121"/>
  <c r="AY84" i="121"/>
  <c r="Z120" i="122"/>
  <c r="AY144" i="122"/>
  <c r="BO194" i="122"/>
  <c r="BO331" i="124"/>
  <c r="BO330" i="124" s="1"/>
  <c r="AY24" i="112"/>
  <c r="AE46" i="113"/>
  <c r="AC101" i="113"/>
  <c r="Z21" i="114"/>
  <c r="Z9" i="116"/>
  <c r="Z74" i="116"/>
  <c r="Z78" i="116"/>
  <c r="Z9" i="117"/>
  <c r="AC25" i="121"/>
  <c r="AD194" i="122"/>
  <c r="AC211" i="122"/>
  <c r="AC256" i="122"/>
  <c r="AW158" i="124"/>
  <c r="AF225" i="124"/>
  <c r="AF158" i="124" s="1"/>
  <c r="AU169" i="131"/>
  <c r="AD170" i="131"/>
  <c r="AD169" i="131" s="1"/>
  <c r="AQ38" i="132"/>
  <c r="Z38" i="132" s="1"/>
  <c r="AE53" i="112"/>
  <c r="BA7" i="113"/>
  <c r="BT7" i="113"/>
  <c r="AA29" i="113"/>
  <c r="AD46" i="113"/>
  <c r="BO46" i="113"/>
  <c r="AD101" i="113"/>
  <c r="AE8" i="114"/>
  <c r="AE33" i="114"/>
  <c r="AE7" i="114" s="1"/>
  <c r="AQ8" i="115"/>
  <c r="Z135" i="116"/>
  <c r="AD48" i="117"/>
  <c r="AC8" i="118"/>
  <c r="Z107" i="119"/>
  <c r="AD192" i="119"/>
  <c r="Z217" i="119"/>
  <c r="AA71" i="121"/>
  <c r="AB53" i="122"/>
  <c r="Z149" i="122"/>
  <c r="AE173" i="122"/>
  <c r="BO66" i="127"/>
  <c r="AT7" i="132"/>
  <c r="AC8" i="132"/>
  <c r="L873" i="26"/>
  <c r="Z88" i="109"/>
  <c r="BI7" i="109"/>
  <c r="BO41" i="111"/>
  <c r="H246" i="26"/>
  <c r="AF46" i="109"/>
  <c r="BK7" i="109"/>
  <c r="BS7" i="111"/>
  <c r="AC41" i="111"/>
  <c r="BU7" i="111"/>
  <c r="Z101" i="111"/>
  <c r="AY100" i="111"/>
  <c r="Z126" i="111"/>
  <c r="BJ7" i="112"/>
  <c r="AU23" i="112"/>
  <c r="AB53" i="112"/>
  <c r="AZ23" i="112"/>
  <c r="Z25" i="113"/>
  <c r="AA46" i="113"/>
  <c r="AA88" i="113"/>
  <c r="AE101" i="113"/>
  <c r="AC116" i="113"/>
  <c r="Z17" i="114"/>
  <c r="AU7" i="115"/>
  <c r="Z34" i="115"/>
  <c r="Z38" i="115"/>
  <c r="AF72" i="115"/>
  <c r="BM7" i="116"/>
  <c r="Z66" i="116"/>
  <c r="Z70" i="116"/>
  <c r="Z95" i="116"/>
  <c r="Z119" i="116"/>
  <c r="Z144" i="116"/>
  <c r="AC8" i="117"/>
  <c r="AC7" i="117" s="1"/>
  <c r="Z40" i="117"/>
  <c r="Z44" i="117"/>
  <c r="BP89" i="117"/>
  <c r="Z17" i="118"/>
  <c r="Z99" i="119"/>
  <c r="AE192" i="119"/>
  <c r="BR7" i="121"/>
  <c r="BB7" i="122"/>
  <c r="AF53" i="122"/>
  <c r="AB58" i="122"/>
  <c r="Z63" i="122"/>
  <c r="AE75" i="122"/>
  <c r="Z252" i="122"/>
  <c r="Y7" i="124"/>
  <c r="AE261" i="124"/>
  <c r="AS236" i="125"/>
  <c r="AB270" i="125"/>
  <c r="Z186" i="129"/>
  <c r="Z167" i="130"/>
  <c r="AQ166" i="130"/>
  <c r="AQ84" i="121"/>
  <c r="BG8" i="111"/>
  <c r="Z59" i="111"/>
  <c r="U2" i="26"/>
  <c r="BM7" i="109"/>
  <c r="Z13" i="109"/>
  <c r="Z17" i="109"/>
  <c r="BG46" i="109"/>
  <c r="AZ7" i="111"/>
  <c r="AD41" i="111"/>
  <c r="AF100" i="111"/>
  <c r="BK7" i="112"/>
  <c r="AC53" i="112"/>
  <c r="AB70" i="112"/>
  <c r="AE106" i="113"/>
  <c r="AD116" i="113"/>
  <c r="AD59" i="115"/>
  <c r="AU7" i="116"/>
  <c r="BP7" i="116"/>
  <c r="AB79" i="117"/>
  <c r="AB78" i="117" s="1"/>
  <c r="AA8" i="119"/>
  <c r="BE7" i="119"/>
  <c r="Z70" i="119"/>
  <c r="Z127" i="119"/>
  <c r="AF58" i="121"/>
  <c r="Z97" i="121"/>
  <c r="AA58" i="122"/>
  <c r="Z80" i="122"/>
  <c r="Z84" i="122"/>
  <c r="AF144" i="122"/>
  <c r="Z169" i="122"/>
  <c r="AC173" i="122"/>
  <c r="BD7" i="125"/>
  <c r="Z150" i="130"/>
  <c r="BQ7" i="102"/>
  <c r="AU7" i="111"/>
  <c r="Z21" i="109"/>
  <c r="Z59" i="109"/>
  <c r="AV7" i="111"/>
  <c r="H3" i="26"/>
  <c r="L3" i="26"/>
  <c r="AU7" i="109"/>
  <c r="BP7" i="109"/>
  <c r="Z38" i="109"/>
  <c r="Z42" i="109"/>
  <c r="AB8" i="111"/>
  <c r="BD7" i="111"/>
  <c r="AC100" i="111"/>
  <c r="Z122" i="111"/>
  <c r="BU7" i="112"/>
  <c r="AR7" i="112"/>
  <c r="BO24" i="112"/>
  <c r="AD53" i="112"/>
  <c r="AC70" i="112"/>
  <c r="AC46" i="113"/>
  <c r="AF106" i="113"/>
  <c r="Z13" i="114"/>
  <c r="Z30" i="115"/>
  <c r="Z55" i="115"/>
  <c r="AE59" i="115"/>
  <c r="AA72" i="115"/>
  <c r="AV7" i="116"/>
  <c r="Z87" i="116"/>
  <c r="Z91" i="116"/>
  <c r="Z140" i="116"/>
  <c r="Z36" i="117"/>
  <c r="Z41" i="118"/>
  <c r="Z70" i="118"/>
  <c r="Z74" i="118"/>
  <c r="BO84" i="121"/>
  <c r="Z84" i="121" s="1"/>
  <c r="Z45" i="122"/>
  <c r="Z49" i="122"/>
  <c r="AC75" i="122"/>
  <c r="Z244" i="122"/>
  <c r="AB90" i="124"/>
  <c r="AF90" i="124"/>
  <c r="BG90" i="124"/>
  <c r="Z112" i="124"/>
  <c r="Z116" i="124"/>
  <c r="BE158" i="124"/>
  <c r="BI158" i="124"/>
  <c r="AD225" i="124"/>
  <c r="Z563" i="124"/>
  <c r="Z83" i="125"/>
  <c r="AA8" i="126"/>
  <c r="BP7" i="126"/>
  <c r="Z75" i="126"/>
  <c r="Z33" i="128"/>
  <c r="AR7" i="131"/>
  <c r="AA127" i="131"/>
  <c r="AA126" i="131" s="1"/>
  <c r="A192" i="74" s="1"/>
  <c r="BP7" i="102"/>
  <c r="AF93" i="102"/>
  <c r="AV7" i="109"/>
  <c r="BG8" i="109"/>
  <c r="AF41" i="111"/>
  <c r="AD100" i="111"/>
  <c r="AQ134" i="111"/>
  <c r="Z9" i="112"/>
  <c r="BT23" i="112"/>
  <c r="Z66" i="112"/>
  <c r="AD70" i="112"/>
  <c r="AA83" i="113"/>
  <c r="Z93" i="113"/>
  <c r="Z97" i="113"/>
  <c r="AA106" i="113"/>
  <c r="AW7" i="116"/>
  <c r="AC57" i="118"/>
  <c r="Z188" i="119"/>
  <c r="Z50" i="121"/>
  <c r="Z63" i="121"/>
  <c r="AE71" i="121"/>
  <c r="AB84" i="121"/>
  <c r="Z89" i="121"/>
  <c r="BI7" i="123"/>
  <c r="BG261" i="124"/>
  <c r="BG247" i="124" s="1"/>
  <c r="AE270" i="125"/>
  <c r="AU7" i="126"/>
  <c r="Z33" i="126"/>
  <c r="Z79" i="127"/>
  <c r="BO8" i="128"/>
  <c r="BO7" i="128" s="1"/>
  <c r="Z229" i="130"/>
  <c r="AQ224" i="130"/>
  <c r="AY224" i="130"/>
  <c r="Z278" i="130"/>
  <c r="AY8" i="134"/>
  <c r="Z17" i="134"/>
  <c r="Z118" i="111"/>
  <c r="AE8" i="112"/>
  <c r="AE7" i="112" s="1"/>
  <c r="AB24" i="112"/>
  <c r="BU23" i="112"/>
  <c r="BB7" i="113"/>
  <c r="AQ8" i="113"/>
  <c r="Z101" i="113"/>
  <c r="Z9" i="114"/>
  <c r="Z47" i="115"/>
  <c r="Z111" i="116"/>
  <c r="AF139" i="116"/>
  <c r="Z17" i="117"/>
  <c r="BO31" i="117"/>
  <c r="BO30" i="117" s="1"/>
  <c r="AC21" i="119"/>
  <c r="Z83" i="119"/>
  <c r="BO78" i="119"/>
  <c r="Z155" i="119"/>
  <c r="Z159" i="119"/>
  <c r="BH7" i="119"/>
  <c r="BB7" i="121"/>
  <c r="AY8" i="122"/>
  <c r="BG8" i="122"/>
  <c r="Z41" i="122"/>
  <c r="AF194" i="122"/>
  <c r="BJ7" i="123"/>
  <c r="AB237" i="125"/>
  <c r="Z13" i="127"/>
  <c r="AA58" i="131"/>
  <c r="BC7" i="111"/>
  <c r="BO8" i="109"/>
  <c r="Z160" i="111"/>
  <c r="AQ17" i="112"/>
  <c r="AY17" i="112" s="1"/>
  <c r="AC24" i="112"/>
  <c r="AF70" i="112"/>
  <c r="BC23" i="112"/>
  <c r="BH7" i="113"/>
  <c r="Z38" i="113"/>
  <c r="Z42" i="113"/>
  <c r="Z71" i="113"/>
  <c r="Z83" i="113"/>
  <c r="AA101" i="113"/>
  <c r="AA7" i="113" s="1"/>
  <c r="BR7" i="115"/>
  <c r="AD72" i="115"/>
  <c r="Z50" i="116"/>
  <c r="AY45" i="116"/>
  <c r="AA8" i="117"/>
  <c r="AA7" i="117" s="1"/>
  <c r="AD21" i="119"/>
  <c r="Z176" i="119"/>
  <c r="AD84" i="121"/>
  <c r="BP7" i="122"/>
  <c r="Z161" i="122"/>
  <c r="Z165" i="122"/>
  <c r="AA173" i="122"/>
  <c r="Z236" i="122"/>
  <c r="Z129" i="124"/>
  <c r="AY124" i="124"/>
  <c r="AA158" i="124"/>
  <c r="BC247" i="124"/>
  <c r="AD261" i="124"/>
  <c r="Z295" i="124"/>
  <c r="Z308" i="130"/>
  <c r="AC8" i="134"/>
  <c r="BG79" i="134"/>
  <c r="Z80" i="134"/>
  <c r="BI7" i="111"/>
  <c r="Z25" i="111"/>
  <c r="AY113" i="111"/>
  <c r="BR7" i="112"/>
  <c r="Z45" i="112"/>
  <c r="Z49" i="112"/>
  <c r="BH23" i="112"/>
  <c r="AD106" i="113"/>
  <c r="AF8" i="114"/>
  <c r="AF7" i="114" s="1"/>
  <c r="Z34" i="114"/>
  <c r="BO33" i="114"/>
  <c r="AA29" i="115"/>
  <c r="BG77" i="115"/>
  <c r="Z82" i="115"/>
  <c r="AC45" i="116"/>
  <c r="BS7" i="116"/>
  <c r="Z115" i="116"/>
  <c r="AE8" i="117"/>
  <c r="AE7" i="117" s="1"/>
  <c r="AB31" i="117"/>
  <c r="Z61" i="117"/>
  <c r="Z33" i="118"/>
  <c r="Z37" i="118"/>
  <c r="BG8" i="119"/>
  <c r="AA21" i="119"/>
  <c r="AB192" i="119"/>
  <c r="AB7" i="119" s="1"/>
  <c r="BQ7" i="122"/>
  <c r="BD7" i="122"/>
  <c r="BO90" i="124"/>
  <c r="AQ103" i="124"/>
  <c r="AA307" i="124"/>
  <c r="BB7" i="128"/>
  <c r="AC8" i="128"/>
  <c r="AC7" i="128" s="1"/>
  <c r="BO8" i="129"/>
  <c r="AC73" i="130"/>
  <c r="AC119" i="102"/>
  <c r="BR7" i="134"/>
  <c r="AA29" i="124"/>
  <c r="AC103" i="124"/>
  <c r="AA124" i="124"/>
  <c r="AC290" i="124"/>
  <c r="AC307" i="124"/>
  <c r="Z332" i="124"/>
  <c r="BG331" i="124"/>
  <c r="BG330" i="124" s="1"/>
  <c r="AC381" i="124"/>
  <c r="BE7" i="125"/>
  <c r="BS236" i="125"/>
  <c r="BR7" i="126"/>
  <c r="AD79" i="126"/>
  <c r="BE7" i="127"/>
  <c r="Z29" i="127"/>
  <c r="AV7" i="127"/>
  <c r="Z61" i="130"/>
  <c r="BO224" i="130"/>
  <c r="Z224" i="130" s="1"/>
  <c r="AY265" i="130"/>
  <c r="AC282" i="130"/>
  <c r="AW7" i="131"/>
  <c r="BG127" i="131"/>
  <c r="BK7" i="132"/>
  <c r="Z17" i="132"/>
  <c r="AC8" i="102"/>
  <c r="AD31" i="102"/>
  <c r="AB40" i="102"/>
  <c r="AD93" i="102"/>
  <c r="BG119" i="102"/>
  <c r="BB7" i="134"/>
  <c r="BO506" i="124"/>
  <c r="AA265" i="130"/>
  <c r="BT7" i="131"/>
  <c r="AC108" i="131"/>
  <c r="AY127" i="131"/>
  <c r="BG8" i="102"/>
  <c r="AB119" i="102"/>
  <c r="BE7" i="134"/>
  <c r="Z84" i="134"/>
  <c r="Z50" i="124"/>
  <c r="Z82" i="124"/>
  <c r="BM158" i="124"/>
  <c r="Z200" i="124"/>
  <c r="AZ158" i="124"/>
  <c r="AB324" i="124"/>
  <c r="AF417" i="124"/>
  <c r="AF416" i="124" s="1"/>
  <c r="Z486" i="124"/>
  <c r="AC506" i="124"/>
  <c r="Z511" i="124"/>
  <c r="BG506" i="124"/>
  <c r="Z555" i="124"/>
  <c r="Z559" i="124"/>
  <c r="Z17" i="125"/>
  <c r="Z34" i="125"/>
  <c r="AC62" i="125"/>
  <c r="Z91" i="125"/>
  <c r="Z162" i="125"/>
  <c r="Z333" i="125"/>
  <c r="Z29" i="126"/>
  <c r="BJ7" i="127"/>
  <c r="AY66" i="127"/>
  <c r="BR7" i="129"/>
  <c r="BS7" i="129"/>
  <c r="Z148" i="129"/>
  <c r="BG139" i="129"/>
  <c r="BG7" i="129" s="1"/>
  <c r="Z173" i="129"/>
  <c r="Z25" i="130"/>
  <c r="Z90" i="130"/>
  <c r="Z118" i="130"/>
  <c r="Z208" i="130"/>
  <c r="Z212" i="130"/>
  <c r="AE299" i="130"/>
  <c r="Z304" i="130"/>
  <c r="AF45" i="131"/>
  <c r="Z54" i="131"/>
  <c r="BI7" i="131"/>
  <c r="AY79" i="131"/>
  <c r="Z113" i="131"/>
  <c r="AB127" i="131"/>
  <c r="AB126" i="131" s="1"/>
  <c r="AF22" i="102"/>
  <c r="BO93" i="102"/>
  <c r="Z115" i="102"/>
  <c r="AA130" i="102"/>
  <c r="AE61" i="134"/>
  <c r="Z33" i="135"/>
  <c r="Z37" i="135"/>
  <c r="Z61" i="135"/>
  <c r="Z65" i="135"/>
  <c r="Z21" i="124"/>
  <c r="Z25" i="124"/>
  <c r="BD7" i="124"/>
  <c r="BU158" i="124"/>
  <c r="AY248" i="124"/>
  <c r="BG248" i="124"/>
  <c r="Z270" i="124"/>
  <c r="Z274" i="124"/>
  <c r="AC324" i="124"/>
  <c r="AB344" i="124"/>
  <c r="BO62" i="125"/>
  <c r="AC186" i="125"/>
  <c r="Z33" i="129"/>
  <c r="AE65" i="129"/>
  <c r="Z261" i="130"/>
  <c r="Z25" i="131"/>
  <c r="AD45" i="131"/>
  <c r="BJ7" i="131"/>
  <c r="AD127" i="131"/>
  <c r="AD126" i="131" s="1"/>
  <c r="Z164" i="131"/>
  <c r="AB170" i="131"/>
  <c r="AB169" i="131" s="1"/>
  <c r="Z55" i="132"/>
  <c r="BS7" i="102"/>
  <c r="AD22" i="102"/>
  <c r="AC61" i="134"/>
  <c r="AC7" i="134" s="1"/>
  <c r="AA79" i="134"/>
  <c r="Z145" i="124"/>
  <c r="BI247" i="124"/>
  <c r="AA344" i="124"/>
  <c r="BO402" i="124"/>
  <c r="Z446" i="124"/>
  <c r="Z454" i="124"/>
  <c r="AA506" i="124"/>
  <c r="Z551" i="124"/>
  <c r="Z13" i="125"/>
  <c r="BT7" i="125"/>
  <c r="Z158" i="125"/>
  <c r="AD186" i="125"/>
  <c r="BD236" i="125"/>
  <c r="AB320" i="125"/>
  <c r="Z13" i="126"/>
  <c r="BI7" i="126"/>
  <c r="AB113" i="126"/>
  <c r="Z142" i="126"/>
  <c r="AR7" i="127"/>
  <c r="AD53" i="127"/>
  <c r="Z54" i="127"/>
  <c r="Z86" i="129"/>
  <c r="BG65" i="129"/>
  <c r="Z161" i="129"/>
  <c r="BG160" i="129"/>
  <c r="AB181" i="129"/>
  <c r="AE265" i="130"/>
  <c r="BQ7" i="131"/>
  <c r="BG45" i="131"/>
  <c r="AA79" i="131"/>
  <c r="AZ7" i="102"/>
  <c r="Z13" i="102"/>
  <c r="Z58" i="102"/>
  <c r="AC130" i="102"/>
  <c r="AF79" i="134"/>
  <c r="Z57" i="135"/>
  <c r="AV247" i="124"/>
  <c r="BJ247" i="124"/>
  <c r="AA402" i="124"/>
  <c r="Z575" i="124"/>
  <c r="Z308" i="125"/>
  <c r="Z42" i="126"/>
  <c r="Z46" i="126"/>
  <c r="BA7" i="126"/>
  <c r="BS7" i="126"/>
  <c r="AA113" i="126"/>
  <c r="AT7" i="129"/>
  <c r="Z179" i="130"/>
  <c r="Z253" i="130"/>
  <c r="Z17" i="131"/>
  <c r="Z21" i="131"/>
  <c r="BR7" i="131"/>
  <c r="AE108" i="131"/>
  <c r="AY170" i="131"/>
  <c r="BO8" i="132"/>
  <c r="BO7" i="132" s="1"/>
  <c r="BQ7" i="132"/>
  <c r="Z47" i="132"/>
  <c r="BJ7" i="132"/>
  <c r="AB8" i="102"/>
  <c r="BU7" i="102"/>
  <c r="AD130" i="102"/>
  <c r="BS158" i="124"/>
  <c r="Z196" i="124"/>
  <c r="Z238" i="124"/>
  <c r="Z373" i="124"/>
  <c r="BO33" i="125"/>
  <c r="BO116" i="125"/>
  <c r="BO270" i="125"/>
  <c r="AQ291" i="125"/>
  <c r="AD65" i="129"/>
  <c r="AC299" i="130"/>
  <c r="AD59" i="132"/>
  <c r="AA17" i="102"/>
  <c r="AB106" i="102"/>
  <c r="Z97" i="134"/>
  <c r="Z85" i="135"/>
  <c r="AY90" i="124"/>
  <c r="Z120" i="124"/>
  <c r="AD324" i="124"/>
  <c r="Z394" i="124"/>
  <c r="Z571" i="124"/>
  <c r="Z246" i="125"/>
  <c r="AE113" i="126"/>
  <c r="BH7" i="127"/>
  <c r="Z37" i="128"/>
  <c r="Z41" i="128"/>
  <c r="Z175" i="130"/>
  <c r="BG224" i="130"/>
  <c r="AD299" i="130"/>
  <c r="AA45" i="131"/>
  <c r="AE45" i="131"/>
  <c r="AE7" i="131" s="1"/>
  <c r="Z160" i="131"/>
  <c r="AY38" i="132"/>
  <c r="BG38" i="132"/>
  <c r="Z155" i="102"/>
  <c r="BH7" i="134"/>
  <c r="Z57" i="134"/>
  <c r="Z71" i="134"/>
  <c r="Z261" i="122"/>
  <c r="Y158" i="124"/>
  <c r="AQ225" i="124"/>
  <c r="BT247" i="124"/>
  <c r="Z377" i="124"/>
  <c r="Z418" i="124"/>
  <c r="BQ7" i="125"/>
  <c r="Z54" i="125"/>
  <c r="BI7" i="125"/>
  <c r="Z121" i="125"/>
  <c r="Z125" i="125"/>
  <c r="BU7" i="125"/>
  <c r="Z215" i="125"/>
  <c r="Z271" i="125"/>
  <c r="Z88" i="126"/>
  <c r="BI7" i="127"/>
  <c r="Z62" i="127"/>
  <c r="Z119" i="129"/>
  <c r="Z41" i="130"/>
  <c r="AD73" i="130"/>
  <c r="BG73" i="130"/>
  <c r="BO73" i="130"/>
  <c r="AD166" i="130"/>
  <c r="BG7" i="130"/>
  <c r="Z316" i="130"/>
  <c r="Z104" i="131"/>
  <c r="AD38" i="132"/>
  <c r="AD7" i="132" s="1"/>
  <c r="AA38" i="132"/>
  <c r="AC31" i="102"/>
  <c r="AY45" i="102"/>
  <c r="AQ80" i="102"/>
  <c r="BG8" i="134"/>
  <c r="Z49" i="135"/>
  <c r="BP7" i="124"/>
  <c r="AC90" i="124"/>
  <c r="Z137" i="124"/>
  <c r="Z180" i="124"/>
  <c r="BQ247" i="124"/>
  <c r="BG290" i="124"/>
  <c r="Z290" i="124" s="1"/>
  <c r="Z365" i="124"/>
  <c r="BU416" i="124"/>
  <c r="Z117" i="125"/>
  <c r="BC7" i="125"/>
  <c r="Z207" i="125"/>
  <c r="Z211" i="125"/>
  <c r="AF270" i="125"/>
  <c r="AD291" i="125"/>
  <c r="AC337" i="125"/>
  <c r="BQ7" i="126"/>
  <c r="AZ7" i="127"/>
  <c r="Z25" i="129"/>
  <c r="Z61" i="129"/>
  <c r="Z78" i="129"/>
  <c r="BO139" i="129"/>
  <c r="AB160" i="129"/>
  <c r="AD8" i="130"/>
  <c r="AD7" i="130" s="1"/>
  <c r="Z13" i="130"/>
  <c r="AF73" i="130"/>
  <c r="AB166" i="130"/>
  <c r="AF166" i="130"/>
  <c r="Z220" i="130"/>
  <c r="Z100" i="131"/>
  <c r="BS7" i="132"/>
  <c r="BE7" i="132"/>
  <c r="AC21" i="132"/>
  <c r="BG59" i="132"/>
  <c r="BO59" i="132"/>
  <c r="AE17" i="102"/>
  <c r="AE93" i="102"/>
  <c r="Z117" i="134"/>
  <c r="BG92" i="134"/>
  <c r="Z45" i="135"/>
  <c r="Z109" i="135"/>
  <c r="BO261" i="124"/>
  <c r="BO247" i="124" s="1"/>
  <c r="Z303" i="124"/>
  <c r="Z340" i="124"/>
  <c r="BG381" i="124"/>
  <c r="BO381" i="124"/>
  <c r="Z478" i="124"/>
  <c r="BG95" i="125"/>
  <c r="AA116" i="125"/>
  <c r="AA337" i="125"/>
  <c r="AE8" i="126"/>
  <c r="Z67" i="126"/>
  <c r="AC113" i="126"/>
  <c r="Z49" i="129"/>
  <c r="Z53" i="129"/>
  <c r="AC166" i="130"/>
  <c r="Z37" i="131"/>
  <c r="AB79" i="131"/>
  <c r="BO170" i="131"/>
  <c r="BR7" i="132"/>
  <c r="AF17" i="102"/>
  <c r="Z168" i="124"/>
  <c r="AA225" i="124"/>
  <c r="BO290" i="124"/>
  <c r="Y330" i="124"/>
  <c r="Z407" i="124"/>
  <c r="Z79" i="125"/>
  <c r="Z199" i="125"/>
  <c r="Z231" i="125"/>
  <c r="Z342" i="125"/>
  <c r="AD54" i="126"/>
  <c r="Z80" i="126"/>
  <c r="Z109" i="126"/>
  <c r="BO113" i="126"/>
  <c r="AC181" i="129"/>
  <c r="Z142" i="130"/>
  <c r="Z216" i="130"/>
  <c r="AD282" i="130"/>
  <c r="AT7" i="131"/>
  <c r="BP7" i="131"/>
  <c r="AC79" i="131"/>
  <c r="AA170" i="131"/>
  <c r="AA169" i="131" s="1"/>
  <c r="A194" i="74" s="1"/>
  <c r="BM7" i="134"/>
  <c r="Z9" i="134"/>
  <c r="Z41" i="134"/>
  <c r="AR7" i="134"/>
  <c r="Z113" i="134"/>
  <c r="Z41" i="135"/>
  <c r="Z105" i="135"/>
  <c r="Z208" i="124"/>
  <c r="BH247" i="124"/>
  <c r="AA261" i="124"/>
  <c r="Z320" i="124"/>
  <c r="AE381" i="124"/>
  <c r="Z498" i="124"/>
  <c r="AB95" i="125"/>
  <c r="AB79" i="126"/>
  <c r="Z25" i="127"/>
  <c r="AC53" i="127"/>
  <c r="AD181" i="129"/>
  <c r="Z241" i="130"/>
  <c r="AB265" i="130"/>
  <c r="AY282" i="130"/>
  <c r="Z33" i="131"/>
  <c r="AZ7" i="132"/>
  <c r="AQ119" i="102"/>
  <c r="Z143" i="102"/>
  <c r="BO130" i="102"/>
  <c r="AA66" i="134"/>
  <c r="AB79" i="134"/>
  <c r="Z164" i="124"/>
  <c r="BU247" i="124"/>
  <c r="AQ307" i="124"/>
  <c r="Z426" i="124"/>
  <c r="Z458" i="124"/>
  <c r="Z462" i="124"/>
  <c r="Z75" i="125"/>
  <c r="AD116" i="125"/>
  <c r="Z191" i="125"/>
  <c r="Z195" i="125"/>
  <c r="AC79" i="126"/>
  <c r="AA96" i="126"/>
  <c r="Z101" i="126"/>
  <c r="Z122" i="126"/>
  <c r="Z126" i="126"/>
  <c r="BD7" i="127"/>
  <c r="Z29" i="130"/>
  <c r="Z69" i="130"/>
  <c r="Z126" i="130"/>
  <c r="AB282" i="130"/>
  <c r="AF282" i="130"/>
  <c r="Z75" i="131"/>
  <c r="Z96" i="131"/>
  <c r="Z117" i="131"/>
  <c r="Z140" i="131"/>
  <c r="AZ169" i="131"/>
  <c r="AY169" i="131" s="1"/>
  <c r="Z187" i="131"/>
  <c r="Z80" i="132"/>
  <c r="AE22" i="102"/>
  <c r="AA40" i="102"/>
  <c r="Z171" i="102"/>
  <c r="Z21" i="133"/>
  <c r="Z25" i="133"/>
  <c r="AA61" i="134"/>
  <c r="AB66" i="134"/>
  <c r="AD92" i="134"/>
  <c r="Z105" i="134"/>
  <c r="AD80" i="120"/>
  <c r="AE88" i="120"/>
  <c r="AF80" i="120"/>
  <c r="Z15" i="120"/>
  <c r="AB23" i="112"/>
  <c r="AA7" i="115"/>
  <c r="AC23" i="112"/>
  <c r="Z88" i="113"/>
  <c r="AQ8" i="111"/>
  <c r="Z9" i="111"/>
  <c r="Z283" i="130"/>
  <c r="AQ282" i="130"/>
  <c r="BG8" i="113"/>
  <c r="BO77" i="115"/>
  <c r="BP247" i="124"/>
  <c r="AA248" i="124"/>
  <c r="Z25" i="112"/>
  <c r="BG33" i="114"/>
  <c r="Z43" i="115"/>
  <c r="AY42" i="115"/>
  <c r="AC29" i="115"/>
  <c r="BG417" i="124"/>
  <c r="BG416" i="124" s="1"/>
  <c r="Z346" i="125"/>
  <c r="AQ337" i="125"/>
  <c r="AC8" i="109"/>
  <c r="AC7" i="109" s="1"/>
  <c r="Z173" i="122"/>
  <c r="AQ330" i="124"/>
  <c r="AF8" i="112"/>
  <c r="AF7" i="112" s="1"/>
  <c r="BO70" i="112"/>
  <c r="AY78" i="119"/>
  <c r="BG291" i="125"/>
  <c r="Z292" i="125"/>
  <c r="Z47" i="113"/>
  <c r="BG45" i="116"/>
  <c r="AD78" i="119"/>
  <c r="AU7" i="119"/>
  <c r="AY58" i="122"/>
  <c r="Z59" i="122"/>
  <c r="AY8" i="124"/>
  <c r="AR158" i="124"/>
  <c r="BK158" i="124"/>
  <c r="AY159" i="124"/>
  <c r="AY158" i="124" s="1"/>
  <c r="Z213" i="124"/>
  <c r="AE344" i="124"/>
  <c r="AV331" i="124"/>
  <c r="Z63" i="131"/>
  <c r="AQ58" i="131"/>
  <c r="Z101" i="134"/>
  <c r="AQ92" i="134"/>
  <c r="AA8" i="109"/>
  <c r="AQ79" i="109"/>
  <c r="AC8" i="111"/>
  <c r="AB87" i="111"/>
  <c r="AB113" i="111"/>
  <c r="AE147" i="111"/>
  <c r="BA23" i="112"/>
  <c r="Z71" i="112"/>
  <c r="BU7" i="113"/>
  <c r="AE29" i="113"/>
  <c r="AY8" i="114"/>
  <c r="AY7" i="114" s="1"/>
  <c r="AB72" i="115"/>
  <c r="AF45" i="116"/>
  <c r="BR7" i="116"/>
  <c r="BG71" i="121"/>
  <c r="AS7" i="122"/>
  <c r="AB8" i="122"/>
  <c r="BL7" i="122"/>
  <c r="AQ8" i="122"/>
  <c r="Z9" i="122"/>
  <c r="AB159" i="124"/>
  <c r="AS158" i="124"/>
  <c r="AD212" i="124"/>
  <c r="BC158" i="124"/>
  <c r="AZ247" i="124"/>
  <c r="BO344" i="124"/>
  <c r="Z345" i="124"/>
  <c r="AQ186" i="125"/>
  <c r="Z187" i="125"/>
  <c r="BO186" i="125"/>
  <c r="AB8" i="109"/>
  <c r="BL7" i="109"/>
  <c r="Z67" i="109"/>
  <c r="AA79" i="109"/>
  <c r="Z84" i="109"/>
  <c r="BK7" i="111"/>
  <c r="AC87" i="111"/>
  <c r="AC113" i="111"/>
  <c r="AF147" i="111"/>
  <c r="BB23" i="112"/>
  <c r="Z29" i="112"/>
  <c r="AA70" i="112"/>
  <c r="BC7" i="113"/>
  <c r="AF29" i="113"/>
  <c r="AC106" i="113"/>
  <c r="Z116" i="113"/>
  <c r="AQ8" i="114"/>
  <c r="Z42" i="114"/>
  <c r="AQ33" i="114"/>
  <c r="BU7" i="115"/>
  <c r="Z60" i="115"/>
  <c r="Z64" i="115"/>
  <c r="AC72" i="115"/>
  <c r="Z73" i="115"/>
  <c r="BO82" i="116"/>
  <c r="AW57" i="118"/>
  <c r="Z168" i="119"/>
  <c r="AQ167" i="119"/>
  <c r="Z172" i="119"/>
  <c r="AU7" i="121"/>
  <c r="AC84" i="121"/>
  <c r="AT7" i="122"/>
  <c r="AC8" i="122"/>
  <c r="BG58" i="122"/>
  <c r="BG7" i="122" s="1"/>
  <c r="AQ75" i="122"/>
  <c r="AD173" i="122"/>
  <c r="AQ194" i="122"/>
  <c r="Z194" i="122" s="1"/>
  <c r="BG256" i="122"/>
  <c r="Z256" i="122" s="1"/>
  <c r="BK7" i="124"/>
  <c r="AQ8" i="124"/>
  <c r="Z9" i="124"/>
  <c r="AE29" i="124"/>
  <c r="AC159" i="124"/>
  <c r="AF290" i="124"/>
  <c r="AD62" i="125"/>
  <c r="BS7" i="125"/>
  <c r="BO153" i="125"/>
  <c r="AA73" i="130"/>
  <c r="BE7" i="131"/>
  <c r="AF8" i="131"/>
  <c r="AU7" i="118"/>
  <c r="AD8" i="118"/>
  <c r="AD7" i="118" s="1"/>
  <c r="AT7" i="121"/>
  <c r="AC8" i="121"/>
  <c r="Z50" i="126"/>
  <c r="AQ37" i="126"/>
  <c r="AU247" i="124"/>
  <c r="AD248" i="124"/>
  <c r="AD247" i="124" s="1"/>
  <c r="AQ46" i="109"/>
  <c r="BO8" i="111"/>
  <c r="AQ147" i="111"/>
  <c r="AQ45" i="116"/>
  <c r="Z45" i="116" s="1"/>
  <c r="Z46" i="116"/>
  <c r="AC212" i="124"/>
  <c r="BR158" i="124"/>
  <c r="Z17" i="126"/>
  <c r="AY8" i="126"/>
  <c r="AQ8" i="116"/>
  <c r="AY25" i="121"/>
  <c r="AY7" i="121" s="1"/>
  <c r="BT7" i="122"/>
  <c r="AE53" i="122"/>
  <c r="AF8" i="129"/>
  <c r="AW7" i="129"/>
  <c r="Z112" i="113"/>
  <c r="BK7" i="116"/>
  <c r="AQ417" i="124"/>
  <c r="AA113" i="111"/>
  <c r="AV7" i="118"/>
  <c r="AE8" i="118"/>
  <c r="AE7" i="118" s="1"/>
  <c r="Z92" i="112"/>
  <c r="BG42" i="115"/>
  <c r="BG7" i="115" s="1"/>
  <c r="AF8" i="118"/>
  <c r="Z85" i="121"/>
  <c r="AW7" i="111"/>
  <c r="AF8" i="111"/>
  <c r="AD8" i="112"/>
  <c r="AD7" i="112" s="1"/>
  <c r="AF8" i="113"/>
  <c r="AB111" i="113"/>
  <c r="AY79" i="117"/>
  <c r="AY78" i="117" s="1"/>
  <c r="BD7" i="112"/>
  <c r="AS7" i="134"/>
  <c r="AB61" i="134"/>
  <c r="AE41" i="111"/>
  <c r="AQ54" i="111"/>
  <c r="AC147" i="111"/>
  <c r="AD91" i="112"/>
  <c r="AD23" i="112" s="1"/>
  <c r="AQ29" i="113"/>
  <c r="AY106" i="113"/>
  <c r="Z106" i="113" s="1"/>
  <c r="AD77" i="115"/>
  <c r="AQ159" i="124"/>
  <c r="AD344" i="124"/>
  <c r="AU331" i="124"/>
  <c r="AD147" i="111"/>
  <c r="BP7" i="113"/>
  <c r="AB8" i="116"/>
  <c r="AS7" i="116"/>
  <c r="BL7" i="111"/>
  <c r="BO53" i="112"/>
  <c r="Z53" i="112" s="1"/>
  <c r="AT7" i="113"/>
  <c r="AF167" i="119"/>
  <c r="BM7" i="119"/>
  <c r="BA7" i="121"/>
  <c r="AU7" i="113"/>
  <c r="AE144" i="122"/>
  <c r="BO225" i="124"/>
  <c r="Z226" i="124"/>
  <c r="BA7" i="117"/>
  <c r="AB8" i="117"/>
  <c r="AB7" i="117" s="1"/>
  <c r="AC71" i="121"/>
  <c r="Z220" i="122"/>
  <c r="AQ211" i="122"/>
  <c r="AA90" i="124"/>
  <c r="AR7" i="124"/>
  <c r="Z75" i="109"/>
  <c r="AY79" i="109"/>
  <c r="AY7" i="109" s="1"/>
  <c r="BA7" i="111"/>
  <c r="AD8" i="111"/>
  <c r="BH7" i="111"/>
  <c r="Z83" i="111"/>
  <c r="Z109" i="111"/>
  <c r="AB134" i="111"/>
  <c r="Z135" i="111"/>
  <c r="AV23" i="112"/>
  <c r="AE24" i="112"/>
  <c r="AW7" i="113"/>
  <c r="BI7" i="113"/>
  <c r="Z51" i="113"/>
  <c r="AD8" i="114"/>
  <c r="AD7" i="114" s="1"/>
  <c r="BG8" i="114"/>
  <c r="BG7" i="114" s="1"/>
  <c r="AV7" i="115"/>
  <c r="AY8" i="115"/>
  <c r="AS7" i="115"/>
  <c r="AB29" i="115"/>
  <c r="AY59" i="115"/>
  <c r="BO59" i="115"/>
  <c r="Z58" i="116"/>
  <c r="BK89" i="117"/>
  <c r="AD90" i="117"/>
  <c r="AD89" i="117" s="1"/>
  <c r="Z91" i="117"/>
  <c r="AQ90" i="117"/>
  <c r="AQ7" i="118"/>
  <c r="Z8" i="118"/>
  <c r="Z7" i="118" s="1"/>
  <c r="Z13" i="118"/>
  <c r="Z13" i="121"/>
  <c r="Z42" i="121"/>
  <c r="AD71" i="121"/>
  <c r="BC7" i="121"/>
  <c r="BO144" i="122"/>
  <c r="AE248" i="124"/>
  <c r="AE247" i="124" s="1"/>
  <c r="AY307" i="124"/>
  <c r="Z307" i="124" s="1"/>
  <c r="Z312" i="124"/>
  <c r="Z567" i="124"/>
  <c r="AQ506" i="124"/>
  <c r="BB7" i="127"/>
  <c r="AC8" i="127"/>
  <c r="AQ8" i="129"/>
  <c r="Z13" i="129"/>
  <c r="Z46" i="102"/>
  <c r="AQ45" i="102"/>
  <c r="AW7" i="109"/>
  <c r="AF8" i="109"/>
  <c r="AF7" i="109" s="1"/>
  <c r="BO417" i="124"/>
  <c r="BO416" i="124" s="1"/>
  <c r="Z296" i="125"/>
  <c r="AY291" i="125"/>
  <c r="AE7" i="113"/>
  <c r="BG46" i="113"/>
  <c r="AY21" i="119"/>
  <c r="Z22" i="119"/>
  <c r="AQ87" i="111"/>
  <c r="Z87" i="111" s="1"/>
  <c r="AC33" i="114"/>
  <c r="Z57" i="118"/>
  <c r="AE8" i="119"/>
  <c r="AE7" i="119" s="1"/>
  <c r="BD7" i="119"/>
  <c r="AA87" i="111"/>
  <c r="BG147" i="111"/>
  <c r="AE8" i="115"/>
  <c r="AD8" i="109"/>
  <c r="AB79" i="109"/>
  <c r="AS7" i="109"/>
  <c r="AY54" i="111"/>
  <c r="AY7" i="111" s="1"/>
  <c r="BG29" i="113"/>
  <c r="AQ139" i="116"/>
  <c r="AA62" i="125"/>
  <c r="AZ7" i="125"/>
  <c r="AW236" i="125"/>
  <c r="AF237" i="125"/>
  <c r="BB7" i="109"/>
  <c r="AA8" i="111"/>
  <c r="AA8" i="118"/>
  <c r="BH7" i="122"/>
  <c r="Z54" i="112"/>
  <c r="AV7" i="113"/>
  <c r="BO88" i="113"/>
  <c r="BO7" i="113" s="1"/>
  <c r="AD82" i="116"/>
  <c r="AF31" i="117"/>
  <c r="AF30" i="117" s="1"/>
  <c r="Z72" i="121"/>
  <c r="AF8" i="122"/>
  <c r="AW7" i="122"/>
  <c r="AY211" i="122"/>
  <c r="Z91" i="124"/>
  <c r="AQ90" i="124"/>
  <c r="Z90" i="124" s="1"/>
  <c r="AB290" i="124"/>
  <c r="AY195" i="130"/>
  <c r="Z196" i="130"/>
  <c r="AQ8" i="109"/>
  <c r="Z9" i="109"/>
  <c r="AA46" i="109"/>
  <c r="BB7" i="111"/>
  <c r="AQ100" i="111"/>
  <c r="Z100" i="111" s="1"/>
  <c r="AC134" i="111"/>
  <c r="BS7" i="112"/>
  <c r="AF24" i="112"/>
  <c r="AF53" i="112"/>
  <c r="BJ7" i="113"/>
  <c r="Z13" i="113"/>
  <c r="Z30" i="113"/>
  <c r="Z84" i="113"/>
  <c r="AF101" i="113"/>
  <c r="AD8" i="117"/>
  <c r="AD7" i="117" s="1"/>
  <c r="AE8" i="121"/>
  <c r="AY58" i="121"/>
  <c r="Z67" i="121"/>
  <c r="AB144" i="122"/>
  <c r="BM7" i="123"/>
  <c r="AF8" i="123"/>
  <c r="AF7" i="123" s="1"/>
  <c r="AY8" i="123"/>
  <c r="AY7" i="123" s="1"/>
  <c r="Z9" i="123"/>
  <c r="BG8" i="125"/>
  <c r="Z9" i="125"/>
  <c r="BC7" i="127"/>
  <c r="AQ79" i="117"/>
  <c r="Z80" i="117"/>
  <c r="AD7" i="121"/>
  <c r="BG48" i="117"/>
  <c r="AS78" i="117"/>
  <c r="AE84" i="121"/>
  <c r="BO291" i="125"/>
  <c r="AC77" i="115"/>
  <c r="AC270" i="125"/>
  <c r="AT236" i="125"/>
  <c r="AQ40" i="102"/>
  <c r="Z40" i="102" s="1"/>
  <c r="Z41" i="102"/>
  <c r="AQ113" i="111"/>
  <c r="Z113" i="111" s="1"/>
  <c r="BJ158" i="124"/>
  <c r="AB248" i="124"/>
  <c r="AB247" i="124" s="1"/>
  <c r="BA247" i="124"/>
  <c r="BQ7" i="116"/>
  <c r="BH7" i="109"/>
  <c r="AS7" i="111"/>
  <c r="AA8" i="114"/>
  <c r="AD8" i="122"/>
  <c r="AU7" i="122"/>
  <c r="BL7" i="124"/>
  <c r="AE8" i="124"/>
  <c r="AE7" i="124" s="1"/>
  <c r="AT7" i="111"/>
  <c r="AC82" i="116"/>
  <c r="AC7" i="116" s="1"/>
  <c r="Z234" i="124"/>
  <c r="BL7" i="130"/>
  <c r="AE8" i="130"/>
  <c r="AE7" i="130" s="1"/>
  <c r="AY91" i="112"/>
  <c r="AY23" i="112" s="1"/>
  <c r="BD7" i="109"/>
  <c r="BG29" i="109"/>
  <c r="AE8" i="111"/>
  <c r="BO54" i="111"/>
  <c r="BO29" i="109"/>
  <c r="BO7" i="109" s="1"/>
  <c r="Z71" i="109"/>
  <c r="Z79" i="111"/>
  <c r="AA100" i="111"/>
  <c r="Z105" i="111"/>
  <c r="AD134" i="111"/>
  <c r="BG134" i="111"/>
  <c r="Z134" i="111" s="1"/>
  <c r="BA7" i="112"/>
  <c r="BT7" i="112"/>
  <c r="BO8" i="112"/>
  <c r="Z8" i="112" s="1"/>
  <c r="Z7" i="112" s="1"/>
  <c r="BG24" i="112"/>
  <c r="BG23" i="112" s="1"/>
  <c r="AQ70" i="112"/>
  <c r="Z70" i="112" s="1"/>
  <c r="AZ7" i="113"/>
  <c r="AR7" i="113"/>
  <c r="BK7" i="113"/>
  <c r="AQ46" i="113"/>
  <c r="BO8" i="114"/>
  <c r="BO7" i="114" s="1"/>
  <c r="AZ7" i="115"/>
  <c r="BJ7" i="116"/>
  <c r="Z54" i="116"/>
  <c r="AB82" i="116"/>
  <c r="AY31" i="117"/>
  <c r="AY30" i="117" s="1"/>
  <c r="Z9" i="118"/>
  <c r="AA8" i="121"/>
  <c r="AQ8" i="121"/>
  <c r="Z9" i="121"/>
  <c r="Z34" i="121"/>
  <c r="Z38" i="121"/>
  <c r="Z145" i="122"/>
  <c r="AD90" i="124"/>
  <c r="AQ248" i="124"/>
  <c r="Z249" i="124"/>
  <c r="AR7" i="126"/>
  <c r="G2" i="26"/>
  <c r="BO8" i="116"/>
  <c r="BO7" i="116" s="1"/>
  <c r="AC79" i="117"/>
  <c r="AC78" i="117" s="1"/>
  <c r="AT78" i="117"/>
  <c r="AB147" i="111"/>
  <c r="AB46" i="113"/>
  <c r="BC7" i="119"/>
  <c r="AD8" i="119"/>
  <c r="AA8" i="116"/>
  <c r="AA7" i="116" s="1"/>
  <c r="AR7" i="116"/>
  <c r="AD29" i="113"/>
  <c r="AD7" i="113" s="1"/>
  <c r="BG82" i="116"/>
  <c r="BC7" i="115"/>
  <c r="AC8" i="119"/>
  <c r="Z139" i="111"/>
  <c r="Z102" i="113"/>
  <c r="AE116" i="113"/>
  <c r="AB8" i="114"/>
  <c r="AB7" i="114" s="1"/>
  <c r="Z83" i="116"/>
  <c r="AE58" i="121"/>
  <c r="BO173" i="122"/>
  <c r="AB8" i="124"/>
  <c r="AB7" i="124" s="1"/>
  <c r="AS7" i="124"/>
  <c r="AA8" i="130"/>
  <c r="AA7" i="130" s="1"/>
  <c r="AR7" i="130"/>
  <c r="BO46" i="109"/>
  <c r="AA53" i="112"/>
  <c r="AA23" i="112" s="1"/>
  <c r="AF116" i="113"/>
  <c r="AC8" i="114"/>
  <c r="BO7" i="115"/>
  <c r="BO8" i="117"/>
  <c r="BO7" i="117" s="1"/>
  <c r="AF90" i="117"/>
  <c r="AF89" i="117" s="1"/>
  <c r="L246" i="26"/>
  <c r="K2" i="26" s="1"/>
  <c r="AB100" i="111"/>
  <c r="AB7" i="111" s="1"/>
  <c r="AE134" i="111"/>
  <c r="AS7" i="113"/>
  <c r="AB8" i="113"/>
  <c r="Z9" i="113"/>
  <c r="AF88" i="113"/>
  <c r="AE111" i="113"/>
  <c r="BS7" i="115"/>
  <c r="AE77" i="115"/>
  <c r="Z21" i="116"/>
  <c r="AU30" i="117"/>
  <c r="AD31" i="117"/>
  <c r="AD30" i="117" s="1"/>
  <c r="AB48" i="117"/>
  <c r="AB30" i="117" s="1"/>
  <c r="AQ21" i="119"/>
  <c r="Z26" i="119"/>
  <c r="Z87" i="119"/>
  <c r="Z95" i="119"/>
  <c r="AS7" i="121"/>
  <c r="AB8" i="121"/>
  <c r="AQ58" i="121"/>
  <c r="Z59" i="121"/>
  <c r="AD144" i="122"/>
  <c r="AD8" i="123"/>
  <c r="AD7" i="123" s="1"/>
  <c r="AU7" i="123"/>
  <c r="BG29" i="124"/>
  <c r="BO29" i="124"/>
  <c r="BO7" i="124" s="1"/>
  <c r="AE90" i="124"/>
  <c r="BM247" i="124"/>
  <c r="Z430" i="124"/>
  <c r="Z466" i="124"/>
  <c r="AA54" i="126"/>
  <c r="AA7" i="126" s="1"/>
  <c r="AZ7" i="126"/>
  <c r="Z152" i="129"/>
  <c r="AQ139" i="129"/>
  <c r="Z169" i="129"/>
  <c r="AQ160" i="129"/>
  <c r="AU7" i="130"/>
  <c r="Z13" i="115"/>
  <c r="AE72" i="115"/>
  <c r="AD45" i="116"/>
  <c r="AD7" i="116" s="1"/>
  <c r="AF82" i="116"/>
  <c r="AF7" i="116" s="1"/>
  <c r="Z25" i="117"/>
  <c r="Z84" i="117"/>
  <c r="BJ7" i="119"/>
  <c r="AQ78" i="119"/>
  <c r="Z79" i="119"/>
  <c r="AF8" i="121"/>
  <c r="AW7" i="121"/>
  <c r="BG8" i="121"/>
  <c r="AQ25" i="121"/>
  <c r="Z26" i="121"/>
  <c r="AC58" i="121"/>
  <c r="AB71" i="121"/>
  <c r="BT7" i="121"/>
  <c r="BO71" i="121"/>
  <c r="BO7" i="121" s="1"/>
  <c r="BS7" i="122"/>
  <c r="AB256" i="122"/>
  <c r="AT7" i="124"/>
  <c r="AC8" i="124"/>
  <c r="AC7" i="124" s="1"/>
  <c r="BG124" i="124"/>
  <c r="AD159" i="124"/>
  <c r="AW247" i="124"/>
  <c r="Z336" i="124"/>
  <c r="AD237" i="125"/>
  <c r="AU236" i="125"/>
  <c r="BO237" i="125"/>
  <c r="AC66" i="127"/>
  <c r="AT7" i="127"/>
  <c r="AA8" i="128"/>
  <c r="AA7" i="128" s="1"/>
  <c r="AR7" i="128"/>
  <c r="AQ8" i="128"/>
  <c r="Z9" i="128"/>
  <c r="Z41" i="129"/>
  <c r="AY8" i="129"/>
  <c r="AF139" i="129"/>
  <c r="BE7" i="129"/>
  <c r="AS7" i="102"/>
  <c r="Z50" i="114"/>
  <c r="AY29" i="115"/>
  <c r="Z29" i="115" s="1"/>
  <c r="AY8" i="116"/>
  <c r="AE45" i="116"/>
  <c r="AE7" i="116" s="1"/>
  <c r="Z107" i="116"/>
  <c r="AQ31" i="117"/>
  <c r="Z32" i="117"/>
  <c r="AE90" i="117"/>
  <c r="AE89" i="117" s="1"/>
  <c r="AA7" i="119"/>
  <c r="AC78" i="119"/>
  <c r="Z163" i="119"/>
  <c r="AD58" i="121"/>
  <c r="BU7" i="121"/>
  <c r="AA211" i="122"/>
  <c r="AQ124" i="124"/>
  <c r="BB247" i="124"/>
  <c r="BS247" i="124"/>
  <c r="AQ324" i="124"/>
  <c r="Z324" i="124" s="1"/>
  <c r="Z325" i="124"/>
  <c r="Z515" i="124"/>
  <c r="AY186" i="125"/>
  <c r="AE237" i="125"/>
  <c r="AV236" i="125"/>
  <c r="AD66" i="127"/>
  <c r="AU7" i="127"/>
  <c r="AQ53" i="122"/>
  <c r="Z53" i="122" s="1"/>
  <c r="Z54" i="122"/>
  <c r="BR7" i="124"/>
  <c r="BO159" i="124"/>
  <c r="Z382" i="124"/>
  <c r="AQ381" i="124"/>
  <c r="BA7" i="129"/>
  <c r="AB65" i="129"/>
  <c r="BP7" i="115"/>
  <c r="AV30" i="117"/>
  <c r="AE31" i="117"/>
  <c r="AE30" i="117" s="1"/>
  <c r="AU78" i="117"/>
  <c r="AD79" i="117"/>
  <c r="AD78" i="117" s="1"/>
  <c r="AB90" i="117"/>
  <c r="AB89" i="117" s="1"/>
  <c r="AS89" i="117"/>
  <c r="BG78" i="119"/>
  <c r="AC53" i="122"/>
  <c r="AC225" i="124"/>
  <c r="AQ95" i="125"/>
  <c r="Z100" i="125"/>
  <c r="BH7" i="132"/>
  <c r="AA8" i="132"/>
  <c r="AC45" i="102"/>
  <c r="AT7" i="102"/>
  <c r="BC7" i="134"/>
  <c r="BD7" i="114"/>
  <c r="AD29" i="115"/>
  <c r="AQ77" i="115"/>
  <c r="Z77" i="115" s="1"/>
  <c r="Z78" i="115"/>
  <c r="BT7" i="116"/>
  <c r="Z127" i="116"/>
  <c r="AW30" i="117"/>
  <c r="BG31" i="117"/>
  <c r="AV78" i="117"/>
  <c r="AE79" i="117"/>
  <c r="AE78" i="117" s="1"/>
  <c r="AC90" i="117"/>
  <c r="AC89" i="117" s="1"/>
  <c r="AT89" i="117"/>
  <c r="BQ7" i="119"/>
  <c r="Z184" i="119"/>
  <c r="BO58" i="121"/>
  <c r="Z76" i="122"/>
  <c r="Z108" i="122"/>
  <c r="Z17" i="123"/>
  <c r="AA8" i="124"/>
  <c r="AZ7" i="124"/>
  <c r="AB212" i="124"/>
  <c r="AS247" i="124"/>
  <c r="AY381" i="124"/>
  <c r="AB506" i="124"/>
  <c r="Z37" i="127"/>
  <c r="BO8" i="133"/>
  <c r="BO7" i="133" s="1"/>
  <c r="Z9" i="133"/>
  <c r="AF79" i="126"/>
  <c r="Z38" i="114"/>
  <c r="Z21" i="122"/>
  <c r="BG211" i="122"/>
  <c r="BC7" i="116"/>
  <c r="BU7" i="116"/>
  <c r="Z29" i="116"/>
  <c r="BB7" i="116"/>
  <c r="AF79" i="117"/>
  <c r="AF78" i="117" s="1"/>
  <c r="BG79" i="117"/>
  <c r="BG78" i="117" s="1"/>
  <c r="AC7" i="118"/>
  <c r="BG7" i="118"/>
  <c r="Z62" i="118"/>
  <c r="AF8" i="119"/>
  <c r="AW7" i="119"/>
  <c r="BR7" i="119"/>
  <c r="Z34" i="119"/>
  <c r="Z38" i="119"/>
  <c r="AA25" i="121"/>
  <c r="Z46" i="121"/>
  <c r="Z174" i="122"/>
  <c r="AQ8" i="123"/>
  <c r="BI7" i="124"/>
  <c r="BO124" i="124"/>
  <c r="Z349" i="124"/>
  <c r="AQ344" i="124"/>
  <c r="AQ116" i="125"/>
  <c r="AY116" i="125"/>
  <c r="AF8" i="126"/>
  <c r="AW7" i="126"/>
  <c r="AC58" i="122"/>
  <c r="AF8" i="124"/>
  <c r="AF7" i="124" s="1"/>
  <c r="Z184" i="124"/>
  <c r="AW7" i="115"/>
  <c r="AF8" i="115"/>
  <c r="AF7" i="115" s="1"/>
  <c r="Z66" i="118"/>
  <c r="BT158" i="124"/>
  <c r="AB8" i="115"/>
  <c r="AB7" i="115" s="1"/>
  <c r="BD7" i="116"/>
  <c r="Z123" i="116"/>
  <c r="AY8" i="117"/>
  <c r="AY7" i="119"/>
  <c r="Z74" i="119"/>
  <c r="BI7" i="122"/>
  <c r="AQ58" i="122"/>
  <c r="Z67" i="122"/>
  <c r="AA75" i="122"/>
  <c r="AZ7" i="122"/>
  <c r="BO75" i="122"/>
  <c r="AB173" i="122"/>
  <c r="AY173" i="122"/>
  <c r="AA8" i="123"/>
  <c r="AA7" i="123" s="1"/>
  <c r="AR7" i="123"/>
  <c r="BJ7" i="124"/>
  <c r="Z95" i="124"/>
  <c r="Z133" i="124"/>
  <c r="Z291" i="124"/>
  <c r="BP330" i="124"/>
  <c r="AA331" i="124"/>
  <c r="AA330" i="124" s="1"/>
  <c r="AC344" i="124"/>
  <c r="Z434" i="124"/>
  <c r="AD506" i="124"/>
  <c r="Z539" i="124"/>
  <c r="Z279" i="125"/>
  <c r="AQ270" i="125"/>
  <c r="BB7" i="133"/>
  <c r="AC8" i="133"/>
  <c r="AC7" i="133" s="1"/>
  <c r="AC66" i="134"/>
  <c r="AY66" i="134"/>
  <c r="Z21" i="123"/>
  <c r="Z217" i="124"/>
  <c r="BR7" i="125"/>
  <c r="AC8" i="125"/>
  <c r="Z154" i="125"/>
  <c r="AQ153" i="125"/>
  <c r="BJ7" i="129"/>
  <c r="BD7" i="134"/>
  <c r="AE8" i="134"/>
  <c r="AD42" i="115"/>
  <c r="Z25" i="118"/>
  <c r="Z151" i="119"/>
  <c r="AQ144" i="122"/>
  <c r="Z144" i="122" s="1"/>
  <c r="BS7" i="124"/>
  <c r="BE7" i="116"/>
  <c r="Z25" i="116"/>
  <c r="Z57" i="117"/>
  <c r="BI7" i="118"/>
  <c r="Z21" i="118"/>
  <c r="AB57" i="118"/>
  <c r="AS7" i="118"/>
  <c r="AZ7" i="119"/>
  <c r="BO8" i="119"/>
  <c r="Z30" i="119"/>
  <c r="BO192" i="119"/>
  <c r="Z17" i="121"/>
  <c r="Z13" i="122"/>
  <c r="Z153" i="124"/>
  <c r="Z242" i="124"/>
  <c r="AE290" i="124"/>
  <c r="Z105" i="126"/>
  <c r="AQ73" i="130"/>
  <c r="Z74" i="130"/>
  <c r="Z78" i="130"/>
  <c r="Z50" i="131"/>
  <c r="AA57" i="118"/>
  <c r="BG167" i="119"/>
  <c r="AF192" i="119"/>
  <c r="AF71" i="121"/>
  <c r="AE8" i="122"/>
  <c r="AV7" i="122"/>
  <c r="BR7" i="122"/>
  <c r="BG8" i="124"/>
  <c r="BE247" i="124"/>
  <c r="Z278" i="124"/>
  <c r="Z282" i="124"/>
  <c r="AD290" i="124"/>
  <c r="AY331" i="124"/>
  <c r="AY330" i="124" s="1"/>
  <c r="Z474" i="124"/>
  <c r="Z502" i="124"/>
  <c r="BP236" i="125"/>
  <c r="AA237" i="125"/>
  <c r="Z58" i="127"/>
  <c r="BO65" i="129"/>
  <c r="AA65" i="129" s="1"/>
  <c r="Z90" i="129"/>
  <c r="Z94" i="129"/>
  <c r="AQ118" i="129"/>
  <c r="Z123" i="129"/>
  <c r="BO8" i="130"/>
  <c r="BO7" i="130" s="1"/>
  <c r="AY126" i="131"/>
  <c r="Z171" i="131"/>
  <c r="AQ170" i="131"/>
  <c r="BI7" i="132"/>
  <c r="AB38" i="132"/>
  <c r="BT7" i="133"/>
  <c r="AE8" i="133"/>
  <c r="AE7" i="133" s="1"/>
  <c r="AA48" i="117"/>
  <c r="AA30" i="117" s="1"/>
  <c r="AR7" i="119"/>
  <c r="BK7" i="119"/>
  <c r="AQ8" i="119"/>
  <c r="AF21" i="119"/>
  <c r="BG21" i="119"/>
  <c r="AC167" i="119"/>
  <c r="BD7" i="121"/>
  <c r="BA7" i="122"/>
  <c r="AB75" i="122"/>
  <c r="Z104" i="122"/>
  <c r="Z232" i="122"/>
  <c r="BA7" i="124"/>
  <c r="Z34" i="124"/>
  <c r="AY103" i="124"/>
  <c r="Z141" i="124"/>
  <c r="BB158" i="124"/>
  <c r="Y247" i="124"/>
  <c r="BG344" i="124"/>
  <c r="AA417" i="124"/>
  <c r="AA416" i="124" s="1"/>
  <c r="AR416" i="124"/>
  <c r="Z523" i="124"/>
  <c r="BH7" i="125"/>
  <c r="AA95" i="125"/>
  <c r="BO7" i="102"/>
  <c r="AD40" i="102"/>
  <c r="Z21" i="135"/>
  <c r="AQ8" i="135"/>
  <c r="AD139" i="116"/>
  <c r="AY139" i="116"/>
  <c r="AF8" i="117"/>
  <c r="AF7" i="117" s="1"/>
  <c r="Z49" i="118"/>
  <c r="BL7" i="119"/>
  <c r="Z147" i="119"/>
  <c r="BE7" i="121"/>
  <c r="Z176" i="124"/>
  <c r="AY225" i="124"/>
  <c r="AQ261" i="124"/>
  <c r="Z262" i="124"/>
  <c r="AE506" i="124"/>
  <c r="AA33" i="125"/>
  <c r="Z38" i="125"/>
  <c r="AQ33" i="125"/>
  <c r="BG33" i="125"/>
  <c r="AB337" i="125"/>
  <c r="BK7" i="126"/>
  <c r="BO8" i="126"/>
  <c r="AB58" i="131"/>
  <c r="AQ130" i="102"/>
  <c r="Z131" i="102"/>
  <c r="BG130" i="102"/>
  <c r="AE139" i="116"/>
  <c r="AC48" i="117"/>
  <c r="AQ48" i="117"/>
  <c r="Z49" i="117"/>
  <c r="AB8" i="118"/>
  <c r="BM57" i="118"/>
  <c r="BM7" i="118" s="1"/>
  <c r="AT7" i="119"/>
  <c r="BO21" i="119"/>
  <c r="Z54" i="119"/>
  <c r="Z91" i="119"/>
  <c r="AQ192" i="119"/>
  <c r="Z21" i="121"/>
  <c r="AQ71" i="121"/>
  <c r="Z25" i="122"/>
  <c r="BO8" i="123"/>
  <c r="BO7" i="123" s="1"/>
  <c r="BC7" i="124"/>
  <c r="AD8" i="124"/>
  <c r="AD7" i="124" s="1"/>
  <c r="BO103" i="124"/>
  <c r="AY261" i="124"/>
  <c r="AR247" i="124"/>
  <c r="AA290" i="124"/>
  <c r="BB236" i="125"/>
  <c r="AC237" i="125"/>
  <c r="Z283" i="125"/>
  <c r="BJ7" i="126"/>
  <c r="Z114" i="126"/>
  <c r="AY113" i="126"/>
  <c r="BG113" i="126"/>
  <c r="Z67" i="127"/>
  <c r="AQ66" i="127"/>
  <c r="AU7" i="102"/>
  <c r="BG139" i="116"/>
  <c r="AA79" i="117"/>
  <c r="AA78" i="117" s="1"/>
  <c r="Z190" i="122"/>
  <c r="Z224" i="122"/>
  <c r="Z70" i="124"/>
  <c r="Z99" i="124"/>
  <c r="Z172" i="124"/>
  <c r="AE212" i="124"/>
  <c r="Z221" i="124"/>
  <c r="AC261" i="124"/>
  <c r="AQ402" i="124"/>
  <c r="Z338" i="125"/>
  <c r="AY337" i="125"/>
  <c r="BG8" i="126"/>
  <c r="BG7" i="126" s="1"/>
  <c r="Z92" i="126"/>
  <c r="AD58" i="131"/>
  <c r="BC7" i="131"/>
  <c r="Z71" i="131"/>
  <c r="Z148" i="131"/>
  <c r="Z37" i="134"/>
  <c r="BU7" i="122"/>
  <c r="AB211" i="122"/>
  <c r="Z216" i="122"/>
  <c r="AD29" i="124"/>
  <c r="AQ29" i="124"/>
  <c r="Z78" i="124"/>
  <c r="AC124" i="124"/>
  <c r="AE324" i="124"/>
  <c r="AB331" i="124"/>
  <c r="AF344" i="124"/>
  <c r="BE331" i="124"/>
  <c r="AB417" i="124"/>
  <c r="AB416" i="124" s="1"/>
  <c r="AS416" i="124"/>
  <c r="Z531" i="124"/>
  <c r="AU7" i="125"/>
  <c r="Z63" i="125"/>
  <c r="Z96" i="125"/>
  <c r="AY95" i="125"/>
  <c r="AE186" i="125"/>
  <c r="BG186" i="125"/>
  <c r="AQ237" i="125"/>
  <c r="Z238" i="125"/>
  <c r="BI236" i="125"/>
  <c r="AB8" i="126"/>
  <c r="AQ8" i="126"/>
  <c r="Z9" i="126"/>
  <c r="AC54" i="126"/>
  <c r="AD8" i="128"/>
  <c r="AD7" i="128" s="1"/>
  <c r="AU7" i="128"/>
  <c r="BG265" i="130"/>
  <c r="AA106" i="102"/>
  <c r="BU7" i="135"/>
  <c r="AF8" i="135"/>
  <c r="AF7" i="135" s="1"/>
  <c r="BC7" i="122"/>
  <c r="BO58" i="122"/>
  <c r="Z100" i="122"/>
  <c r="Z257" i="122"/>
  <c r="AD124" i="124"/>
  <c r="BG225" i="124"/>
  <c r="BG158" i="124" s="1"/>
  <c r="Z253" i="124"/>
  <c r="AF261" i="124"/>
  <c r="AC331" i="124"/>
  <c r="Z357" i="124"/>
  <c r="AE402" i="124"/>
  <c r="AC417" i="124"/>
  <c r="AC416" i="124" s="1"/>
  <c r="AE62" i="125"/>
  <c r="AC95" i="125"/>
  <c r="AC116" i="125"/>
  <c r="AC153" i="125"/>
  <c r="AY153" i="125"/>
  <c r="AF186" i="125"/>
  <c r="BG237" i="125"/>
  <c r="BM7" i="126"/>
  <c r="Z233" i="130"/>
  <c r="Z287" i="130"/>
  <c r="AA7" i="131"/>
  <c r="A186" i="74" s="1"/>
  <c r="AQ8" i="132"/>
  <c r="Z9" i="132"/>
  <c r="Z29" i="135"/>
  <c r="AF75" i="122"/>
  <c r="Z17" i="124"/>
  <c r="Z74" i="124"/>
  <c r="Z398" i="124"/>
  <c r="BG402" i="124"/>
  <c r="Z450" i="124"/>
  <c r="AW7" i="125"/>
  <c r="AF8" i="125"/>
  <c r="AC33" i="125"/>
  <c r="AT7" i="125"/>
  <c r="AF62" i="125"/>
  <c r="BG62" i="125"/>
  <c r="AY237" i="125"/>
  <c r="AR236" i="125"/>
  <c r="AD8" i="126"/>
  <c r="AW7" i="128"/>
  <c r="AF8" i="128"/>
  <c r="AF7" i="128" s="1"/>
  <c r="AQ65" i="129"/>
  <c r="AC45" i="131"/>
  <c r="BG169" i="131"/>
  <c r="AF84" i="121"/>
  <c r="BJ7" i="122"/>
  <c r="Z17" i="122"/>
  <c r="Z128" i="122"/>
  <c r="AA194" i="122"/>
  <c r="AU7" i="124"/>
  <c r="BM7" i="124"/>
  <c r="BO212" i="124"/>
  <c r="Z212" i="124" s="1"/>
  <c r="AY344" i="124"/>
  <c r="Z386" i="124"/>
  <c r="Z519" i="124"/>
  <c r="AB116" i="125"/>
  <c r="Z174" i="125"/>
  <c r="AQ320" i="125"/>
  <c r="Z321" i="125"/>
  <c r="AS7" i="126"/>
  <c r="AC37" i="126"/>
  <c r="Z156" i="129"/>
  <c r="AS7" i="130"/>
  <c r="AB8" i="130"/>
  <c r="AB7" i="130" s="1"/>
  <c r="AF8" i="130"/>
  <c r="AF7" i="130" s="1"/>
  <c r="BM7" i="130"/>
  <c r="Z200" i="130"/>
  <c r="Z204" i="130"/>
  <c r="Z22" i="132"/>
  <c r="AY21" i="132"/>
  <c r="BG21" i="132"/>
  <c r="BG7" i="132" s="1"/>
  <c r="AD45" i="102"/>
  <c r="BS7" i="134"/>
  <c r="AD8" i="134"/>
  <c r="Z62" i="134"/>
  <c r="AY61" i="134"/>
  <c r="Z61" i="134" s="1"/>
  <c r="AR7" i="122"/>
  <c r="AA8" i="122"/>
  <c r="BK7" i="122"/>
  <c r="BE7" i="122"/>
  <c r="AV7" i="124"/>
  <c r="AA103" i="124"/>
  <c r="Z104" i="124"/>
  <c r="Z149" i="124"/>
  <c r="AE225" i="124"/>
  <c r="AB381" i="124"/>
  <c r="Z50" i="125"/>
  <c r="AT7" i="126"/>
  <c r="Z71" i="127"/>
  <c r="AT7" i="130"/>
  <c r="AC8" i="130"/>
  <c r="AC7" i="130" s="1"/>
  <c r="AY73" i="130"/>
  <c r="AB224" i="130"/>
  <c r="AA21" i="132"/>
  <c r="BP7" i="132"/>
  <c r="AC22" i="102"/>
  <c r="AE45" i="102"/>
  <c r="BT7" i="134"/>
  <c r="AD381" i="124"/>
  <c r="AY417" i="124"/>
  <c r="AY416" i="124" s="1"/>
  <c r="AY506" i="124"/>
  <c r="BM7" i="125"/>
  <c r="AQ8" i="125"/>
  <c r="Z46" i="125"/>
  <c r="AE116" i="125"/>
  <c r="BG116" i="125"/>
  <c r="Z227" i="125"/>
  <c r="AD270" i="125"/>
  <c r="AY270" i="125"/>
  <c r="AC291" i="125"/>
  <c r="Z45" i="129"/>
  <c r="BO118" i="129"/>
  <c r="AA139" i="129"/>
  <c r="Z171" i="130"/>
  <c r="Z225" i="130"/>
  <c r="BO45" i="131"/>
  <c r="BO7" i="131" s="1"/>
  <c r="Z119" i="102"/>
  <c r="Z124" i="102"/>
  <c r="Z29" i="133"/>
  <c r="Z109" i="134"/>
  <c r="Z93" i="135"/>
  <c r="AF324" i="124"/>
  <c r="Z369" i="124"/>
  <c r="AV7" i="125"/>
  <c r="AE8" i="125"/>
  <c r="BP7" i="125"/>
  <c r="Z42" i="125"/>
  <c r="Z178" i="125"/>
  <c r="AB186" i="125"/>
  <c r="BC236" i="125"/>
  <c r="AE291" i="125"/>
  <c r="BE236" i="125"/>
  <c r="BB7" i="126"/>
  <c r="AY37" i="126"/>
  <c r="AB66" i="127"/>
  <c r="AV7" i="129"/>
  <c r="AE8" i="129"/>
  <c r="AY166" i="130"/>
  <c r="AA195" i="130"/>
  <c r="AC224" i="130"/>
  <c r="AB45" i="131"/>
  <c r="AB21" i="132"/>
  <c r="AS7" i="132"/>
  <c r="BO79" i="134"/>
  <c r="AE307" i="124"/>
  <c r="Z494" i="124"/>
  <c r="BJ7" i="125"/>
  <c r="Z108" i="125"/>
  <c r="Z112" i="125"/>
  <c r="BH236" i="125"/>
  <c r="AF320" i="125"/>
  <c r="AE66" i="127"/>
  <c r="BG66" i="127"/>
  <c r="AZ7" i="129"/>
  <c r="AA8" i="129"/>
  <c r="BG181" i="129"/>
  <c r="Z181" i="129" s="1"/>
  <c r="Z182" i="129"/>
  <c r="AF299" i="130"/>
  <c r="AY8" i="131"/>
  <c r="Z9" i="131"/>
  <c r="BG8" i="131"/>
  <c r="Z132" i="131"/>
  <c r="BA7" i="132"/>
  <c r="AE21" i="132"/>
  <c r="AV7" i="132"/>
  <c r="Z68" i="132"/>
  <c r="AQ59" i="132"/>
  <c r="Z59" i="132" s="1"/>
  <c r="Z54" i="102"/>
  <c r="AD66" i="134"/>
  <c r="AE79" i="134"/>
  <c r="BJ7" i="135"/>
  <c r="AC8" i="135"/>
  <c r="AC7" i="135" s="1"/>
  <c r="AF307" i="124"/>
  <c r="Z361" i="124"/>
  <c r="Z403" i="124"/>
  <c r="Z438" i="124"/>
  <c r="Z527" i="124"/>
  <c r="Z579" i="124"/>
  <c r="AR7" i="125"/>
  <c r="BK7" i="125"/>
  <c r="AY33" i="125"/>
  <c r="AY7" i="125" s="1"/>
  <c r="Z170" i="125"/>
  <c r="Z287" i="125"/>
  <c r="AB291" i="125"/>
  <c r="AE54" i="126"/>
  <c r="BO8" i="127"/>
  <c r="BO7" i="127" s="1"/>
  <c r="Z33" i="127"/>
  <c r="BT7" i="129"/>
  <c r="Z122" i="130"/>
  <c r="BG166" i="130"/>
  <c r="BO299" i="130"/>
  <c r="AU7" i="131"/>
  <c r="AD8" i="131"/>
  <c r="AQ127" i="131"/>
  <c r="Z127" i="131" s="1"/>
  <c r="BB7" i="132"/>
  <c r="AW7" i="132"/>
  <c r="AF21" i="132"/>
  <c r="Z43" i="132"/>
  <c r="BG93" i="102"/>
  <c r="Z135" i="102"/>
  <c r="Z139" i="102"/>
  <c r="AT7" i="134"/>
  <c r="Y7" i="134"/>
  <c r="AE66" i="134"/>
  <c r="BG66" i="134"/>
  <c r="BG7" i="134" s="1"/>
  <c r="Z67" i="134"/>
  <c r="BG307" i="124"/>
  <c r="AC402" i="124"/>
  <c r="AB33" i="125"/>
  <c r="AS7" i="125"/>
  <c r="BL7" i="125"/>
  <c r="Z104" i="125"/>
  <c r="BJ236" i="125"/>
  <c r="BG54" i="126"/>
  <c r="Z84" i="126"/>
  <c r="AQ8" i="130"/>
  <c r="Z9" i="130"/>
  <c r="AY8" i="130"/>
  <c r="AY7" i="130" s="1"/>
  <c r="Z82" i="130"/>
  <c r="Z86" i="130"/>
  <c r="BO195" i="130"/>
  <c r="AV7" i="131"/>
  <c r="AD79" i="131"/>
  <c r="BM7" i="102"/>
  <c r="AQ22" i="102"/>
  <c r="Z22" i="102" s="1"/>
  <c r="Z23" i="102"/>
  <c r="Z50" i="102"/>
  <c r="BO8" i="135"/>
  <c r="BO7" i="135" s="1"/>
  <c r="Z25" i="125"/>
  <c r="AD153" i="125"/>
  <c r="Z258" i="125"/>
  <c r="BG79" i="126"/>
  <c r="Z79" i="126" s="1"/>
  <c r="AB96" i="126"/>
  <c r="BL7" i="127"/>
  <c r="AY53" i="127"/>
  <c r="Z53" i="127" s="1"/>
  <c r="Z25" i="128"/>
  <c r="AC160" i="129"/>
  <c r="Z187" i="130"/>
  <c r="AB195" i="130"/>
  <c r="Z156" i="131"/>
  <c r="Z70" i="102"/>
  <c r="AY130" i="102"/>
  <c r="AB8" i="133"/>
  <c r="AB7" i="133" s="1"/>
  <c r="AS7" i="133"/>
  <c r="AQ8" i="133"/>
  <c r="AY8" i="133"/>
  <c r="AY7" i="133" s="1"/>
  <c r="AF61" i="134"/>
  <c r="AA8" i="135"/>
  <c r="AA7" i="135" s="1"/>
  <c r="Z9" i="135"/>
  <c r="AE320" i="125"/>
  <c r="BE7" i="126"/>
  <c r="Z25" i="126"/>
  <c r="AC96" i="126"/>
  <c r="AQ96" i="126"/>
  <c r="BM7" i="127"/>
  <c r="AQ8" i="127"/>
  <c r="Z49" i="127"/>
  <c r="AE53" i="127"/>
  <c r="BU7" i="129"/>
  <c r="AS7" i="129"/>
  <c r="BL7" i="129"/>
  <c r="AD160" i="129"/>
  <c r="BS7" i="131"/>
  <c r="BM7" i="132"/>
  <c r="AY8" i="132"/>
  <c r="BH7" i="102"/>
  <c r="Z102" i="102"/>
  <c r="AE130" i="102"/>
  <c r="BM7" i="133"/>
  <c r="AF8" i="133"/>
  <c r="AF7" i="133" s="1"/>
  <c r="Z21" i="125"/>
  <c r="Z141" i="125"/>
  <c r="Z254" i="125"/>
  <c r="AD96" i="126"/>
  <c r="Z138" i="126"/>
  <c r="AY8" i="127"/>
  <c r="Z21" i="128"/>
  <c r="AC65" i="129"/>
  <c r="AF181" i="129"/>
  <c r="Z183" i="130"/>
  <c r="Z245" i="130"/>
  <c r="BG282" i="130"/>
  <c r="AU7" i="132"/>
  <c r="Z30" i="132"/>
  <c r="Z34" i="132"/>
  <c r="AB59" i="132"/>
  <c r="Z64" i="132"/>
  <c r="AF130" i="102"/>
  <c r="Z13" i="134"/>
  <c r="AY8" i="135"/>
  <c r="AY7" i="135" s="1"/>
  <c r="AB62" i="125"/>
  <c r="Z67" i="125"/>
  <c r="BO95" i="125"/>
  <c r="BO7" i="125" s="1"/>
  <c r="Z300" i="125"/>
  <c r="BG320" i="125"/>
  <c r="AY96" i="126"/>
  <c r="AD8" i="127"/>
  <c r="AE8" i="128"/>
  <c r="AE7" i="128" s="1"/>
  <c r="BD7" i="129"/>
  <c r="Z135" i="129"/>
  <c r="AF160" i="129"/>
  <c r="Z134" i="130"/>
  <c r="Z274" i="130"/>
  <c r="BB7" i="131"/>
  <c r="AC8" i="131"/>
  <c r="Z29" i="131"/>
  <c r="BG58" i="131"/>
  <c r="AQ108" i="131"/>
  <c r="Z109" i="131"/>
  <c r="BO126" i="131"/>
  <c r="AQ93" i="102"/>
  <c r="Z98" i="102"/>
  <c r="AC106" i="102"/>
  <c r="Z53" i="134"/>
  <c r="AC79" i="134"/>
  <c r="AQ79" i="134"/>
  <c r="Z79" i="134" s="1"/>
  <c r="AD8" i="135"/>
  <c r="AD7" i="135" s="1"/>
  <c r="AU7" i="135"/>
  <c r="Z137" i="125"/>
  <c r="AA291" i="125"/>
  <c r="AB54" i="126"/>
  <c r="Z55" i="126"/>
  <c r="AQ54" i="126"/>
  <c r="Z54" i="126" s="1"/>
  <c r="Z59" i="126"/>
  <c r="AF96" i="126"/>
  <c r="AE8" i="127"/>
  <c r="BA7" i="127"/>
  <c r="Z75" i="127"/>
  <c r="Z17" i="128"/>
  <c r="AY160" i="129"/>
  <c r="BO160" i="129"/>
  <c r="AA160" i="129" s="1"/>
  <c r="Z237" i="130"/>
  <c r="AF170" i="131"/>
  <c r="AF169" i="131" s="1"/>
  <c r="Z26" i="132"/>
  <c r="Z60" i="132"/>
  <c r="AR7" i="102"/>
  <c r="BK7" i="102"/>
  <c r="AQ8" i="102"/>
  <c r="Z9" i="102"/>
  <c r="AA93" i="102"/>
  <c r="AD106" i="102"/>
  <c r="AW7" i="134"/>
  <c r="BK7" i="134"/>
  <c r="BU7" i="134"/>
  <c r="AV7" i="135"/>
  <c r="AE8" i="135"/>
  <c r="AE7" i="135" s="1"/>
  <c r="AQ62" i="125"/>
  <c r="Z130" i="126"/>
  <c r="Z98" i="129"/>
  <c r="AC139" i="129"/>
  <c r="Z165" i="129"/>
  <c r="Z130" i="130"/>
  <c r="AC265" i="130"/>
  <c r="BD7" i="131"/>
  <c r="BG79" i="131"/>
  <c r="Z84" i="131"/>
  <c r="AY108" i="131"/>
  <c r="Z183" i="131"/>
  <c r="BL7" i="102"/>
  <c r="AB93" i="102"/>
  <c r="Z49" i="134"/>
  <c r="AD61" i="134"/>
  <c r="BO79" i="131"/>
  <c r="AF108" i="131"/>
  <c r="Z175" i="131"/>
  <c r="Z13" i="132"/>
  <c r="AE59" i="132"/>
  <c r="AE7" i="132" s="1"/>
  <c r="AF8" i="102"/>
  <c r="AF7" i="102" s="1"/>
  <c r="BR7" i="102"/>
  <c r="BG45" i="102"/>
  <c r="BG7" i="102" s="1"/>
  <c r="AD119" i="102"/>
  <c r="BP7" i="134"/>
  <c r="BG8" i="135"/>
  <c r="BG7" i="135" s="1"/>
  <c r="BD7" i="126"/>
  <c r="AD37" i="126"/>
  <c r="AS7" i="127"/>
  <c r="AB53" i="127"/>
  <c r="AB7" i="127" s="1"/>
  <c r="AY8" i="128"/>
  <c r="AY7" i="128" s="1"/>
  <c r="BC7" i="129"/>
  <c r="BK7" i="129"/>
  <c r="AE282" i="130"/>
  <c r="BH7" i="131"/>
  <c r="Z59" i="131"/>
  <c r="AF127" i="131"/>
  <c r="AF126" i="131" s="1"/>
  <c r="AB8" i="132"/>
  <c r="AB7" i="132" s="1"/>
  <c r="AD17" i="102"/>
  <c r="AE119" i="102"/>
  <c r="AR7" i="133"/>
  <c r="AA8" i="133"/>
  <c r="AA7" i="133" s="1"/>
  <c r="AF8" i="134"/>
  <c r="BQ7" i="134"/>
  <c r="AC92" i="134"/>
  <c r="AY92" i="134"/>
  <c r="AD7" i="129"/>
  <c r="BH7" i="129"/>
  <c r="Z21" i="129"/>
  <c r="AB139" i="129"/>
  <c r="AB7" i="129" s="1"/>
  <c r="Z140" i="129"/>
  <c r="Z144" i="129"/>
  <c r="AY139" i="129"/>
  <c r="Z270" i="130"/>
  <c r="BK7" i="131"/>
  <c r="AF58" i="131"/>
  <c r="Z152" i="131"/>
  <c r="Z51" i="132"/>
  <c r="Z32" i="102"/>
  <c r="AY31" i="102"/>
  <c r="Z31" i="102" s="1"/>
  <c r="AQ106" i="102"/>
  <c r="Z107" i="102"/>
  <c r="AD8" i="133"/>
  <c r="AD7" i="133" s="1"/>
  <c r="AU7" i="133"/>
  <c r="BO8" i="134"/>
  <c r="BO7" i="134" s="1"/>
  <c r="Z33" i="134"/>
  <c r="Z21" i="126"/>
  <c r="AE79" i="126"/>
  <c r="AF8" i="127"/>
  <c r="AF7" i="127" s="1"/>
  <c r="Z88" i="127"/>
  <c r="Z92" i="127"/>
  <c r="Z102" i="129"/>
  <c r="AE181" i="129"/>
  <c r="AF195" i="130"/>
  <c r="BG195" i="130"/>
  <c r="AE224" i="130"/>
  <c r="AQ299" i="130"/>
  <c r="Z299" i="130" s="1"/>
  <c r="Z300" i="130"/>
  <c r="AQ45" i="131"/>
  <c r="Z46" i="131"/>
  <c r="AY58" i="131"/>
  <c r="BO58" i="131"/>
  <c r="AF8" i="132"/>
  <c r="AF7" i="132" s="1"/>
  <c r="AC59" i="132"/>
  <c r="BC7" i="102"/>
  <c r="AC40" i="102"/>
  <c r="BI7" i="134"/>
  <c r="BO92" i="134"/>
  <c r="Z121" i="134"/>
  <c r="Z125" i="134"/>
  <c r="BO37" i="126"/>
  <c r="BG8" i="127"/>
  <c r="Z45" i="127"/>
  <c r="AA53" i="127"/>
  <c r="AA7" i="127" s="1"/>
  <c r="BS7" i="127"/>
  <c r="AF66" i="127"/>
  <c r="AF65" i="129"/>
  <c r="Z57" i="130"/>
  <c r="AQ265" i="130"/>
  <c r="Z265" i="130" s="1"/>
  <c r="BM7" i="131"/>
  <c r="AQ8" i="131"/>
  <c r="Z92" i="131"/>
  <c r="BG170" i="131"/>
  <c r="AE8" i="102"/>
  <c r="BD7" i="102"/>
  <c r="AA22" i="102"/>
  <c r="Z27" i="102"/>
  <c r="AB80" i="102"/>
  <c r="AY106" i="102"/>
  <c r="Z29" i="134"/>
  <c r="Z69" i="135"/>
  <c r="AE160" i="129"/>
  <c r="AD265" i="130"/>
  <c r="AB8" i="131"/>
  <c r="Z13" i="131"/>
  <c r="AC127" i="131"/>
  <c r="AC126" i="131" s="1"/>
  <c r="AT126" i="131"/>
  <c r="AQ126" i="131" s="1"/>
  <c r="BC7" i="132"/>
  <c r="BU7" i="132"/>
  <c r="BI7" i="102"/>
  <c r="Z18" i="102"/>
  <c r="AA80" i="102"/>
  <c r="Z85" i="102"/>
  <c r="Z81" i="135"/>
  <c r="Z127" i="129"/>
  <c r="Z131" i="129"/>
  <c r="Z177" i="129"/>
  <c r="AE166" i="130"/>
  <c r="Z320" i="130"/>
  <c r="AQ79" i="131"/>
  <c r="Z79" i="131" s="1"/>
  <c r="Y79" i="131" s="1"/>
  <c r="Z128" i="131"/>
  <c r="BO169" i="131"/>
  <c r="AE170" i="131"/>
  <c r="AE169" i="131" s="1"/>
  <c r="AV169" i="131"/>
  <c r="AQ169" i="131" s="1"/>
  <c r="AC38" i="132"/>
  <c r="Z39" i="132"/>
  <c r="BJ7" i="102"/>
  <c r="AC17" i="102"/>
  <c r="AA31" i="102"/>
  <c r="Z93" i="134"/>
  <c r="Z21" i="127"/>
  <c r="AC8" i="129"/>
  <c r="AC7" i="129" s="1"/>
  <c r="Z9" i="129"/>
  <c r="Z66" i="129"/>
  <c r="AY65" i="129"/>
  <c r="Z146" i="130"/>
  <c r="AF224" i="130"/>
  <c r="Z249" i="130"/>
  <c r="BO265" i="130"/>
  <c r="AS7" i="131"/>
  <c r="BO127" i="131"/>
  <c r="AD8" i="102"/>
  <c r="AB22" i="102"/>
  <c r="AB7" i="102" s="1"/>
  <c r="Z66" i="102"/>
  <c r="Z147" i="102"/>
  <c r="Z151" i="102"/>
  <c r="Z33" i="133"/>
  <c r="Z37" i="133"/>
  <c r="AU7" i="134"/>
  <c r="AQ8" i="134"/>
  <c r="AD79" i="134"/>
  <c r="AF92" i="134"/>
  <c r="AQ113" i="126"/>
  <c r="Z113" i="126" s="1"/>
  <c r="AU7" i="129"/>
  <c r="BM7" i="129"/>
  <c r="Z33" i="130"/>
  <c r="Z37" i="130"/>
  <c r="Z191" i="130"/>
  <c r="AC58" i="131"/>
  <c r="Z121" i="131"/>
  <c r="AQ21" i="132"/>
  <c r="BO80" i="102"/>
  <c r="Z80" i="102" s="1"/>
  <c r="AV7" i="134"/>
  <c r="Z91" i="120"/>
  <c r="BO92" i="120"/>
  <c r="AC92" i="120"/>
  <c r="AY92" i="120"/>
  <c r="BG92" i="120"/>
  <c r="Z54" i="120"/>
  <c r="BO58" i="120"/>
  <c r="AF47" i="120"/>
  <c r="Z51" i="120"/>
  <c r="Z52" i="120"/>
  <c r="Z55" i="120"/>
  <c r="AA80" i="120"/>
  <c r="AC88" i="120"/>
  <c r="Z41" i="120"/>
  <c r="AD47" i="120"/>
  <c r="Z49" i="120"/>
  <c r="AD88" i="120"/>
  <c r="AB92" i="120"/>
  <c r="AF92" i="120"/>
  <c r="Z11" i="120"/>
  <c r="Z30" i="120"/>
  <c r="Z32" i="120"/>
  <c r="Z35" i="120"/>
  <c r="Z37" i="120"/>
  <c r="AY47" i="120"/>
  <c r="Z44" i="120"/>
  <c r="AF8" i="120"/>
  <c r="AD58" i="120"/>
  <c r="Z60" i="120"/>
  <c r="Z63" i="120"/>
  <c r="Z68" i="120"/>
  <c r="BO8" i="120"/>
  <c r="BG58" i="120"/>
  <c r="BG80" i="120"/>
  <c r="AB47" i="120"/>
  <c r="AA58" i="120"/>
  <c r="Z61" i="120"/>
  <c r="AQ80" i="120"/>
  <c r="Z86" i="120"/>
  <c r="AA88" i="120"/>
  <c r="Z93" i="120"/>
  <c r="AQ92" i="120"/>
  <c r="Z94" i="120"/>
  <c r="Z33" i="120"/>
  <c r="BK7" i="120"/>
  <c r="AC47" i="120"/>
  <c r="BO80" i="120"/>
  <c r="BO88" i="120"/>
  <c r="AY8" i="120"/>
  <c r="Z53" i="120"/>
  <c r="BC7" i="120"/>
  <c r="Z36" i="120"/>
  <c r="AE47" i="120"/>
  <c r="Z48" i="120"/>
  <c r="Z64" i="120"/>
  <c r="Z66" i="120"/>
  <c r="Z67" i="120"/>
  <c r="AQ88" i="120"/>
  <c r="Z90" i="120"/>
  <c r="AA47" i="120"/>
  <c r="Z56" i="120"/>
  <c r="Z57" i="120"/>
  <c r="Z62" i="120"/>
  <c r="AQ58" i="120"/>
  <c r="AC80" i="120"/>
  <c r="Z87" i="120"/>
  <c r="AA92" i="120"/>
  <c r="BG8" i="120"/>
  <c r="AC58" i="120"/>
  <c r="Z59" i="120"/>
  <c r="AD92" i="120"/>
  <c r="AE92" i="120"/>
  <c r="BQ7" i="120"/>
  <c r="Z31" i="120"/>
  <c r="Z34" i="120"/>
  <c r="Z39" i="120"/>
  <c r="BO47" i="120"/>
  <c r="AQ47" i="120"/>
  <c r="AB58" i="120"/>
  <c r="Z75" i="120"/>
  <c r="AB80" i="120"/>
  <c r="AY80" i="120"/>
  <c r="AB88" i="120"/>
  <c r="BG88" i="120"/>
  <c r="BO40" i="120"/>
  <c r="AB8" i="120"/>
  <c r="BG40" i="120"/>
  <c r="AC40" i="120"/>
  <c r="AY40" i="120"/>
  <c r="AR7" i="120"/>
  <c r="BB7" i="120"/>
  <c r="BL7" i="120"/>
  <c r="BH7" i="120"/>
  <c r="AQ40" i="120"/>
  <c r="AB40" i="120"/>
  <c r="AF40" i="120"/>
  <c r="AZ7" i="120"/>
  <c r="AE40" i="120"/>
  <c r="BS7" i="120"/>
  <c r="BJ7" i="120"/>
  <c r="BT7" i="120"/>
  <c r="AA40" i="120"/>
  <c r="BA7" i="120"/>
  <c r="BU7" i="120"/>
  <c r="AC8" i="120"/>
  <c r="AS7" i="120"/>
  <c r="AE8" i="120"/>
  <c r="BP7" i="120"/>
  <c r="AQ8" i="120"/>
  <c r="AU7" i="120"/>
  <c r="BE7" i="120"/>
  <c r="AV7" i="120"/>
  <c r="AD8" i="120"/>
  <c r="AW7" i="120"/>
  <c r="BR7" i="120"/>
  <c r="Z43" i="120"/>
  <c r="BG47" i="120"/>
  <c r="AT7" i="120"/>
  <c r="AD40" i="120"/>
  <c r="AE58" i="120"/>
  <c r="Z89" i="120"/>
  <c r="BD7" i="120"/>
  <c r="BM7" i="120"/>
  <c r="AF58" i="120"/>
  <c r="AY58" i="120"/>
  <c r="AY88" i="120"/>
  <c r="AA8" i="120"/>
  <c r="BI7" i="120"/>
  <c r="BG17" i="112" l="1"/>
  <c r="BG7" i="112" s="1"/>
  <c r="AY7" i="112"/>
  <c r="AC7" i="102"/>
  <c r="BG30" i="117"/>
  <c r="BG7" i="109"/>
  <c r="Z75" i="122"/>
  <c r="Z130" i="102"/>
  <c r="Z59" i="115"/>
  <c r="AD7" i="111"/>
  <c r="AB7" i="131"/>
  <c r="Z91" i="112"/>
  <c r="Z96" i="126"/>
  <c r="AD7" i="109"/>
  <c r="AY7" i="115"/>
  <c r="Z41" i="111"/>
  <c r="AB7" i="134"/>
  <c r="Z282" i="130"/>
  <c r="Z62" i="125"/>
  <c r="BO7" i="122"/>
  <c r="Z66" i="134"/>
  <c r="BG7" i="111"/>
  <c r="Z29" i="113"/>
  <c r="AY7" i="102"/>
  <c r="AC236" i="125"/>
  <c r="AA7" i="118"/>
  <c r="AA7" i="122"/>
  <c r="AE158" i="124"/>
  <c r="AC7" i="126"/>
  <c r="AA7" i="102"/>
  <c r="AA7" i="125"/>
  <c r="AA164" i="111"/>
  <c r="Z337" i="125"/>
  <c r="AA7" i="132"/>
  <c r="AD7" i="122"/>
  <c r="Z195" i="130"/>
  <c r="AY7" i="124"/>
  <c r="AE23" i="112"/>
  <c r="AE7" i="109"/>
  <c r="Z45" i="131"/>
  <c r="Y45" i="131" s="1"/>
  <c r="Z33" i="114"/>
  <c r="AE7" i="127"/>
  <c r="AB236" i="125"/>
  <c r="AD7" i="134"/>
  <c r="Z118" i="129"/>
  <c r="AY247" i="124"/>
  <c r="Z48" i="117"/>
  <c r="Z261" i="124"/>
  <c r="BG7" i="119"/>
  <c r="AC7" i="114"/>
  <c r="AF7" i="111"/>
  <c r="AC7" i="121"/>
  <c r="AY7" i="122"/>
  <c r="Z166" i="130"/>
  <c r="AB7" i="118"/>
  <c r="Z320" i="125"/>
  <c r="AC7" i="132"/>
  <c r="AY7" i="127"/>
  <c r="AD7" i="125"/>
  <c r="Z103" i="124"/>
  <c r="AC30" i="117"/>
  <c r="Z225" i="124"/>
  <c r="Z46" i="113"/>
  <c r="Z42" i="115"/>
  <c r="BO7" i="129"/>
  <c r="BG7" i="116"/>
  <c r="AD7" i="115"/>
  <c r="Z24" i="112"/>
  <c r="Z29" i="124"/>
  <c r="AC7" i="125"/>
  <c r="BO158" i="124"/>
  <c r="AD158" i="124"/>
  <c r="Z78" i="119"/>
  <c r="AF7" i="113"/>
  <c r="AC158" i="124"/>
  <c r="Z506" i="124"/>
  <c r="AD331" i="124"/>
  <c r="AD330" i="124" s="1"/>
  <c r="AU330" i="124"/>
  <c r="AF7" i="129"/>
  <c r="AF57" i="118"/>
  <c r="Z331" i="124"/>
  <c r="Z330" i="124" s="1"/>
  <c r="AY7" i="117"/>
  <c r="Z8" i="117"/>
  <c r="Z7" i="117" s="1"/>
  <c r="AQ7" i="133"/>
  <c r="Z8" i="133"/>
  <c r="AE7" i="126"/>
  <c r="Z116" i="125"/>
  <c r="Z95" i="125"/>
  <c r="AY7" i="129"/>
  <c r="Z8" i="131"/>
  <c r="AQ7" i="131"/>
  <c r="Z108" i="131"/>
  <c r="Y108" i="131" s="1"/>
  <c r="AQ7" i="130"/>
  <c r="Z8" i="130"/>
  <c r="AE7" i="129"/>
  <c r="Z33" i="125"/>
  <c r="AQ7" i="135"/>
  <c r="Z8" i="135"/>
  <c r="Z7" i="135" s="1"/>
  <c r="Z170" i="131"/>
  <c r="Z73" i="130"/>
  <c r="Z344" i="124"/>
  <c r="AC7" i="119"/>
  <c r="Z37" i="126"/>
  <c r="BG7" i="113"/>
  <c r="BO23" i="112"/>
  <c r="AQ7" i="102"/>
  <c r="Z8" i="102"/>
  <c r="AC7" i="131"/>
  <c r="Z65" i="129"/>
  <c r="AQ7" i="128"/>
  <c r="Z8" i="128"/>
  <c r="Z7" i="128" s="1"/>
  <c r="AF7" i="118"/>
  <c r="AB158" i="124"/>
  <c r="AQ7" i="134"/>
  <c r="Z8" i="134"/>
  <c r="AQ7" i="125"/>
  <c r="Z8" i="125"/>
  <c r="Z8" i="123"/>
  <c r="Z7" i="123" s="1"/>
  <c r="AQ7" i="123"/>
  <c r="AA7" i="124"/>
  <c r="AQ247" i="124"/>
  <c r="Z248" i="124"/>
  <c r="AE7" i="111"/>
  <c r="AE7" i="121"/>
  <c r="AQ7" i="109"/>
  <c r="Z8" i="109"/>
  <c r="AW7" i="118"/>
  <c r="AY7" i="126"/>
  <c r="Z23" i="112"/>
  <c r="Z29" i="109"/>
  <c r="AQ7" i="124"/>
  <c r="Z8" i="124"/>
  <c r="AY7" i="134"/>
  <c r="AA7" i="114"/>
  <c r="Z8" i="114"/>
  <c r="AE7" i="115"/>
  <c r="Z8" i="116"/>
  <c r="AQ7" i="116"/>
  <c r="BG7" i="124"/>
  <c r="AE236" i="125"/>
  <c r="AQ30" i="117"/>
  <c r="Z31" i="117"/>
  <c r="Z30" i="117" s="1"/>
  <c r="AA7" i="111"/>
  <c r="AQ7" i="122"/>
  <c r="Z8" i="122"/>
  <c r="AC7" i="111"/>
  <c r="Z8" i="111"/>
  <c r="AQ7" i="111"/>
  <c r="AC7" i="115"/>
  <c r="Z82" i="116"/>
  <c r="AB7" i="125"/>
  <c r="AD7" i="131"/>
  <c r="BG7" i="131"/>
  <c r="Z8" i="132"/>
  <c r="AQ7" i="132"/>
  <c r="AC330" i="124"/>
  <c r="Z160" i="129"/>
  <c r="Z58" i="121"/>
  <c r="AD7" i="119"/>
  <c r="AF236" i="125"/>
  <c r="Z54" i="111"/>
  <c r="AF7" i="131"/>
  <c r="AB7" i="122"/>
  <c r="AA7" i="109"/>
  <c r="AQ23" i="112"/>
  <c r="Z8" i="115"/>
  <c r="AQ158" i="124"/>
  <c r="Z159" i="124"/>
  <c r="Z158" i="124" s="1"/>
  <c r="Z291" i="125"/>
  <c r="AY236" i="125"/>
  <c r="BE330" i="124"/>
  <c r="AF331" i="124"/>
  <c r="AF330" i="124" s="1"/>
  <c r="AQ7" i="119"/>
  <c r="Z8" i="119"/>
  <c r="AE7" i="122"/>
  <c r="AE7" i="134"/>
  <c r="AY7" i="116"/>
  <c r="AB7" i="121"/>
  <c r="AB7" i="113"/>
  <c r="AQ78" i="117"/>
  <c r="Z79" i="117"/>
  <c r="Z78" i="117" s="1"/>
  <c r="AC7" i="122"/>
  <c r="AQ7" i="114"/>
  <c r="AB7" i="109"/>
  <c r="Z92" i="134"/>
  <c r="AQ7" i="115"/>
  <c r="Z8" i="127"/>
  <c r="Z7" i="127" s="1"/>
  <c r="AQ7" i="127"/>
  <c r="AY7" i="131"/>
  <c r="Z270" i="125"/>
  <c r="Z25" i="121"/>
  <c r="Z45" i="102"/>
  <c r="BO17" i="112"/>
  <c r="BO7" i="112" s="1"/>
  <c r="AB330" i="124"/>
  <c r="BO7" i="119"/>
  <c r="Z8" i="121"/>
  <c r="AQ7" i="121"/>
  <c r="Z58" i="131"/>
  <c r="Y58" i="131" s="1"/>
  <c r="AD7" i="127"/>
  <c r="Z71" i="121"/>
  <c r="AD236" i="125"/>
  <c r="AA7" i="121"/>
  <c r="Z211" i="122"/>
  <c r="Z417" i="124"/>
  <c r="Z416" i="124" s="1"/>
  <c r="AQ416" i="124"/>
  <c r="BO7" i="111"/>
  <c r="Z8" i="113"/>
  <c r="Z7" i="113" s="1"/>
  <c r="Z126" i="131"/>
  <c r="Y126" i="131" s="1"/>
  <c r="Y127" i="131"/>
  <c r="AD7" i="126"/>
  <c r="Z79" i="109"/>
  <c r="Z21" i="132"/>
  <c r="BG7" i="127"/>
  <c r="Z106" i="102"/>
  <c r="Z8" i="126"/>
  <c r="AQ7" i="126"/>
  <c r="BO236" i="125"/>
  <c r="Z139" i="129"/>
  <c r="AB7" i="126"/>
  <c r="BG7" i="121"/>
  <c r="Z147" i="111"/>
  <c r="AY7" i="113"/>
  <c r="AD7" i="102"/>
  <c r="AF7" i="134"/>
  <c r="AE7" i="125"/>
  <c r="BO7" i="126"/>
  <c r="AA236" i="125"/>
  <c r="Z153" i="125"/>
  <c r="Z381" i="124"/>
  <c r="Z124" i="124"/>
  <c r="AF7" i="121"/>
  <c r="BG7" i="125"/>
  <c r="AF7" i="122"/>
  <c r="Z139" i="116"/>
  <c r="Z8" i="129"/>
  <c r="AQ7" i="129"/>
  <c r="AQ89" i="117"/>
  <c r="Z90" i="117"/>
  <c r="Z89" i="117" s="1"/>
  <c r="AB7" i="116"/>
  <c r="Z46" i="109"/>
  <c r="Z186" i="125"/>
  <c r="AV330" i="124"/>
  <c r="AE331" i="124"/>
  <c r="AE330" i="124" s="1"/>
  <c r="AQ7" i="113"/>
  <c r="Z66" i="127"/>
  <c r="AE7" i="102"/>
  <c r="Z93" i="102"/>
  <c r="AY7" i="132"/>
  <c r="AA7" i="129"/>
  <c r="AF7" i="125"/>
  <c r="BG236" i="125"/>
  <c r="Z237" i="125"/>
  <c r="AQ236" i="125"/>
  <c r="Z402" i="124"/>
  <c r="Z192" i="119"/>
  <c r="Z58" i="122"/>
  <c r="AF7" i="126"/>
  <c r="AF7" i="119"/>
  <c r="Z21" i="119"/>
  <c r="AF23" i="112"/>
  <c r="AC7" i="127"/>
  <c r="Z167" i="119"/>
  <c r="AA247" i="124"/>
  <c r="AD7" i="120"/>
  <c r="Z92" i="120"/>
  <c r="Z58" i="120"/>
  <c r="Z80" i="120"/>
  <c r="BO7" i="120"/>
  <c r="Z88" i="120"/>
  <c r="BG7" i="120"/>
  <c r="AC7" i="120"/>
  <c r="AF7" i="120"/>
  <c r="AB7" i="120"/>
  <c r="Z8" i="120"/>
  <c r="Z40" i="120"/>
  <c r="AA7" i="120"/>
  <c r="AQ7" i="120"/>
  <c r="AE7" i="120"/>
  <c r="Z47" i="120"/>
  <c r="AY7" i="120"/>
  <c r="Z247" i="124" l="1"/>
  <c r="Z7" i="114"/>
  <c r="Z7" i="126"/>
  <c r="Z7" i="115"/>
  <c r="Z7" i="121"/>
  <c r="Z7" i="124"/>
  <c r="Z236" i="125"/>
  <c r="Z7" i="111"/>
  <c r="Z7" i="134"/>
  <c r="Z7" i="122"/>
  <c r="Z7" i="119"/>
  <c r="Z7" i="109"/>
  <c r="Z7" i="130"/>
  <c r="Y8" i="131"/>
  <c r="Z7" i="131"/>
  <c r="Y7" i="131" s="1"/>
  <c r="Z7" i="132"/>
  <c r="Z7" i="116"/>
  <c r="Z7" i="102"/>
  <c r="Z7" i="129"/>
  <c r="Y170" i="131"/>
  <c r="Z169" i="131"/>
  <c r="Y169" i="131" s="1"/>
  <c r="Z7" i="125"/>
  <c r="Z7" i="133"/>
  <c r="Y7" i="133" s="1"/>
  <c r="Y8" i="133"/>
  <c r="Z7" i="120"/>
  <c r="AO106" i="112" l="1"/>
  <c r="AO106" i="112"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R4" authorId="0" shapeId="0" xr:uid="{00000000-0006-0000-0700-000001000000}">
      <text>
        <r>
          <rPr>
            <sz val="11"/>
            <color rgb="FF000000"/>
            <rFont val="Calibri"/>
            <family val="2"/>
            <scheme val="minor"/>
          </rPr>
          <t>======
ID#AAABbvKHPSk
    (2025-01-30 16:22:47)
Anual: el valor de la meta es igual todos los años.
Acumulada.  el valor de la meta se acumula hasta ser igual a la meta del cuatrienio.
	-Carlos E Rodríguez 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PROF FORM ARTISTICA</author>
  </authors>
  <commentList>
    <comment ref="F96" authorId="0" shapeId="0" xr:uid="{00000000-0006-0000-0F00-000001000000}">
      <text>
        <r>
          <rPr>
            <b/>
            <sz val="9"/>
            <rFont val="Tahoma"/>
            <family val="2"/>
          </rPr>
          <t>PROF FORM ARTISTICA:</t>
        </r>
        <r>
          <rPr>
            <sz val="9"/>
            <rFont val="Tahoma"/>
            <family val="2"/>
          </rPr>
          <t xml:space="preserve">
El códido indicador de producto 330112600Este servicio está orientado apoyar el proceso de formación artística y cultural a través del equipamiento de instrumentos y elementos propios de cada área (música, teatro, danzas y/o artes plásticas y visuales).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4" authorId="0" shapeId="0" xr:uid="{00000000-0006-0000-1800-000001000000}">
      <text>
        <r>
          <rPr>
            <b/>
            <sz val="9"/>
            <rFont val="Tahoma"/>
            <family val="2"/>
          </rPr>
          <t>USER:</t>
        </r>
        <r>
          <rPr>
            <sz val="9"/>
            <rFont val="Tahoma"/>
            <family val="2"/>
          </rPr>
          <t xml:space="preserve">
se ajustó el indicador de acuerdo al programa presupuestal 3201
</t>
        </r>
      </text>
    </comment>
    <comment ref="G75" authorId="0" shapeId="0" xr:uid="{00000000-0006-0000-1800-000002000000}">
      <text>
        <r>
          <rPr>
            <b/>
            <sz val="9"/>
            <rFont val="Tahoma"/>
            <family val="2"/>
          </rPr>
          <t>USER:</t>
        </r>
        <r>
          <rPr>
            <sz val="9"/>
            <rFont val="Tahoma"/>
            <family val="2"/>
          </rPr>
          <t xml:space="preserve">
se ajustó según el indicador de producto del catalogo DNP  teniendo en  cuenta el programa presupuestal 3208</t>
        </r>
      </text>
    </comment>
    <comment ref="G80" authorId="0" shapeId="0" xr:uid="{00000000-0006-0000-1800-000003000000}">
      <text>
        <r>
          <rPr>
            <b/>
            <sz val="9"/>
            <rFont val="Tahoma"/>
            <family val="2"/>
          </rPr>
          <t>USER:</t>
        </r>
        <r>
          <rPr>
            <sz val="9"/>
            <rFont val="Tahoma"/>
            <family val="2"/>
          </rPr>
          <t xml:space="preserve">
Se ajustó el indicador de acuerdo al programa presupuestal 3201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42" authorId="0" shapeId="0" xr:uid="{00000000-0006-0000-1E00-000001000000}">
      <text>
        <r>
          <rPr>
            <b/>
            <sz val="9"/>
            <rFont val="Tahoma"/>
            <family val="2"/>
          </rPr>
          <t>user:</t>
        </r>
        <r>
          <rPr>
            <sz val="9"/>
            <rFont val="Tahoma"/>
            <family val="2"/>
          </rPr>
          <t xml:space="preserve">
Jefe de Oficina</t>
        </r>
      </text>
    </comment>
    <comment ref="B43" authorId="0" shapeId="0" xr:uid="{00000000-0006-0000-1E00-000002000000}">
      <text>
        <r>
          <rPr>
            <b/>
            <sz val="9"/>
            <rFont val="Tahoma"/>
            <family val="2"/>
          </rPr>
          <t>user:</t>
        </r>
        <r>
          <rPr>
            <sz val="9"/>
            <rFont val="Tahoma"/>
            <family val="2"/>
          </rPr>
          <t xml:space="preserve">
Jefe de Area</t>
        </r>
      </text>
    </comment>
    <comment ref="B44" authorId="0" shapeId="0" xr:uid="{00000000-0006-0000-1E00-000003000000}">
      <text>
        <r>
          <rPr>
            <b/>
            <sz val="9"/>
            <rFont val="Tahoma"/>
            <family val="2"/>
          </rPr>
          <t>user:</t>
        </r>
        <r>
          <rPr>
            <sz val="9"/>
            <rFont val="Tahoma"/>
            <family val="2"/>
          </rPr>
          <t xml:space="preserve">
Oficina de Planeación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<sst xmlns="http://schemas.openxmlformats.org/spreadsheetml/2006/main" count="22335" uniqueCount="4263">
  <si>
    <t>Libre Destinación</t>
  </si>
  <si>
    <t>Destinación Específica</t>
  </si>
  <si>
    <t>S.G.P.</t>
  </si>
  <si>
    <t>Recursos Administrados</t>
  </si>
  <si>
    <t>S.G.R.</t>
  </si>
  <si>
    <t>Crédito</t>
  </si>
  <si>
    <t>Nación 
Municipios</t>
  </si>
  <si>
    <t>Otros</t>
  </si>
  <si>
    <t xml:space="preserve">TOTAL </t>
  </si>
  <si>
    <t xml:space="preserve">   </t>
  </si>
  <si>
    <t>INVERSIÓN</t>
  </si>
  <si>
    <t>O</t>
  </si>
  <si>
    <t>APUESTAS TRANSFORMADORAS</t>
  </si>
  <si>
    <t>CONSTRUCCIÓN, DOTACIÓN Y PUESTA EN MARCHA DEL C.E.F.E</t>
  </si>
  <si>
    <t>DISEÑO E IMPLEMENTACIÓN DE LA MARCA REGIÓN DE NORTE DE SANTANDER</t>
  </si>
  <si>
    <t>DESARROLLO DE INFRAESTRUCTURA FÍSICA PARA UN PARQUE INDUSTRIAL CON RÉGIMEN FRANCO</t>
  </si>
  <si>
    <t>IMPULSO A LA UNIVERSIDAD - COMPLEJO EDUCATIVO DEL CATATUMBO</t>
  </si>
  <si>
    <t>MEJORAMIENTO DE LA INFRAESTRUCTURA HOSPITALARIA</t>
  </si>
  <si>
    <t>IMPLEMENTACIÓN DE UN MODELO DE SEGURIDAD MULTIDIMENSIONAL</t>
  </si>
  <si>
    <t>MEJORAMIENTO DE LA RED VIAL SECUNDARIA Y TERCIARIA</t>
  </si>
  <si>
    <t>CENTRO DE CONVENCIONES VIRGILIO BARCO VARGAS</t>
  </si>
  <si>
    <t>DISTRITOS DE POLICÌA DE OCAÑA Y VILLA DEL ROSARIO</t>
  </si>
  <si>
    <t>IMPULSO AL PROYECTO CÍNERA</t>
  </si>
  <si>
    <t>HOSPITAL DE PAMPLONA</t>
  </si>
  <si>
    <t>UNIVERSIDAD DE ATALAYA</t>
  </si>
  <si>
    <t>INTERCAMBIADORES DE OCAÑA Y DE PINAR DEL RÍO</t>
  </si>
  <si>
    <t>VARIANTES DE ÁBREGO Y OCAÑA</t>
  </si>
  <si>
    <t>LINEA ESTRATÉGICA DESARROLLO ECONÓMICO SOSTENIBLE Y COMPETITIVIDAD</t>
  </si>
  <si>
    <t xml:space="preserve">DESARROLLO EMPRESARIAL </t>
  </si>
  <si>
    <t>dllo económico</t>
  </si>
  <si>
    <t xml:space="preserve"> Internacionalización de la economía</t>
  </si>
  <si>
    <t xml:space="preserve">Productividad y competitividad en las empresas </t>
  </si>
  <si>
    <t>Fortalecimiento de la gestión y dirección de los sectores Trabajo, Comercio, Industria y Turismo</t>
  </si>
  <si>
    <t>Capital para la productividad</t>
  </si>
  <si>
    <t>DESARROLLO TURÍSTICO SOSTENIBLE</t>
  </si>
  <si>
    <t>turismo</t>
  </si>
  <si>
    <t>Fortalecimiento y articulación de los actores del sector</t>
  </si>
  <si>
    <t xml:space="preserve">Fortalecimiento y dotación a la infraestructura del sector turismo </t>
  </si>
  <si>
    <t>Fomento a los procesos de formación y capacitación a los diferentes actores del sector TNS</t>
  </si>
  <si>
    <t xml:space="preserve">Apoyo y afianzamiento de la industria turística de NDS </t>
  </si>
  <si>
    <t xml:space="preserve">Estímulos y fomento a la creación, desarrollo del turismo de Norte de Santander </t>
  </si>
  <si>
    <t xml:space="preserve">Promoción, divulgación y difusión del turismo norte santandereano </t>
  </si>
  <si>
    <t>Fortalecimiento de la identidad y apropiación del turismo de NDS</t>
  </si>
  <si>
    <t>Marca región</t>
  </si>
  <si>
    <t>FRONTERA COMO OPORTUNIDAD DE DESARROLLO</t>
  </si>
  <si>
    <t>fronteras</t>
  </si>
  <si>
    <t>Fortalecimiento de la cultura exportadora</t>
  </si>
  <si>
    <t xml:space="preserve">Inversión de la cooperación internacional </t>
  </si>
  <si>
    <t>Integración socio-económica de la población migrante</t>
  </si>
  <si>
    <t>CAMPO MÁS PRODUCTIVO y Seguridad Alimentaria</t>
  </si>
  <si>
    <t>agricultura</t>
  </si>
  <si>
    <t>Investigación, transferencia de tecnología y extensión agropecuaria</t>
  </si>
  <si>
    <t>Instrumentos de financiamiento y de gestión de riesgos</t>
  </si>
  <si>
    <t>Activos productivos</t>
  </si>
  <si>
    <t>Formalidad de la tenencia de los predios rurales</t>
  </si>
  <si>
    <t>Comercialización agropecuaria</t>
  </si>
  <si>
    <t>Planificación del ordenamiento agropecuario</t>
  </si>
  <si>
    <t>Atención a la participación ciudadana</t>
  </si>
  <si>
    <t xml:space="preserve">Seguridad alimentaria y nutricional </t>
  </si>
  <si>
    <t>Estadísticas de evaluaciones agropecuarias</t>
  </si>
  <si>
    <t>INFRAESTRUCTURA PARA LA COMPETITIVIDAD</t>
  </si>
  <si>
    <t>vías</t>
  </si>
  <si>
    <t>VIAS</t>
  </si>
  <si>
    <t>Eficiente conexión vial</t>
  </si>
  <si>
    <t xml:space="preserve">Conocimiento del estado la red vial  </t>
  </si>
  <si>
    <t xml:space="preserve">Articulación para la conexión multimodal </t>
  </si>
  <si>
    <t>SEGURIDAD VIAL</t>
  </si>
  <si>
    <t>tránsito</t>
  </si>
  <si>
    <t>Capacidad Institucional para la seguridad vial.</t>
  </si>
  <si>
    <t xml:space="preserve">Coordinación Interinstitucional para la seguridad vial </t>
  </si>
  <si>
    <t>Gestión del conocimiento de la seguridad vial</t>
  </si>
  <si>
    <t>Infraestructura Segura</t>
  </si>
  <si>
    <t>Vehículos Seguros</t>
  </si>
  <si>
    <t>Atención Integral a Victimas de siniestros viales</t>
  </si>
  <si>
    <t>TIC - CTeI</t>
  </si>
  <si>
    <t>tic</t>
  </si>
  <si>
    <t>CONECTIVIDAD: Cerrando Brechas Digitales</t>
  </si>
  <si>
    <t>EDUCACIÓN DIGITAL: Habilidades para la transformación digital</t>
  </si>
  <si>
    <t xml:space="preserve">TRANSFORMACIÓN DIGITAL: Tecnología Que Transforma </t>
  </si>
  <si>
    <t>INVESTIGACIÓN CTeI: Transformando el Conocimiento en Soluciones para un Futuro Sostenible</t>
  </si>
  <si>
    <t>MINAS Y ENERGÍA</t>
  </si>
  <si>
    <t>minas</t>
  </si>
  <si>
    <t>Explotación Minera responsable.</t>
  </si>
  <si>
    <t>Hacia una ampliación de cobertura de energía eléctrica</t>
  </si>
  <si>
    <t xml:space="preserve"> Hacia una eficiencia energética e implementación de energías renovables</t>
  </si>
  <si>
    <t>Gas domiciliarlo, motor de progreso social</t>
  </si>
  <si>
    <t>Combustibles más amigables con el medio ambiente</t>
  </si>
  <si>
    <t>AGUA POTABLE Y SANEAMIENTO BÁSICO</t>
  </si>
  <si>
    <t>aguas</t>
  </si>
  <si>
    <t>Agua potable y saneamiento básico para todos</t>
  </si>
  <si>
    <t>Innovación, consolidación y aseguramiento de la prestacion de los servicos de A:P y S:B</t>
  </si>
  <si>
    <t>LINEA ESTRATÉGICA INCLUSIÓN Y PROTECCIÓN SOCIAL</t>
  </si>
  <si>
    <t>EDUCACIÓN</t>
  </si>
  <si>
    <t>educación</t>
  </si>
  <si>
    <t>Abriendo caminos</t>
  </si>
  <si>
    <t xml:space="preserve">Alcance educativo total </t>
  </si>
  <si>
    <t xml:space="preserve">Norte hacia una región educadora </t>
  </si>
  <si>
    <t>Hacia la universalización de la Educación Superior</t>
  </si>
  <si>
    <t>Gobernabilidad y gobernanza de la educación</t>
  </si>
  <si>
    <t>SALUD</t>
  </si>
  <si>
    <t>IDS</t>
  </si>
  <si>
    <t>Gobernabilidad y Gobernanza de la Salud Pública</t>
  </si>
  <si>
    <t>Pueblos y comunidades étnicas, mujeres, campesinos, LBGTIQ+ y otras poblaciones vulnerables</t>
  </si>
  <si>
    <t xml:space="preserve">Impacto positivo de los Determinantes Sociales de la Salud </t>
  </si>
  <si>
    <t xml:space="preserve">Atención Primaria en Salud </t>
  </si>
  <si>
    <t>Cambio climático, emergencias, desastres y pandemias</t>
  </si>
  <si>
    <t>Conocimiento en salud pública y Soberanía Sanitaria</t>
  </si>
  <si>
    <t xml:space="preserve">Personal de la salud </t>
  </si>
  <si>
    <t>DEPORTE Y RECREACIÓN</t>
  </si>
  <si>
    <t>indenorte</t>
  </si>
  <si>
    <t xml:space="preserve">Continuidad, sostenibilidad y mayor cobertura en programas del Deporte Formativo </t>
  </si>
  <si>
    <t>Fortalecimiento del liderazgo deportivo, deporte de rendimiento y alto rendimiento convencional y paranacional</t>
  </si>
  <si>
    <t>Deporte Social Comunitario, Recreación y Actividad Física</t>
  </si>
  <si>
    <t>Fortalecimiento Institucional</t>
  </si>
  <si>
    <t>Infraestructura deportiva y recreativa</t>
  </si>
  <si>
    <t>CULTURA</t>
  </si>
  <si>
    <t>cultura</t>
  </si>
  <si>
    <t>Acompañamiento para el fortalecimiento de capacidades institucionales para la organización, la gestión, información y la participación ciudadana y comunitaria para el desarrollo cultural del Norte de Santander</t>
  </si>
  <si>
    <t>Inversión de recursos de programa de Beneficios Económicos Periódicos – BEPS a creadores y gestores culturales en Norte de Santander en modalidades: financiación de una anualidad vitalicia y financiación de aportes (motivación al ahorro)</t>
  </si>
  <si>
    <t>Apoyo para sostenibilidad de infraestructuras y servicios culturales y artísticos en alianza con el departamento</t>
  </si>
  <si>
    <t>Fortalecimiento del Subsistema de Formación Artística y Cultural</t>
  </si>
  <si>
    <t>Articulación y promoción de los servicios del libro y la lectura en Norte de Santander en el marco de Red departamental</t>
  </si>
  <si>
    <t>Democratización y acceso a los estímulos a la creación artística y circulación de bienes y servicios del arte y la cultura en el marco de una política interseccional de participantes y beneficiarios.</t>
  </si>
  <si>
    <t>Estimular el desarrollo de acciones de comunicación cultural que promuevan el interés y apropiación de la ciudadanía por sus derechos culturales</t>
  </si>
  <si>
    <t>Conocer, promover y proteger las identidades culturales, el patrimonio, los saberes y la diversidad cultural de Norte de Santander</t>
  </si>
  <si>
    <t xml:space="preserve">Reconocimiento y revitalización de la memoria y manifestaciones los pueblos ancestrales del Norte de Santander, el patrimonio, los saberes y la diversidad cultural de Norte de Santander
</t>
  </si>
  <si>
    <t>VIVIENDA</t>
  </si>
  <si>
    <t>hábitat</t>
  </si>
  <si>
    <t xml:space="preserve">Disminuión del déficit habitacional </t>
  </si>
  <si>
    <t>PROTECCIÓN INTEGRAL A GRUPOS VULNERABLES</t>
  </si>
  <si>
    <t>PROTECCIÓN DE LA PRIMERA INFANCIA, INFANCIA Y ADOLESCENCIA</t>
  </si>
  <si>
    <t>social NNA</t>
  </si>
  <si>
    <t>Los primeros años son los más felices.</t>
  </si>
  <si>
    <t>Protección integral de trayectorias de vida.</t>
  </si>
  <si>
    <t>Fortalecimiento de las familias y las comunidades</t>
  </si>
  <si>
    <t xml:space="preserve">Fortalecimiento de espacios de participación, liderazgo institucional y política pública. </t>
  </si>
  <si>
    <t>Derecho humano a la alimentación</t>
  </si>
  <si>
    <t>DESARROLLO INTEGRAL DE LOS JÓVENES</t>
  </si>
  <si>
    <t>social JÓVENES</t>
  </si>
  <si>
    <t>Promoción Integral del bienestar y desarrollo juvenil</t>
  </si>
  <si>
    <t>Juventud: motor económico y competitivo</t>
  </si>
  <si>
    <t>Fortalecimiento del Subsistema de Participación Juvenil y consolidación de la arquitectura institucional</t>
  </si>
  <si>
    <t>ATENCIÓN INTEGRAL AL ADULTO MAYOR</t>
  </si>
  <si>
    <t>social ANCIANOS</t>
  </si>
  <si>
    <t>Más y mejores ambientes de cuidado para el adulto mayor</t>
  </si>
  <si>
    <t>Atención Integral para una vida plena</t>
  </si>
  <si>
    <t>Adultos mayores asociados, mayores beneficios</t>
  </si>
  <si>
    <t>Liderazgo institucional para la articulación de la política social</t>
  </si>
  <si>
    <t>Adulto mayor participativo y activo</t>
  </si>
  <si>
    <t>PROTECCIÓN DE LAS ETNIAS</t>
  </si>
  <si>
    <t>social ETNIAS</t>
  </si>
  <si>
    <t>Sembrando oportunidades: Inversión social para comunidades étnicas</t>
  </si>
  <si>
    <t>Camino hacia la Equidad: Salud y educación para Comunidades Indígenas</t>
  </si>
  <si>
    <t>Futuro Próspero: Impulsando economías y territorios</t>
  </si>
  <si>
    <t>DESARROLLO DE LA ORGANIZACIÓN COMUNAL</t>
  </si>
  <si>
    <t>social COMUNALES</t>
  </si>
  <si>
    <t>Empoderamiento social, comunal y comunitario</t>
  </si>
  <si>
    <t>Fortalecimiento de capacidades locales, urbanas y rurales en las OAC</t>
  </si>
  <si>
    <t xml:space="preserve">Reconocimiento, integración y equidad en la acción comunal, social y comunitaria. </t>
  </si>
  <si>
    <t>Liderazgo institucional para la protección integral y promoción de los derechos de los líderes de las OAC</t>
  </si>
  <si>
    <t>PROTECCIÓN DE LAS MUJERES</t>
  </si>
  <si>
    <t>mujer</t>
  </si>
  <si>
    <t>Apuestas Estratégicas para la interseccionalidad de la población con enfoque de género</t>
  </si>
  <si>
    <t>Autonomía económica para las mujeres</t>
  </si>
  <si>
    <t>Mujeres saludables</t>
  </si>
  <si>
    <t>Mujeres empoderadas para transformar territorios y construir paz</t>
  </si>
  <si>
    <t>Mujeres libres de violencias</t>
  </si>
  <si>
    <t>Mujeres es el momento de la ruralidad</t>
  </si>
  <si>
    <t>Transversalización del enfoque de género y atención integral a mujeres en condición de vulnerabilidad</t>
  </si>
  <si>
    <t>PROTECCIÓN DE LA POBLACIÓN DIVERSA</t>
  </si>
  <si>
    <t>mujer LGBTIQ+</t>
  </si>
  <si>
    <t xml:space="preserve">Inclusión y transversalización del enfoque de género </t>
  </si>
  <si>
    <t>Salud y servicios incluyentes</t>
  </si>
  <si>
    <t>Empoderamiento productivo</t>
  </si>
  <si>
    <t>Norte de Santander incluyente y libre de violencias</t>
  </si>
  <si>
    <t>Participación activa e incluyente</t>
  </si>
  <si>
    <t>PROTECCIÓN DE LAS VÍCTIMAS</t>
  </si>
  <si>
    <t>víctimas</t>
  </si>
  <si>
    <t>Atención y asistencia a la Población Víctima en articulación institucional</t>
  </si>
  <si>
    <t>Oportunidades para la generación de ingresos y la estabilización socioeconómica</t>
  </si>
  <si>
    <t>Garantías de Participación para la Población Víctima</t>
  </si>
  <si>
    <t>Reconstrucción de la Memoria Histórica</t>
  </si>
  <si>
    <t>Reparación integral de las víctimas</t>
  </si>
  <si>
    <t>Justicia transicional para apoyar la paz en el territorio</t>
  </si>
  <si>
    <t>PROTECCIÓN DE LAS PERSONAS EN CONDICIÓN DE DISCAPACIDAD</t>
  </si>
  <si>
    <t>PcD</t>
  </si>
  <si>
    <t>Derechos, deberes, cuidados primarios y participación efectiva en la sociedad de la PcD</t>
  </si>
  <si>
    <t>Independencia económica de la Población con Discapacidad y cuidadores</t>
  </si>
  <si>
    <t>Atención oportuna e integral a la PcD</t>
  </si>
  <si>
    <t>CRC</t>
  </si>
  <si>
    <t>Rehabilitación de las PcD</t>
  </si>
  <si>
    <t>PROTECCIÓN DE LA POBLACIÓN MIGRANTE</t>
  </si>
  <si>
    <t>Educación basada en valores de solidaridad, igualdad, amistad, amor y respeto desde la infancia</t>
  </si>
  <si>
    <t>Derechos humanos de la población migrante en la zona de frontera</t>
  </si>
  <si>
    <t>Atención a la población migrante</t>
  </si>
  <si>
    <t>LÍIBERTAD DE CULTO</t>
  </si>
  <si>
    <t>Asuntos religiosos</t>
  </si>
  <si>
    <t>Dignificación del sector religioso</t>
  </si>
  <si>
    <t>LÍNEA ESTRATÉGICA:  SEGURIDAD Y PAZ</t>
  </si>
  <si>
    <t>PREVENCIÓN DEL DELITO</t>
  </si>
  <si>
    <t>SEGURIDAD Y PROTECCIÓN EN TERRITORIOS</t>
  </si>
  <si>
    <t>seguridad</t>
  </si>
  <si>
    <t>Prevención, seguridad y protección en territorios de disputa del multicrimen</t>
  </si>
  <si>
    <t>Protección, confianza e integridad territorial</t>
  </si>
  <si>
    <t>Seguridad urbana y rural</t>
  </si>
  <si>
    <t>Fronteras humanas para la vida, la integración y el desarrollo</t>
  </si>
  <si>
    <t>Más y mejor percepción de seguridad en los entornos</t>
  </si>
  <si>
    <t>Infraestructura para la seguridad</t>
  </si>
  <si>
    <t>CONVIVENCIA CIUDADANA</t>
  </si>
  <si>
    <t>gobierno</t>
  </si>
  <si>
    <t xml:space="preserve">Prevención, promoción, protección, coordinación y sostenibilidad para la Convivencia Ciudanía.  </t>
  </si>
  <si>
    <t>Garantizar la protección y el respeto a los derechos humanos y DIH</t>
  </si>
  <si>
    <t xml:space="preserve">Paz, Reconciliación, convivencia, dialogo social y no estigmatización  </t>
  </si>
  <si>
    <t>Cero complicidades con la trata de Personas y sus distintas modalidades.</t>
  </si>
  <si>
    <t>construyendo puentes, sanando heridas y reparando el daño hacia una justicia Restaurativa</t>
  </si>
  <si>
    <t>Un Paso seguro hacia un futuro sin minas</t>
  </si>
  <si>
    <t xml:space="preserve">Un futuro Sin Cadenas </t>
  </si>
  <si>
    <t xml:space="preserve">Desarrollo y fortalecimiento Institucional </t>
  </si>
  <si>
    <t>SEGURIDAD AMBIENTAL</t>
  </si>
  <si>
    <t>ambiente</t>
  </si>
  <si>
    <t>Restauración y conservación para el desarrollo territorial sostenible</t>
  </si>
  <si>
    <t>Bioeconomía y negocios verdes para el desarrollo productivo territorial sostenible</t>
  </si>
  <si>
    <t>Democratización de la información, Educación y justicia ambiental con participación ciudadana</t>
  </si>
  <si>
    <t>Gestión Integral de residuos sólidos y economía circular para un desarrollo sostenible del territorio</t>
  </si>
  <si>
    <t>Gestión del cambio climático para un desarrollo bajo en carbono y resiliente al clima</t>
  </si>
  <si>
    <t>SEGURIDAD DEL AGUA</t>
  </si>
  <si>
    <t>Gestión integral del agua, la biodiversidad y las personas en el centro del ordenamiento territorial</t>
  </si>
  <si>
    <t>PROTECCIÓN ANIMAL</t>
  </si>
  <si>
    <t>Bienestar animal y protección de especies silvestres</t>
  </si>
  <si>
    <t>GESTIÓN INTEGRAL DEL RIESGO DE DESASTRES</t>
  </si>
  <si>
    <t>riesgos</t>
  </si>
  <si>
    <t>Gobernabilidad en la Gestión del Riesgo de Desastres</t>
  </si>
  <si>
    <t>Conocimiento del riesgo para un territorio consiente</t>
  </si>
  <si>
    <t xml:space="preserve">territorio menos vulnerable, reduciendo los riesgos para su desarrollo </t>
  </si>
  <si>
    <t>Intervención integral para la preparación, respuesta y recuperación ante las emergencias</t>
  </si>
  <si>
    <t>LÍNEA ESTRATÉGICA:  BUEN GOBIERNO</t>
  </si>
  <si>
    <t>GESTION DE LA INFORMACION ESTRATÉGICA</t>
  </si>
  <si>
    <t>planeación</t>
  </si>
  <si>
    <t xml:space="preserve">Plan Departamental de Ordenamiento Territorial  </t>
  </si>
  <si>
    <t>Revisión, modificaciones, seguimiento y evaluación e implementación de los POT</t>
  </si>
  <si>
    <t xml:space="preserve">Planificación estadística </t>
  </si>
  <si>
    <t>Sstemas de Información Territorial</t>
  </si>
  <si>
    <t xml:space="preserve">FORTALECIMIENTO DE LOS ENTES TERRITORIALES </t>
  </si>
  <si>
    <t>Asistencia técnica a los Esquemas Asociativos de Entidades Territoriales</t>
  </si>
  <si>
    <t xml:space="preserve">Asistencia técnica en instrumentos de planeación administrativa y financiera </t>
  </si>
  <si>
    <t>Asistencia técnica para la Formalización de tierras</t>
  </si>
  <si>
    <t>Asistencia técnica en la formulación y seguimiento de proyectos de inversión</t>
  </si>
  <si>
    <t>FORTALECIMIENTO DE LAS FINANZAS PÚBLICAS.</t>
  </si>
  <si>
    <t>hacienda</t>
  </si>
  <si>
    <t>Gestón del Recaudo</t>
  </si>
  <si>
    <t xml:space="preserve">Plan de Fiscalización </t>
  </si>
  <si>
    <t>Mejoramiento y actualización de la infraestructura física y tecnológica de Hacienda</t>
  </si>
  <si>
    <t xml:space="preserve">GOBERNANZA EFICIENTE </t>
  </si>
  <si>
    <t>general</t>
  </si>
  <si>
    <t>Gestión y dirección eficiente</t>
  </si>
  <si>
    <t>Adninstración a servicio al ciudadano</t>
  </si>
  <si>
    <t>planeacion</t>
  </si>
  <si>
    <t>Gestion para resultados con valores</t>
  </si>
  <si>
    <t xml:space="preserve">Evaluacion de resultados </t>
  </si>
  <si>
    <t>Proyectos especiales</t>
  </si>
  <si>
    <t xml:space="preserve">Gestión territorial para la formulación, ejecución y seguimiento de programas y proyectos estratégicos </t>
  </si>
  <si>
    <t>LÍNEAS ESTRATÉGICAS</t>
  </si>
  <si>
    <t>COMPONENTES (SECTOR / POBLACIÓN)</t>
  </si>
  <si>
    <t>APUESTAS</t>
  </si>
  <si>
    <t>INICIATIVAS</t>
  </si>
  <si>
    <t>METAS DE PRODUCTO</t>
  </si>
  <si>
    <t>DEPARTAMENTO NORTE DE SANTANDER 
PLAN DE DESARROLLO 2024-2027  "NORTE, TERRITORIO DE PAZ"</t>
  </si>
  <si>
    <t>INICIATIVA</t>
  </si>
  <si>
    <t># Meta</t>
  </si>
  <si>
    <t>INDICADOR DE PRODUCTO</t>
  </si>
  <si>
    <t>Cantidad</t>
  </si>
  <si>
    <t>Unidad</t>
  </si>
  <si>
    <t>1</t>
  </si>
  <si>
    <t>DESARROLLO ECONÓMICO SOSTENIBLE Y COMPETITIVIDAD</t>
  </si>
  <si>
    <t>1.1</t>
  </si>
  <si>
    <t>DESARROLLO EMPRESARIAL Y EMPRENDIMIENTO</t>
  </si>
  <si>
    <t>Meta</t>
  </si>
  <si>
    <t>Indicador de Producto</t>
  </si>
  <si>
    <t>1.1.1</t>
  </si>
  <si>
    <t>Internacionalización de la economía</t>
  </si>
  <si>
    <t>1.1.1.1</t>
  </si>
  <si>
    <t>Servicio de apoyo para la suscripción e implementación de acuerdos comerciales y de inversión</t>
  </si>
  <si>
    <t>Rondas de negociaciones organizadas y/o asistidas</t>
  </si>
  <si>
    <t>1.1.1.2</t>
  </si>
  <si>
    <t>Misiones comerciales al exterior</t>
  </si>
  <si>
    <t>Rondas de negociaciones asistidas.</t>
  </si>
  <si>
    <t>1.1.1.3</t>
  </si>
  <si>
    <t>Creación de la marca región del Departamento</t>
  </si>
  <si>
    <t>Planes estratégicos elaborados</t>
  </si>
  <si>
    <t>1.1.1.4</t>
  </si>
  <si>
    <t>Norte de Santander como vitrina comercial internacional</t>
  </si>
  <si>
    <t>Rondas de negociaciones organizadas</t>
  </si>
  <si>
    <t>1.1.1.5</t>
  </si>
  <si>
    <t xml:space="preserve"> Apoyo a consolidación de iniciativas clúster </t>
  </si>
  <si>
    <t>Clústeres asistidos en la implementación de los planes de acción</t>
  </si>
  <si>
    <t>1.1.2</t>
  </si>
  <si>
    <t>1.1.2.1</t>
  </si>
  <si>
    <t xml:space="preserve"> Asistencia técnica para el fortalecimiento de capacidades gerenciales</t>
  </si>
  <si>
    <t>Programas de gestión empresarial ejecutados en unidades productivas</t>
  </si>
  <si>
    <t>1.1.2.2</t>
  </si>
  <si>
    <t>Asistencia técnica para el mejoramiento de productos o procesos (Certificación de empresarios en temas de tecnologías y producción)</t>
  </si>
  <si>
    <t>Empresas beneficiadas</t>
  </si>
  <si>
    <t>1.1.2.3</t>
  </si>
  <si>
    <t>Apoyo para la transferencia y/o implementación de metodologías de aumento de la productividad</t>
  </si>
  <si>
    <t>Unidades productivas beneficiadas en la implementación de estrategias para incrementar su productividad</t>
  </si>
  <si>
    <t>1.1.2.4</t>
  </si>
  <si>
    <t>Apoyo a la implementación del Centro de Reindustrialización ZASCA sector moda</t>
  </si>
  <si>
    <t>1.1.3</t>
  </si>
  <si>
    <t>1.1.3.1</t>
  </si>
  <si>
    <t>Apoyo y consolidación de la Comisión Regional de Competitividad e Innovación de Norte de Santander</t>
  </si>
  <si>
    <t>Planes de trabajo concertados con las CRC para su consolidación</t>
  </si>
  <si>
    <t>1.1.3.2</t>
  </si>
  <si>
    <t>Estrategia de fortalecimiento a instrumentos territoriales para el fomento del mercado de Compras Públicas en MIPYMES.</t>
  </si>
  <si>
    <t>Documentos de lineamientos técnicos realizados</t>
  </si>
  <si>
    <t>1.1.3.3</t>
  </si>
  <si>
    <t>Apoyo a la implementación de la Ruta de Emprendimiento, Innovación e Internacionalización.</t>
  </si>
  <si>
    <t>Redes regionales de emprendimiento acompañadas en el mejoramiento en su esquema de atención</t>
  </si>
  <si>
    <t>1.1.3.4</t>
  </si>
  <si>
    <t xml:space="preserve">Formulación de Política Pública Departamental para el Trabajo Digno y Decente </t>
  </si>
  <si>
    <t>Documentos de política elaborados</t>
  </si>
  <si>
    <t>1.1.3.5</t>
  </si>
  <si>
    <t>Apoyo a la implementación de proyectos de impacto territorial para organizaciones solidarias.</t>
  </si>
  <si>
    <t>Iniciativas de la Asociatividad solidaria fomentadas</t>
  </si>
  <si>
    <t>1.1.3.6</t>
  </si>
  <si>
    <t xml:space="preserve">Apoyo a la gestión del Sector Trabajo para la promoción y divulgación para la generación y formalización del empleo </t>
  </si>
  <si>
    <t>Sesiones de asistencia técnica para el fortalecimiento del monitoreo del mercado de trabajo realizadas</t>
  </si>
  <si>
    <t>1.1.3.7</t>
  </si>
  <si>
    <t xml:space="preserve">Construcción del Centro de Eventos, Exposiciones e Innovación </t>
  </si>
  <si>
    <t>Sedes adecuadas</t>
  </si>
  <si>
    <t>1.1.3.8</t>
  </si>
  <si>
    <t>Estrategia de promoción del parque industrial con régimen franco</t>
  </si>
  <si>
    <t>1.1.4</t>
  </si>
  <si>
    <t>Capital Para la Productividad</t>
  </si>
  <si>
    <t>1.1.4.1</t>
  </si>
  <si>
    <t>Apoyo financiero para el mejoramiento de productos o procesos</t>
  </si>
  <si>
    <t>1.1.4.2</t>
  </si>
  <si>
    <t xml:space="preserve">Apoyo financiero para planes de negocio con viabilidad técnica, comercial y financiera </t>
  </si>
  <si>
    <t>Planes de negocios financiados</t>
  </si>
  <si>
    <t>1.1.4.3</t>
  </si>
  <si>
    <t>Capital semilla y activos productivos para emprendimientos</t>
  </si>
  <si>
    <t>Unidades productivas creadas</t>
  </si>
  <si>
    <t>TURISMO</t>
  </si>
  <si>
    <t>1.2.1</t>
  </si>
  <si>
    <t>1.2.1.1</t>
  </si>
  <si>
    <t xml:space="preserve">Proyecto de gestión estratégica de competitividad turística con nuevas rutas aéreas nacionales e internacionales propuestas en la región. </t>
  </si>
  <si>
    <t xml:space="preserve">Proyectos cofinanciados para la adecuación de la oferta turística </t>
  </si>
  <si>
    <t>1.2.1.2</t>
  </si>
  <si>
    <t>Funcionamiento del Consejo Departamental de turismo</t>
  </si>
  <si>
    <t xml:space="preserve">Asistencias técnicas realizadas </t>
  </si>
  <si>
    <t>1.2.1.3</t>
  </si>
  <si>
    <t xml:space="preserve">Creación del Observatorio departamental de Turismo  </t>
  </si>
  <si>
    <t>Sistemas de información actualizados</t>
  </si>
  <si>
    <t>1.2.1.4</t>
  </si>
  <si>
    <t>Creación de los Consejo Municipal de turismo.</t>
  </si>
  <si>
    <t>1.2.1.5</t>
  </si>
  <si>
    <t>Actividades artesanales en el departamento.</t>
  </si>
  <si>
    <t xml:space="preserve">Asistencias técnicas para el fortalecimiento de la actividad artesanal prestadas </t>
  </si>
  <si>
    <t>1.2.1.6</t>
  </si>
  <si>
    <t>Creación de los Consejos Consultivos municipales de turismo de Norte de Santander.</t>
  </si>
  <si>
    <t xml:space="preserve">Entidades territoriales asistidas técnicamente </t>
  </si>
  <si>
    <t>1.2.1.7</t>
  </si>
  <si>
    <t>Incorporación en procesos capacitación y certificación en calidad turística a PST y/o destinos.</t>
  </si>
  <si>
    <t xml:space="preserve">Capacitaciones realizadas </t>
  </si>
  <si>
    <t>1.2.1.8</t>
  </si>
  <si>
    <t>Programa “los colegios amigos del turismo”.</t>
  </si>
  <si>
    <t xml:space="preserve">Personas formadas en habilidades y competencias </t>
  </si>
  <si>
    <t>1.2.2</t>
  </si>
  <si>
    <t>Fortalecimiento y articulación de los actores del sector turismo</t>
  </si>
  <si>
    <t>1.2.2.1</t>
  </si>
  <si>
    <t>Atractivos, senderos, caminos reales y ancestrales como infraestructura turística de la subregión, adecuados con paso y fácil acceso.</t>
  </si>
  <si>
    <t xml:space="preserve">Proyectos de infraestructura turística apoyados </t>
  </si>
  <si>
    <t>1.2.2.2</t>
  </si>
  <si>
    <t>Creación de infraestructura técnica y tecnológica para la visibilización turística como señalética; mobiliario urbano e información tecnológica para ubicar en zonas exteriores e interiores estratégicas culturales e históricas de la región</t>
  </si>
  <si>
    <t xml:space="preserve">Equipamientos construidos </t>
  </si>
  <si>
    <t>1.2.2.3</t>
  </si>
  <si>
    <t>Dotación y adecuación de la infraestructura logística, técnica y tecnológica del sector Turístico municipal y dptal</t>
  </si>
  <si>
    <t>1.2.3</t>
  </si>
  <si>
    <t>Fomento a los procesos de formación, formalización y capacitación a los diferentes actores del sector TNS</t>
  </si>
  <si>
    <t>1.2.3.1</t>
  </si>
  <si>
    <t>Plan de capacitación y formación de PST (servicio al cliente, bilingüismo, legalidad, turismo responsable, tecnología, formulación de proyectos, etc)</t>
  </si>
  <si>
    <t xml:space="preserve">Documentos de planeación realizados </t>
  </si>
  <si>
    <t>1.2.3.2</t>
  </si>
  <si>
    <t>Capacitación y formación a los actores de turismo en temas de acceso a fuentes de financiamiento en diferentes temáticas que involucren en el sector turismo</t>
  </si>
  <si>
    <t xml:space="preserve">Personas capacitadas </t>
  </si>
  <si>
    <t>1.2.3.3</t>
  </si>
  <si>
    <t>Procesos de capacitación y formación en las diferentes temáticas que se involucran en el sector turístico</t>
  </si>
  <si>
    <t>1.2.3.4</t>
  </si>
  <si>
    <t>Promover instituciones educativas, básica, media y superior con las competencias de los actores turísticos</t>
  </si>
  <si>
    <t xml:space="preserve">Personas capacitadas con educación informal </t>
  </si>
  <si>
    <t>1.2.3.5</t>
  </si>
  <si>
    <t>Encuentro Departamental de Autoridades de turismo de Norte de Santander</t>
  </si>
  <si>
    <t xml:space="preserve">Eventos de sensibilización en productividad realizados </t>
  </si>
  <si>
    <t>1.2.3.6</t>
  </si>
  <si>
    <t>Realización de campañas sobre turismo responsable y marco legal de la actividad turística en el Departamento.</t>
  </si>
  <si>
    <t xml:space="preserve">Acciones de Inspección, vigilancia y control desarrolladas </t>
  </si>
  <si>
    <t>1.2.3.7</t>
  </si>
  <si>
    <t>Asistencia técnica a entes territoriales y PST para presentación de proyectos</t>
  </si>
  <si>
    <t>1.2.3.8</t>
  </si>
  <si>
    <t xml:space="preserve">Funcionamiento del Comité Departamental de Seguridad Turística </t>
  </si>
  <si>
    <t>1.2.4</t>
  </si>
  <si>
    <t>1.2.4.1</t>
  </si>
  <si>
    <t>Proyectos que permitan la articulación de los sectores públicos y privados, creando y activando redes de turismo regional</t>
  </si>
  <si>
    <t xml:space="preserve">Redes temáticas de turismo apoyadas </t>
  </si>
  <si>
    <t>1.2.4.2</t>
  </si>
  <si>
    <t>Proyectos Turísticos de los entes territoriales</t>
  </si>
  <si>
    <t>1.2.4.3</t>
  </si>
  <si>
    <t>Proyectos Turísticos que se generen en la cadena productiva del sector</t>
  </si>
  <si>
    <t>1.2.5</t>
  </si>
  <si>
    <t>1.2.5.1</t>
  </si>
  <si>
    <t>Proyectos que permitan la articulación de los sectores públicos y privados</t>
  </si>
  <si>
    <t>1.2.5.2</t>
  </si>
  <si>
    <t>Proyectos para la Creación de rutas turísticas en los diferentes municipios de NDS</t>
  </si>
  <si>
    <t xml:space="preserve">Proyectos cofinanciados para promover el mercadeo y promoción turística a nivel nacional e internacional </t>
  </si>
  <si>
    <t>1.2.5.3</t>
  </si>
  <si>
    <t>Proyectos para la Producción y mejoramiento de productos turísticos</t>
  </si>
  <si>
    <t>1.2.6</t>
  </si>
  <si>
    <t>Promoción, divulgación y difusión del turismo norte santandereano</t>
  </si>
  <si>
    <t>1.2.6.1</t>
  </si>
  <si>
    <t>Plan estratégico de promoción y comercialización de productos y servicios turísticos</t>
  </si>
  <si>
    <t xml:space="preserve">Planes estratégicos elaborados </t>
  </si>
  <si>
    <t>1.2.6.2</t>
  </si>
  <si>
    <t>Eventos (ruedas de negocio y ferias de turismo) desarrollados y/o participando a nivel regional, nacional e internacional</t>
  </si>
  <si>
    <t xml:space="preserve">Eventos de promoción realizados </t>
  </si>
  <si>
    <t>1.2.6.3</t>
  </si>
  <si>
    <t>Herramienta tecnológica “APP turismo NDS”</t>
  </si>
  <si>
    <t xml:space="preserve">Sistema de información actualizados </t>
  </si>
  <si>
    <t>1.2.6.4</t>
  </si>
  <si>
    <t>Elaboración y ejecución de planes estratégicos subregionales de vinculación sectorial: social, deportivo, religioso, ambiental cultural, patrimonial, gastronómico y agropecuario con impacto en el sector turismo de norte de Santander</t>
  </si>
  <si>
    <t>1.2.6.5</t>
  </si>
  <si>
    <t>Parrillas de programación para la promoción turística por cada sub región</t>
  </si>
  <si>
    <t>1.2.7</t>
  </si>
  <si>
    <t>1.2.7.1</t>
  </si>
  <si>
    <t>Inventario de servicios y productos turísticos en cada uno de los municipios de Norte de Santander</t>
  </si>
  <si>
    <t>1.2.7.2</t>
  </si>
  <si>
    <t>Puntos de control, señalización e información turística por subregión</t>
  </si>
  <si>
    <t xml:space="preserve">Señalización realizada </t>
  </si>
  <si>
    <t>1.2.7.3</t>
  </si>
  <si>
    <t>Comunidad apropiada del territorio en articulación con las entidades públicas para el turismo rural sostenible, agroturismo y comunitario</t>
  </si>
  <si>
    <t xml:space="preserve">Personas asistidas técnicamente </t>
  </si>
  <si>
    <t>1.2.8</t>
  </si>
  <si>
    <t>Marca región – Norte de Santander</t>
  </si>
  <si>
    <t>1.2.8.1</t>
  </si>
  <si>
    <t>Acompañamiento al programa de marca región, sus aplicaciones y componentes.</t>
  </si>
  <si>
    <t xml:space="preserve">Asistencia técnica realizada - </t>
  </si>
  <si>
    <t>1.2.8.2</t>
  </si>
  <si>
    <t>Municipios como destino turístico</t>
  </si>
  <si>
    <t xml:space="preserve">Regiones con planes de divulgación y promoción </t>
  </si>
  <si>
    <t>1.2.8.3</t>
  </si>
  <si>
    <t>Proyecto con instrumento estratégico de fortalecimiento a los diferentes productos turísticos de la región</t>
  </si>
  <si>
    <t xml:space="preserve">Instrumentos para el  mejoramiento productivo implementados </t>
  </si>
  <si>
    <t>1.2.8.4</t>
  </si>
  <si>
    <t>Actualizar la caracterización del sector turismo</t>
  </si>
  <si>
    <t xml:space="preserve">Documentos de asesoramiento en la formulación de políticas en tecnología e innovación de la industria creados </t>
  </si>
  <si>
    <t>1.3.1</t>
  </si>
  <si>
    <t>1.3.1.1</t>
  </si>
  <si>
    <t>Ruedas de negociones, misiones comerciales, ferias y exposiciones a nivel nacional e internacional</t>
  </si>
  <si>
    <t>Número de intervenciones</t>
  </si>
  <si>
    <t>1.3.1.2</t>
  </si>
  <si>
    <t>Fortalecimiento de la cultura exportadora en el sector productivo de los municipios de la región del Catatumbo</t>
  </si>
  <si>
    <t>Personas asistidas técnicamente</t>
  </si>
  <si>
    <t>1.3.2</t>
  </si>
  <si>
    <t>Incrementar la inversión de la cooperación internacional en el departamento.</t>
  </si>
  <si>
    <t>1.3.2.1</t>
  </si>
  <si>
    <t>Misiones de donantes nacionales e internacionales para la región fronteriza</t>
  </si>
  <si>
    <t>CAMPO MÁS PRODUCTIVO</t>
  </si>
  <si>
    <t>1.4.1</t>
  </si>
  <si>
    <t>1.4.1.1</t>
  </si>
  <si>
    <t>Inclusión de sistemas productivos del departamento en procesos de investigación con énfasis a Adaptación y Mitigación del Cambio Climático.</t>
  </si>
  <si>
    <t xml:space="preserve">Recomendaciones técnicas </t>
  </si>
  <si>
    <t>1.4.1.2</t>
  </si>
  <si>
    <t>Servicio de divulgación de transferencia de tecnología agropecuaria.</t>
  </si>
  <si>
    <t>Productores beneficiados con transferencia de tecnología</t>
  </si>
  <si>
    <t>1.4.1.3</t>
  </si>
  <si>
    <t>Documento de planeación para la prestación del Servicio Público de Extensión Agropecuaria -SPEA.</t>
  </si>
  <si>
    <t>Planes departamentales de extensión agropecuaria elaborados</t>
  </si>
  <si>
    <t>1.4.1.4</t>
  </si>
  <si>
    <t>Prestación del Servicio Público de Extensión Agropecuaria -SPEA.</t>
  </si>
  <si>
    <t>Productores atendidos con servicio de extensión agropecuaria</t>
  </si>
  <si>
    <t>1.4.1.5</t>
  </si>
  <si>
    <t>Formulación y presentación de proyectos de CTel dirigidos a garantizar el acceso y la disponibilidad de alimentos.</t>
  </si>
  <si>
    <t>Documentos de planeación elaborados</t>
  </si>
  <si>
    <t>1.4.2</t>
  </si>
  <si>
    <t>Acceso a apoyos directos a través de Instrumentos de Financiamiento y de Gestión de Riesgos</t>
  </si>
  <si>
    <t>1.4.2.1</t>
  </si>
  <si>
    <t>Servicios de apoyo en educación financiera a los productores agropecuarios para fortalecer la planificación y administración financiera de sus proyectos agropecuarios y mejorar el acceso y uso de los servicios financieros.</t>
  </si>
  <si>
    <t>Personas capacitadas</t>
  </si>
  <si>
    <t>1.4.2.2</t>
  </si>
  <si>
    <t>Servicio de apoyo financiero con la línea especial de crédito.</t>
  </si>
  <si>
    <t>Productores con acceso a crédito agropecuario y rural</t>
  </si>
  <si>
    <t>1.4.2.3</t>
  </si>
  <si>
    <t>Apoyo a los productores agropecuarios para la adquisición de instrumentos de cobertura frente a riesgos climáticos, fenómenos naturales y de mercado (Incentivo al Seguro Agropecuario -ISA).</t>
  </si>
  <si>
    <t>Productores beneficiarios de instrumentos financieros para la gestión de riesgos agropecuarios</t>
  </si>
  <si>
    <t>1.4.2.4</t>
  </si>
  <si>
    <t>Servicio de apoyo financiero a través de Incentivos a la Capitalización rural – ICR.</t>
  </si>
  <si>
    <t>Productores beneficiarios de nuevos esquemas e instrumentos financieros.</t>
  </si>
  <si>
    <t>1.4.3</t>
  </si>
  <si>
    <t>Cofinanciación de activos productivos</t>
  </si>
  <si>
    <t>1.4.3.1</t>
  </si>
  <si>
    <t>Infraestructura productiva y de poscosecha agrícola y/o pecuaria construida y/o mejorada.</t>
  </si>
  <si>
    <t>Distritos rehabilitados.</t>
  </si>
  <si>
    <t>Proyectos financiados y cofinanciados</t>
  </si>
  <si>
    <t>1.4.3.2</t>
  </si>
  <si>
    <t>Generación de conocimientos y habilidades productivas para poblaciones con enfoque diferencial.</t>
  </si>
  <si>
    <t>Mujeres beneficiadas</t>
  </si>
  <si>
    <t>Jóvenes apoyados</t>
  </si>
  <si>
    <t>1.4.3.3</t>
  </si>
  <si>
    <t>Inclusión de familias desplazadas y víctimas del conflicto armado a proyectos productivos con fines de generación de ingresos y fomento del trabajo como a la reparación.</t>
  </si>
  <si>
    <t>Proyectos productivos implementados</t>
  </si>
  <si>
    <t>1.4.3.4</t>
  </si>
  <si>
    <t>Servicio de financiación o cofinanciación a proyectos de inversión para el cierre de brechas de desigualdad e inequidad, a través de diferentes estrategias y demás instrumentos de estructuración</t>
  </si>
  <si>
    <t>1.4.3.5</t>
  </si>
  <si>
    <t>Fortalecimiento de los sistemas productivos agropecuarios y de apuesta exportadora, para producción primaria, agroindustria y comercialización.</t>
  </si>
  <si>
    <t>Proyectos productivos cofinanciados</t>
  </si>
  <si>
    <t>1.4.3.6</t>
  </si>
  <si>
    <t>Convenios de sanidad e inocuidad para fortalecimiento del sector agrícola y/o pecuario.</t>
  </si>
  <si>
    <t>Documentos de lineamientos técnicos elaborados</t>
  </si>
  <si>
    <t>1.4.3.7</t>
  </si>
  <si>
    <t>Apoyo a proyectos productivos para la seguridad alimentaria y nutricional con enfoque diferencial e interseccional.</t>
  </si>
  <si>
    <t>1.4.4</t>
  </si>
  <si>
    <t>1.4.4.1</t>
  </si>
  <si>
    <t>Apoyo para la formalización de la propiedad rural.</t>
  </si>
  <si>
    <t>Predios formalizados o regularizados para el desarrollo rural</t>
  </si>
  <si>
    <t>≥400</t>
  </si>
  <si>
    <t>1.4.5</t>
  </si>
  <si>
    <t>1.4.5.1</t>
  </si>
  <si>
    <t>Servicio de apoyo para el acceso a procesos de comercialización.</t>
  </si>
  <si>
    <t>Eventos comerciales apoyados)</t>
  </si>
  <si>
    <t>Asociaciones fortalecidas</t>
  </si>
  <si>
    <t>Productores apoyados con activos productivos y de comercialización</t>
  </si>
  <si>
    <t>1.4.6</t>
  </si>
  <si>
    <t>1.4.6.1</t>
  </si>
  <si>
    <t>Procesos de planeación estratégica acompañados.</t>
  </si>
  <si>
    <t>1.4.7</t>
  </si>
  <si>
    <t>Estrategia de atención a la participación ciudadana</t>
  </si>
  <si>
    <t>1.4.7.1</t>
  </si>
  <si>
    <t>Consejos Municipales de Desarrollo Rural - CMDR reactivados.</t>
  </si>
  <si>
    <t>Instituciones territoriales apoyadas</t>
  </si>
  <si>
    <t>1.4.8</t>
  </si>
  <si>
    <t>Seguridad alimentaria y nutricional para la garantía progresiva del Derecho Humano a la Alimentación</t>
  </si>
  <si>
    <t>1.4.8.1</t>
  </si>
  <si>
    <t>Plan departamental para la garantía progresiva del Derecho Humano a la Alimentación apoyado (construido, aprobación y adopción).</t>
  </si>
  <si>
    <t>1.4.9</t>
  </si>
  <si>
    <t>Estadísticas de Evaluaciones Agropecuarias</t>
  </si>
  <si>
    <t>1.4.9.1</t>
  </si>
  <si>
    <t>Actualización anual de información estadística agropecuaria departamental.</t>
  </si>
  <si>
    <t xml:space="preserve">Información actualizada </t>
  </si>
  <si>
    <t>VÍAS</t>
  </si>
  <si>
    <t>1.5.1</t>
  </si>
  <si>
    <t>Garantizar una eficiente conexión vial</t>
  </si>
  <si>
    <t>1.5.1.1</t>
  </si>
  <si>
    <t xml:space="preserve">Mejoramiento de la red vial secundaria </t>
  </si>
  <si>
    <t>Km mejorados</t>
  </si>
  <si>
    <t>1.5.1.2</t>
  </si>
  <si>
    <t xml:space="preserve">Mejoramiento de red vial terciaria </t>
  </si>
  <si>
    <t>1.5.1.3</t>
  </si>
  <si>
    <t xml:space="preserve">Mejoramiento y/o mantenimiento de puentes y/o puentes hamacas </t>
  </si>
  <si>
    <t>Puentes mejorados</t>
  </si>
  <si>
    <t>1.5.1.4</t>
  </si>
  <si>
    <t xml:space="preserve">Mantenimiento preventivo y rutinario en vías secundaria y terciarias (combos viales) </t>
  </si>
  <si>
    <t>Km mantenidos</t>
  </si>
  <si>
    <t>1.5.1.5</t>
  </si>
  <si>
    <t xml:space="preserve">Construcción de obras de arte de la red vial </t>
  </si>
  <si>
    <t>Número de obras de arte</t>
  </si>
  <si>
    <t>1.5.1.6</t>
  </si>
  <si>
    <t xml:space="preserve">Pavimentación de Vías urbanas </t>
  </si>
  <si>
    <t xml:space="preserve">Km Vias urbanas pavimentadas </t>
  </si>
  <si>
    <t>1.5.2</t>
  </si>
  <si>
    <t xml:space="preserve">Conocimiento del estado la red vial para priorizar la inversión </t>
  </si>
  <si>
    <t>1.5.2.1</t>
  </si>
  <si>
    <t>Servicio de información geográfica (SIG) de los corredores del departamento</t>
  </si>
  <si>
    <t>Km vias secundarias intervenidas</t>
  </si>
  <si>
    <t>1.5.2.2</t>
  </si>
  <si>
    <t>Estudios y Diseños para el mejoramiento de vías secundarias. (incluye puentes vehiculares)</t>
  </si>
  <si>
    <t>Número de Estudios y diseños realizados</t>
  </si>
  <si>
    <t>1.5.2.3</t>
  </si>
  <si>
    <t xml:space="preserve">Estudios y Diseños para el mejoramiento de vías terciarias y urbanas </t>
  </si>
  <si>
    <t>1.5.2.4</t>
  </si>
  <si>
    <t xml:space="preserve">Estudios y Diseños para el mantenimiento y/o mejoramiento de puentes y/o puente hamacas de la red vial </t>
  </si>
  <si>
    <t>Número de Estudios</t>
  </si>
  <si>
    <t>1.5.2.5</t>
  </si>
  <si>
    <t>Estudios y Diseños para obras complementarias</t>
  </si>
  <si>
    <t>1.5.2.6</t>
  </si>
  <si>
    <t>Caminos ancesrtales con mantenimiento</t>
  </si>
  <si>
    <t>Km de caminos ancestrales</t>
  </si>
  <si>
    <t>1.6.1</t>
  </si>
  <si>
    <t>Gobernanza: fortalecimiento de la capacidad Institucional para la seguridad vial.</t>
  </si>
  <si>
    <t>1.6.1.1</t>
  </si>
  <si>
    <t>Plataforma digital para tramites de servicios a los usuarios de la entidad diseñada y en funcionamiento</t>
  </si>
  <si>
    <t>Plataformas web con servicios de intercambio de información en línea</t>
  </si>
  <si>
    <t>1.6.1.2</t>
  </si>
  <si>
    <t>Instalación de mecanismos de detección de infractores que salven vidas en puntos estratégicos y neurálgicos del territorio departamental</t>
  </si>
  <si>
    <t>Cámaras instaladas en la red vial</t>
  </si>
  <si>
    <t>1.6.1.3</t>
  </si>
  <si>
    <t>Actualización de la política pública de seguridad vial</t>
  </si>
  <si>
    <t>Documentos de planeación realizados</t>
  </si>
  <si>
    <t>1.6.1.4</t>
  </si>
  <si>
    <t>Estudio para la disposición de sistemas de pesaje (básculas) de vehículos de carga en ejes viales estratégicos del departamento</t>
  </si>
  <si>
    <t>Estudios realizados</t>
  </si>
  <si>
    <t>1.6.1.5</t>
  </si>
  <si>
    <t>Estudio y Creación de un cuerpo de agentes de tránsito de la secretaria departamental de tránsito (incluye la implementación del cuerpo de agentes)</t>
  </si>
  <si>
    <t>1.6.2</t>
  </si>
  <si>
    <t xml:space="preserve">Gobernanza: fortalecimiento de la coordinación Interinstitucional para la seguridad vial </t>
  </si>
  <si>
    <t>1.6.2.1</t>
  </si>
  <si>
    <t>Campañas de intervención para la promoción de la movilidad y la seguridad vial</t>
  </si>
  <si>
    <t>Campañas realizadas</t>
  </si>
  <si>
    <t>1.6.2.2</t>
  </si>
  <si>
    <t>Asistencia Técnica para la construcción, mejora, seguimiento e implementación de las herramientas territoriales de planeación en seguridad vial (Planes locales de seguridad vial de municipios, empresas obligadas, instituciones educativas y establecimientos de expendio de licores)</t>
  </si>
  <si>
    <t>Asistencias técnicas realizadas</t>
  </si>
  <si>
    <t>1.6.2.3</t>
  </si>
  <si>
    <t>Estudios y Creación de sedes de tránsito en municipios focalizados con accidentalidad alta y afectaciones de la movilidad urbana (incluye su puesta en funcionamiento)</t>
  </si>
  <si>
    <t>1.6.3</t>
  </si>
  <si>
    <t>Gestión del conocimiento: Fortalecimiento institucional para el conocimiento de la seguridad vial</t>
  </si>
  <si>
    <t>1.6.3.1</t>
  </si>
  <si>
    <t>Crear y poner en funcionamiento un sistema de información de seguridad vial del departamento</t>
  </si>
  <si>
    <t>Observatorio vial en funcionamiento</t>
  </si>
  <si>
    <t>1.6.3.2</t>
  </si>
  <si>
    <t>Programas y estrategias de formación y sensibilización en materia de movilidad, cultura vial y seguridad vial a diferentes actores viales y grupos de interés: docentes, conductores de transporte público, privado y escolar, conductores de motocicletas.</t>
  </si>
  <si>
    <t>Capacitaciones realizadas</t>
  </si>
  <si>
    <t>1.6.3.3</t>
  </si>
  <si>
    <t>Proyectos de investigación a nivel de trabajos de investigación, ponencias y artículos asociados a seguridad vial y movilidad desarrollados en conjunto con universidades de la región</t>
  </si>
  <si>
    <t>Documentos de investigación realizados</t>
  </si>
  <si>
    <t>1.6.3.4</t>
  </si>
  <si>
    <t>Crear y mantener un sistema de información de seguridad vial que mida la siniestralidad vial departamental</t>
  </si>
  <si>
    <t>Informes de accidentalidad</t>
  </si>
  <si>
    <t>1.6.4</t>
  </si>
  <si>
    <t>Infraestructura Segura: Fortalecimiento de la infraestructura vial para salvar vidas</t>
  </si>
  <si>
    <t>1.6.4.1</t>
  </si>
  <si>
    <t>Actualización de la información de inventario de señales de tránsito dispuestas en los ejes viales que hacen parte de la jurisdicción de la secretaría de tránsito departamental</t>
  </si>
  <si>
    <t>Sistemas de información actualizado</t>
  </si>
  <si>
    <t>1.6.4.2</t>
  </si>
  <si>
    <t>Mantenimiento e instalación de señales de tránsito en las vías de segundo orden del departamento</t>
  </si>
  <si>
    <t>Infraestructura mejorada</t>
  </si>
  <si>
    <t>1.6.4.3</t>
  </si>
  <si>
    <t>Evaluación y mejora de la señalización de transito dispuesta en zonas educativas de las IE de municipios del departamento</t>
  </si>
  <si>
    <t>1.6.5</t>
  </si>
  <si>
    <t>Vehículos Seguros: Promoción y control de condiciones seguras en vehículos</t>
  </si>
  <si>
    <t>1.6.5.1</t>
  </si>
  <si>
    <t>Programas y servicios de promoción y control de condiciones técnico - mecánicas a vehículos automotores, uso adecuado de elementos de protección personal a biciusuarios y motociclistas, así como la verificación de cumplimiento de normatividad para la operatividad de vehículos de transporte público terrestre</t>
  </si>
  <si>
    <t xml:space="preserve">Operativos de control realizados </t>
  </si>
  <si>
    <t>1.6.6</t>
  </si>
  <si>
    <t>Atención Integral a Victimas: Gestión Institucional para la atención integral a víctimas de siniestros viales</t>
  </si>
  <si>
    <t>1.6.6.1</t>
  </si>
  <si>
    <t>Implementación de la línea única de atención de siniestralidad vial</t>
  </si>
  <si>
    <t>Número de estrategias</t>
  </si>
  <si>
    <t>1.6.6.2</t>
  </si>
  <si>
    <t>Programa de formación y reinducción en primeros auxilios para conductores de transporte publico y privado</t>
  </si>
  <si>
    <t>Personas beneficiadas de estrategias de educación informal</t>
  </si>
  <si>
    <t>1.7.1</t>
  </si>
  <si>
    <t>1.7.1.1</t>
  </si>
  <si>
    <t>Instalación, ampliación de cobertura, fortalecimiento de la infraestructura tecnológica de última generación para la conectividad en espacios de acceso público y en las sedes educativas en la zonas urbanas y rurales del Departamento.</t>
  </si>
  <si>
    <t xml:space="preserve">Municipios y áreas no municipalizadas conectados a redes de servicio - </t>
  </si>
  <si>
    <t xml:space="preserve">Zonas digitales instaladas </t>
  </si>
  <si>
    <t xml:space="preserve">Sedes educativas oficiales beneficiadas con acceso a internet </t>
  </si>
  <si>
    <t xml:space="preserve">Eventos para la promoción del despliegue de infraestructura </t>
  </si>
  <si>
    <t>Centros de Acceso Comunitario en zonas urbanas y/o rurales y/o apartadas funcionando</t>
  </si>
  <si>
    <t>1.7.1.2</t>
  </si>
  <si>
    <t>Conexión en las zonas más apartadas del Departamento, teniendo como aliadas a las Comunidades de Conectividad y empresas de menor tamaño</t>
  </si>
  <si>
    <t xml:space="preserve">Conexiones a internet fijo y / o móvil </t>
  </si>
  <si>
    <t>1.7.1.3</t>
  </si>
  <si>
    <t>Seguimiento y Promoción la Televisión Digital Terrestre TDT</t>
  </si>
  <si>
    <t xml:space="preserve">Documentos de seguimiento a la prestación del servicio de televisión </t>
  </si>
  <si>
    <t>1.7.1.4</t>
  </si>
  <si>
    <t>Seguimiento y Promoción cobertura de telefonía móvil</t>
  </si>
  <si>
    <t xml:space="preserve">Documentos de seguimiento elaborados - </t>
  </si>
  <si>
    <t>1.7.1.5</t>
  </si>
  <si>
    <t>Radio de Interés Público, Comunitaria para información de la igualdad.</t>
  </si>
  <si>
    <t xml:space="preserve">Estudios de radio mejorados en funcionamiento - </t>
  </si>
  <si>
    <t>1.7.2</t>
  </si>
  <si>
    <t>1.7.2.1</t>
  </si>
  <si>
    <t>Formación y desarrollo de habilidades digitales para impulsar la transformación digital.</t>
  </si>
  <si>
    <t xml:space="preserve">Personas capacitadas en tecnologías de la información y las comunicaciones </t>
  </si>
  <si>
    <t xml:space="preserve">Personas de la comunidad capacitadas en uso básico de tecnologías de la información y las comunicaciones. </t>
  </si>
  <si>
    <t xml:space="preserve">Personas capacitadas para en Gestión TI y en Seguridad y Privacidad de la Información </t>
  </si>
  <si>
    <t>1.7.2.2</t>
  </si>
  <si>
    <t>Sensibilización en el uso seguro y apropiación de internet para desarrollar contenidos pedagógicos innovadores en la transformación digital de la educación.</t>
  </si>
  <si>
    <t xml:space="preserve">Personas sensibilizadas en el uso y apropiación de las TIC </t>
  </si>
  <si>
    <t xml:space="preserve">Personas de la comunidad sensibilizadas en uso responsable y seguro de las TIC </t>
  </si>
  <si>
    <t>1.7.2.3</t>
  </si>
  <si>
    <t>Acceso, uso y apropiación de diferentes herramientas tecnológicas y tecnologías emergentes que promuevan la transformación digital de la comunidad educativa.</t>
  </si>
  <si>
    <t xml:space="preserve">Docentes formados en uso pedagógico de tecnologías de la información y las comunicaciones. </t>
  </si>
  <si>
    <t xml:space="preserve">Personas Capacitadas </t>
  </si>
  <si>
    <t xml:space="preserve">Sedes educativas oficiales con acceso a terminales de cómputo y contenidos digitales </t>
  </si>
  <si>
    <t xml:space="preserve">Estudiantes de sedes educativas oficiales beneficiados con el servicio de apoyo en tecnologías de la información y las comunicaciones para la educación </t>
  </si>
  <si>
    <t>1.7.3</t>
  </si>
  <si>
    <t>1.7.3.1</t>
  </si>
  <si>
    <t xml:space="preserve">Estrategia de gobierno Digital (transformación digital de entidades territoriales)  </t>
  </si>
  <si>
    <t xml:space="preserve">Entidades asistidas técnicamente </t>
  </si>
  <si>
    <t xml:space="preserve">Alianzas (convenios, actividades dinamizadoras, acuerdos de servicio, etc.) gestionadas para promover la formación en Gobierno digital </t>
  </si>
  <si>
    <t xml:space="preserve">Trámites y servicios en línea implementados </t>
  </si>
  <si>
    <t xml:space="preserve">Informes de monitoreo y seguimiento a la implementación de la Arquitectura TI Colombia, realizados. </t>
  </si>
  <si>
    <t xml:space="preserve">Eventos de promoción de la Estrategia de Gobierno digital realizados </t>
  </si>
  <si>
    <t xml:space="preserve">Software y hardware desarrollados o adquiridos para la inclusión de las personas con discapacidad en las TIC </t>
  </si>
  <si>
    <t xml:space="preserve">Sistemas de información implementado </t>
  </si>
  <si>
    <t xml:space="preserve">Documentos metodológicos realizados - </t>
  </si>
  <si>
    <t xml:space="preserve">Ejercicios de participación ciudadana realizados </t>
  </si>
  <si>
    <t>1.7.3.2</t>
  </si>
  <si>
    <t>Estrategias para consolidar ciudades y territorios inteligentes en temas relacionados con las arenas (Movilidad, Agricultura, Seguridad ciudadana, ambiente, servicios públicos, entre otros) y Govtech</t>
  </si>
  <si>
    <t xml:space="preserve">Servicios tecnológicos implementados - </t>
  </si>
  <si>
    <t>1.7.3.3</t>
  </si>
  <si>
    <t>Política de recolección de residuos de aparatos eléctricos y electrónicos (RAEE) en IE, Entidades públicas y territoriales</t>
  </si>
  <si>
    <t xml:space="preserve">Residuos electrónicos dispuestos correctamente </t>
  </si>
  <si>
    <t>1.7.3.4</t>
  </si>
  <si>
    <t>Tecnologías emergentes (IA, Blockchain, internet de las cosas Y otras) Para el fomento de la industria digital con el fin de superar problemáticas del país.</t>
  </si>
  <si>
    <t xml:space="preserve">Empresas beneficiadas con actividades de fortalecimiento de la industria TI. </t>
  </si>
  <si>
    <t>1.7.3.5</t>
  </si>
  <si>
    <t>Implementación de política orientados a la seguridad y privacidad de la información</t>
  </si>
  <si>
    <t xml:space="preserve">Política para la protección para la seguridad de la información implementados </t>
  </si>
  <si>
    <t xml:space="preserve">Análisis de vulnerabilidades digitales generados </t>
  </si>
  <si>
    <t>1.7.4</t>
  </si>
  <si>
    <t>1.7.4.1</t>
  </si>
  <si>
    <t>Fomentar la formación de talento humano de alto nivel en el área CTeI focalizado en los retos del departamento.</t>
  </si>
  <si>
    <t xml:space="preserve">Becas de nivel doctoral otorgadas </t>
  </si>
  <si>
    <t>1.7.4.2</t>
  </si>
  <si>
    <t>Fortalecer la investigación CTeI con uso de herramientas TIC en todos los sectores estratégico</t>
  </si>
  <si>
    <t xml:space="preserve">Programas y proyectos financiados </t>
  </si>
  <si>
    <t>MINERÍA</t>
  </si>
  <si>
    <t>1.8.1</t>
  </si>
  <si>
    <t>Explotación Minera responsable</t>
  </si>
  <si>
    <t>1.8.1.1</t>
  </si>
  <si>
    <t>Estructuración y/o implementación de un centro de entrenamiento y/o formación minera</t>
  </si>
  <si>
    <t>Proyectos estructurados</t>
  </si>
  <si>
    <t>1.8.1.2</t>
  </si>
  <si>
    <t>Servicio de asistencia técnica</t>
  </si>
  <si>
    <t>Unidades de producción minera asistidas técnicamente</t>
  </si>
  <si>
    <t>1.8.1.3</t>
  </si>
  <si>
    <t>Documentos de lineamientos técnicos</t>
  </si>
  <si>
    <t>Intervenciones de articulación gestionadas</t>
  </si>
  <si>
    <t>1.8.1.4</t>
  </si>
  <si>
    <t>Servicio de Educación Informal para la Gestión Administrativa</t>
  </si>
  <si>
    <t>1.8.1.5</t>
  </si>
  <si>
    <t>Servicio de divulgación del sector minero</t>
  </si>
  <si>
    <t>Eventos de divulgación realizados</t>
  </si>
  <si>
    <t>1.9</t>
  </si>
  <si>
    <t>ELECTRIFICACIÓN</t>
  </si>
  <si>
    <t>1.9.1</t>
  </si>
  <si>
    <t>1.9.1.1</t>
  </si>
  <si>
    <t>Proyectos de electrificación formulados, estructurados y/o ejecutados, para aumento de cobertura del servicio de energía eléctrica o mejoramiento de la infraestructura eléctrica, mediante el uso de energías convencionales y/o alternativas.</t>
  </si>
  <si>
    <t>Proyectos energéticos estructurados</t>
  </si>
  <si>
    <t>Unidades de generación fotovoltaica de energía eléctrica instaladas</t>
  </si>
  <si>
    <t>Viviendas en zonas rurales conectadas a la red del sistema de distribución local de energía eléctrica</t>
  </si>
  <si>
    <t>1.9.1.2</t>
  </si>
  <si>
    <t>Base de datos implementada de viviendas sin servicio de energía eléctrica de los municipios de Norte de Santander</t>
  </si>
  <si>
    <t>Sistemas de información implementados</t>
  </si>
  <si>
    <t>1.9.2</t>
  </si>
  <si>
    <t>Hacia una eficiencia energética e implementación de energías renovables</t>
  </si>
  <si>
    <t>1.9.2.1</t>
  </si>
  <si>
    <t>Centrales de generación de energías limpias construidas y/u operadas</t>
  </si>
  <si>
    <t>Central de generación fotovoltaica construida</t>
  </si>
  <si>
    <t>Centrales hidroeléctricas construidas</t>
  </si>
  <si>
    <t>Central de generación con biomasa construida</t>
  </si>
  <si>
    <t>Central de generación eólica construida</t>
  </si>
  <si>
    <t>1.9.2.2</t>
  </si>
  <si>
    <t>Acompañamiento y capacitación en el uso eficiente de energía y el cumplimiento normativo eléctrico aplicable al sector residencial</t>
  </si>
  <si>
    <t>1.9.2.3</t>
  </si>
  <si>
    <t xml:space="preserve">Programa de Eficiencia energética implementado en edificios y/u oficinas públicas del orden departamental </t>
  </si>
  <si>
    <t>Documentos de planeación</t>
  </si>
  <si>
    <t>1.10.</t>
  </si>
  <si>
    <t>GAS</t>
  </si>
  <si>
    <t>1.10.1</t>
  </si>
  <si>
    <t>1.10.1.1</t>
  </si>
  <si>
    <t>Redes internas de gas combustible instaladas</t>
  </si>
  <si>
    <t>Viviendas con red interna de gas combustible instalada</t>
  </si>
  <si>
    <t>1.10.1.2</t>
  </si>
  <si>
    <t>Servicio de apoyo financiero para la financiación de proyectos de infraestructura para el servicio público de gas</t>
  </si>
  <si>
    <t>Municipios beneficiados</t>
  </si>
  <si>
    <t>HIDROCARBUROS</t>
  </si>
  <si>
    <t>1.11.1</t>
  </si>
  <si>
    <t>1.11.1.1</t>
  </si>
  <si>
    <t>Servicio de asistencia técnica en estructuración de proyectos de energías limpias.</t>
  </si>
  <si>
    <t>1.12.1</t>
  </si>
  <si>
    <t>1.12.1.1</t>
  </si>
  <si>
    <t>Terminación 100 % del subproyecto 3, construcción de la planta de tratamiento de agua potable del área metropolitana Francisco de Paula Santander</t>
  </si>
  <si>
    <t xml:space="preserve">Acueductos construidos </t>
  </si>
  <si>
    <t>1.12.1.2</t>
  </si>
  <si>
    <t>Acompañar la puesta en marcha del acueducto metropolitano Francisco de Paula Santander de Cúcuta, Los Patios y Villa del Rosario</t>
  </si>
  <si>
    <t>Acueductos construidos</t>
  </si>
  <si>
    <t>1.12.1.3</t>
  </si>
  <si>
    <t>Optimización de redes de distribución de los Municipios de Los Patios y Villa Rosario</t>
  </si>
  <si>
    <t>Red de distribución optimizada (m</t>
  </si>
  <si>
    <t>1.12.1.4</t>
  </si>
  <si>
    <t>Optimización de redes de acueducto del sector Urbano.</t>
  </si>
  <si>
    <t>Red de distribución optimizada (m)</t>
  </si>
  <si>
    <t>1.12.1.5</t>
  </si>
  <si>
    <t>Optimización redes de alcantarillados sector Urbano</t>
  </si>
  <si>
    <t>Red de alcantarillado optimizada (m)</t>
  </si>
  <si>
    <t>1.12.1.6</t>
  </si>
  <si>
    <t>Estudios y diseños de optimización de los sistemas de acueducto y alcantarillado del área urbana y/o rural.</t>
  </si>
  <si>
    <t>1.12.1.7</t>
  </si>
  <si>
    <t>Estudios y diseños para el plan maestro de acueducto y alcantarillado de la zona urbana</t>
  </si>
  <si>
    <t xml:space="preserve">Estudios realizados </t>
  </si>
  <si>
    <t>1.12.1.8</t>
  </si>
  <si>
    <t>Optimización del sistema de acueducto de los sectores urbanos y/o rurales</t>
  </si>
  <si>
    <t>Acueductos Optimizados</t>
  </si>
  <si>
    <t>1.12.1.9</t>
  </si>
  <si>
    <t>Estudios y diseños y/o construcción de plantas de tratamiento de aguas residuales, en zonas urbanas y/o centros poblados</t>
  </si>
  <si>
    <t xml:space="preserve">Estudios de pre inversión en tratamiento de aguas residuales </t>
  </si>
  <si>
    <t>1.12.1.10</t>
  </si>
  <si>
    <t>Estudios y diseños para la construcción de soluciones sanitarias individuales de las zonas rurales de viviendas aislada</t>
  </si>
  <si>
    <t xml:space="preserve">Estudios y diseños de soluciones, Unidades sanitarias </t>
  </si>
  <si>
    <t>1.12.1.11</t>
  </si>
  <si>
    <t>Sistemas de aprovechamiento y manejo de residuos sólidos, bajo el concepto de basura cero (Aprovechamiento, tratamiento, reciclaje y economía circular)</t>
  </si>
  <si>
    <t>Plan de Gestión Integral de Residuos Sólidos implementado</t>
  </si>
  <si>
    <t>1.12.1.12</t>
  </si>
  <si>
    <t>Estrategias de esquemas asociativos subregionales para la recolección y aprovechamiento de residuos sólidos impulsados</t>
  </si>
  <si>
    <t>Plan de Gestión Integral de Residuos Sólidos con seguimiento</t>
  </si>
  <si>
    <t>1.12.2</t>
  </si>
  <si>
    <t xml:space="preserve">Innovación, consolidación y aseguramiento de la prestación de los servicios de agua potable y saneamiento básico </t>
  </si>
  <si>
    <t>1.12.2.1</t>
  </si>
  <si>
    <t>Implementación de las estrategias de monitoreo, seguimiento y control y/o en el cumplimiento normativo del sector de APSB</t>
  </si>
  <si>
    <t>Entidades territoriales asistidas técnicamente</t>
  </si>
  <si>
    <t>1.12.2.2</t>
  </si>
  <si>
    <t>Implementación de estrategias de fortalecimiento, aseguramiento de la prestación y/o transformación de los prestadores de los servicios de agua potable y saneamiento básico Urbano y Rurales</t>
  </si>
  <si>
    <t>1.12.2.3</t>
  </si>
  <si>
    <t>Plan de Gestión Social del sector de APSB</t>
  </si>
  <si>
    <t>Planes estratégicos realizados</t>
  </si>
  <si>
    <t>1.12.2.4</t>
  </si>
  <si>
    <t>Plan de Gestión Ambiental del sector de APSB</t>
  </si>
  <si>
    <t>1.12.2.5</t>
  </si>
  <si>
    <t>Plan de Gestión del Riesgo y Desastre del sector de APSB</t>
  </si>
  <si>
    <t>LÍNEA ESTRATÉGICA: INCLUSIÓN Y PROTECCIÓN SOCIAL</t>
  </si>
  <si>
    <t>2.1</t>
  </si>
  <si>
    <t>2.1.1</t>
  </si>
  <si>
    <t>2.1.1.1</t>
  </si>
  <si>
    <t>Apertura de los grados pre jardín y jardín en los establecimientos educativos oficiales del departamento.</t>
  </si>
  <si>
    <t xml:space="preserve">Personas beneficiadas con estrategias de fomento para el acceso a la educación inicial, </t>
  </si>
  <si>
    <t>2.1.1.2</t>
  </si>
  <si>
    <t>Estrategia conjunta de atención integral en el marco de la MIAFF</t>
  </si>
  <si>
    <t xml:space="preserve"> Instituciones educativas oficiales que implementan el nivel preescolar en el marco de la atención integral </t>
  </si>
  <si>
    <t>2.1.1.3</t>
  </si>
  <si>
    <t xml:space="preserve">Construcción e implementación de una estrategia pedagógica y educativa pertinente. </t>
  </si>
  <si>
    <t xml:space="preserve">Establecimientos Educativos oficiales con acompañamiento en el marco de las estrategias de calidad educativa </t>
  </si>
  <si>
    <t>2.1.2</t>
  </si>
  <si>
    <t>2.1.2.1</t>
  </si>
  <si>
    <t>Diagnóstico de predios e infraestructura educativa.</t>
  </si>
  <si>
    <t xml:space="preserve">Documentos elaborados </t>
  </si>
  <si>
    <t>2.1.2.2</t>
  </si>
  <si>
    <t>Sedes educativas con espacios mejorados y/o mantenidas (aulas de clase, baterías sanitarias, aulas especializadas, laboratorios, cerramientos, restaurantes, escenarios deportivos, soluciones tecnológicas de potabilización de agua)</t>
  </si>
  <si>
    <t xml:space="preserve">Sedes educativas mejoradas </t>
  </si>
  <si>
    <t>2.1.2.3</t>
  </si>
  <si>
    <t>Establecimientos educativos dotados con materiales e instrumentos de enseñanza y aprendizaje (mobiliario, tableros, menaje de restaurante escolar, material didáctico, pedagógico, lúdico, computadores y herramientas tecnológicas)</t>
  </si>
  <si>
    <t xml:space="preserve">Sedes dotadas </t>
  </si>
  <si>
    <t>2.1.2.4</t>
  </si>
  <si>
    <t xml:space="preserve">Construcción de Infraestructura educativa  </t>
  </si>
  <si>
    <t xml:space="preserve">Sedes educativas nuevas construidas </t>
  </si>
  <si>
    <t>2.1.2.5</t>
  </si>
  <si>
    <t>Implementación de estrategias de permanencia educativa (programa de alimentación escolar, transporte escolar, Hogares juveniles campesinos, residencias escolares, kits escolares y uniformes)</t>
  </si>
  <si>
    <t xml:space="preserve">Beneficiarios de la alimentación escolar </t>
  </si>
  <si>
    <t xml:space="preserve">Beneficiarios de transporte escolar </t>
  </si>
  <si>
    <t>Personas beneficiarias de estrategias de permanencia (Hogares juveniles campesinos)</t>
  </si>
  <si>
    <t xml:space="preserve">Sedes educativas apoyadas en la implementación de la estrategia de residencia escolar </t>
  </si>
  <si>
    <t xml:space="preserve">Estudiantes beneficiados con Estudiantes beneficiarios de dotaciones escolares </t>
  </si>
  <si>
    <t>2.1.2.6</t>
  </si>
  <si>
    <t>Disminución de barreras de acceso en la ruralidad, en la población vulnerable, diversa, niños con discapacidad y talentos excepcionales.</t>
  </si>
  <si>
    <t xml:space="preserve">Personas beneficiarias de ciclos lectivos especiales integrados </t>
  </si>
  <si>
    <t xml:space="preserve"> Beneficiarios de apoyo pedagógico para la oferta de educación inclusiva para preescolar, básica y media </t>
  </si>
  <si>
    <t>2.1.2.7</t>
  </si>
  <si>
    <t>Fortalecimiento del sistema educativo propio indígena.</t>
  </si>
  <si>
    <t xml:space="preserve">Matrícula en niveles de preescolar, básica y media realizada </t>
  </si>
  <si>
    <t>2.1.2.8</t>
  </si>
  <si>
    <t>Implementación de la estrategia “Justicia Restaurativa y Prevención del Delito” en el marco del Sistema de Responsabilidad Penal para adolescentes.</t>
  </si>
  <si>
    <t xml:space="preserve">Estrategias de protección para el restablecimiento de derechos implementadas </t>
  </si>
  <si>
    <t>2.1.2.9</t>
  </si>
  <si>
    <t>Acceso y permanencia educativa a los Niños, niñas, adolescentes y jóvenes víctimas, desplazados, desmovilizados, otros hechos victimizantes y migrantes</t>
  </si>
  <si>
    <t xml:space="preserve">Personas víctimas del conflicto con estrategias de fomento para el acceso a la educación inicial, preescolar, básica y media. </t>
  </si>
  <si>
    <t>2.1.3</t>
  </si>
  <si>
    <t>2.1.3.1</t>
  </si>
  <si>
    <r>
      <rPr>
        <sz val="11"/>
        <color rgb="FF000000"/>
        <rFont val="Arial Narrow"/>
        <family val="2"/>
      </rPr>
      <t>Implementación de la formación integral, jornadas complementarias escolares y optimización del tiempo escolar</t>
    </r>
    <r>
      <rPr>
        <sz val="11"/>
        <color rgb="FFFF0000"/>
        <rFont val="Arial Narrow"/>
        <family val="2"/>
      </rPr>
      <t xml:space="preserve"> </t>
    </r>
    <r>
      <rPr>
        <sz val="11"/>
        <color theme="1"/>
        <rFont val="Arial Narrow"/>
        <family val="2"/>
      </rPr>
      <t>(Articulación deporte, cultura y PTA FI 3.0)</t>
    </r>
  </si>
  <si>
    <t>2.1.3.2</t>
  </si>
  <si>
    <t>Mejoramiento de resultados pruebas Saber para fortalecer el transito a la educación superior.</t>
  </si>
  <si>
    <t>2.1.3.3</t>
  </si>
  <si>
    <r>
      <rPr>
        <sz val="11"/>
        <color theme="1"/>
        <rFont val="Arial Narrow"/>
        <family val="2"/>
      </rPr>
      <t xml:space="preserve">Implementación de </t>
    </r>
    <r>
      <rPr>
        <sz val="11"/>
        <color rgb="FF000000"/>
        <rFont val="Arial Narrow"/>
        <family val="2"/>
      </rPr>
      <t xml:space="preserve">estrategias de lectura y oralidad denominado “AVENTURAS NARRATIVAS” </t>
    </r>
  </si>
  <si>
    <t>2.1.3.4</t>
  </si>
  <si>
    <t>Fortalecimiento del aprendizaje de una segunda lengua</t>
  </si>
  <si>
    <t xml:space="preserve">Instituciones educativas fortalecidas en competencias comunicativas en un segundo idioma </t>
  </si>
  <si>
    <t>2.1.3.5</t>
  </si>
  <si>
    <t>Experiencias significativas</t>
  </si>
  <si>
    <t xml:space="preserve">Foros educativos territoriales realizados </t>
  </si>
  <si>
    <t>2.1.3.6</t>
  </si>
  <si>
    <t>Impulso de procesos productivos en el aula</t>
  </si>
  <si>
    <t xml:space="preserve">Establecimientos educativos beneficiados </t>
  </si>
  <si>
    <t>2.1.3.7</t>
  </si>
  <si>
    <t>Fortalecimiento de los Institutos Técnicos Agropecuarios</t>
  </si>
  <si>
    <t>2.1.3.8</t>
  </si>
  <si>
    <t>Fortalecimiento de los comités de convivencia escolar, la cultura de paz y las recomendaciones de la Comisión de la Verdad en los establecimientos educativos.</t>
  </si>
  <si>
    <t>Establecimientos educativos con rutas de atención integral para la convivencia escolar implementadas</t>
  </si>
  <si>
    <t>2.1.3.9</t>
  </si>
  <si>
    <t>Educación para la formación de sujetos que vivan en paz a través de los proyectos pedagógicos transversales (Educación para los derechos humanos, Educación ambiental, Educación en hábitos y estilo de vida saludable, Educación para la sexualidad y construcción de ciudadanía, educación financiera, educación en seguridad vial, cátedra de Paz, cátedra de afrocolombianidad, Educación en urbanidad, civismo, principios y nortesantandereanidad)</t>
  </si>
  <si>
    <t>2.1.3.10</t>
  </si>
  <si>
    <t>Consolidación de espacios para que los niñas, niños adolescentes y jóvenes sean escuchados</t>
  </si>
  <si>
    <t>2.1.3.11</t>
  </si>
  <si>
    <t>Fortalecimiento de la corresponsabilidad de la familia</t>
  </si>
  <si>
    <t xml:space="preserve">Escuelas de padres apoyadas </t>
  </si>
  <si>
    <t>2.1.3.12</t>
  </si>
  <si>
    <t>Ambientes educativos seguros, protectores y promotores del desarrollo integral de niñas, niños, adolescentes, jóvenes y comunidades educativas</t>
  </si>
  <si>
    <t xml:space="preserve">Establecimientos educativos con acciones de gestión del riesgo implementadas </t>
  </si>
  <si>
    <t>2.1.3.13</t>
  </si>
  <si>
    <t>Procesos de Formación inicial con énfasis en la pedagogía en escuelas normales superiores del departamento.</t>
  </si>
  <si>
    <t xml:space="preserve">Establecimientos educativos apoyados para la implementación de modelos de innovación educativa </t>
  </si>
  <si>
    <t>2.1.3.14</t>
  </si>
  <si>
    <t>Espacios propios para la formación y cualificación del talento humano</t>
  </si>
  <si>
    <t xml:space="preserve">Docentes y agentes educativos de educación inicial, preescolar, básica y media beneficiados con estrategias de mejoramiento de sus capacidades </t>
  </si>
  <si>
    <t>2.1.3.15</t>
  </si>
  <si>
    <t>Procesos curriculares, disciplinares y formación deontológica y en valores humanos</t>
  </si>
  <si>
    <t>2.1.3.16</t>
  </si>
  <si>
    <t>Redes o comunidades de práctica y aprendizaje implementadas y/o fortalecidas</t>
  </si>
  <si>
    <t xml:space="preserve">Comunidades acompañadas para la formulación de sus modalidades propias </t>
  </si>
  <si>
    <t>2.1.3.17</t>
  </si>
  <si>
    <t>Herramientas de gestión educativa hacia la calidad Plataforma virtual educativa implementada</t>
  </si>
  <si>
    <t xml:space="preserve">Número de sistemas de información </t>
  </si>
  <si>
    <t>2.1.3.18</t>
  </si>
  <si>
    <t>Fomento de la investigación, la innovación y el uso y apropiación de tics.</t>
  </si>
  <si>
    <t xml:space="preserve">Documentos realizados  </t>
  </si>
  <si>
    <t xml:space="preserve">Establecimientos educativos conectados a internet </t>
  </si>
  <si>
    <t>2.1.3.19</t>
  </si>
  <si>
    <t>Articulación en los establecimientos educativos con las instituciones de educación superior y/o el SENA para el fortalecimiento de la educación media y el tránsito a la educación superior</t>
  </si>
  <si>
    <t>Establecimientos Educativos oficiales con acompañamiento en el marco de las estrategias de calidad educativa</t>
  </si>
  <si>
    <t>2.1.3.20</t>
  </si>
  <si>
    <t>Formulación e implementación del Plan departamental de fortalecimiento de la educación media</t>
  </si>
  <si>
    <t>Documentos de lineamientos de política en educación prescolar, básica y media emitidos</t>
  </si>
  <si>
    <t>2.1.4</t>
  </si>
  <si>
    <t>2.1.4.1</t>
  </si>
  <si>
    <t>Aseguramiento del acceso y permanencia en los diferentes niveles de la educación superior</t>
  </si>
  <si>
    <t xml:space="preserve">Beneficiarios de estrategias o programas de apoyo financiero para el acceso y permanencia en la educación superior  </t>
  </si>
  <si>
    <t>2.1.4.2</t>
  </si>
  <si>
    <t>Cupos preferenciales para facilitar el acceso a la educación superior de población vulnerable y comunidades indígenas.</t>
  </si>
  <si>
    <t>Beneficiarios de estrategias o programas de fomento para el acceso a la educación superior</t>
  </si>
  <si>
    <t>2.1.4.3</t>
  </si>
  <si>
    <t>Impulsar el complejo educativo del Catatumbo.</t>
  </si>
  <si>
    <t>Instituciones de educación superior con programas de regionalización, articulados con las apuestas productivas de las regiones</t>
  </si>
  <si>
    <t>2.1.4.4</t>
  </si>
  <si>
    <t>Apoyo a la investigación científica en Instituciones de Educación Superior.</t>
  </si>
  <si>
    <t>Instituciones de educación superior apoyadas en el fortalecimiento de los procesos de investigación, proyección social e internacionalización</t>
  </si>
  <si>
    <t>2.1.4.5</t>
  </si>
  <si>
    <t>Fomento a la educación superior.</t>
  </si>
  <si>
    <t>Instituciones de educación superior con acompañamiento en procesos de regionalización</t>
  </si>
  <si>
    <t>2.1.4.6</t>
  </si>
  <si>
    <r>
      <rPr>
        <sz val="11"/>
        <color theme="1"/>
        <rFont val="Arial Narrow"/>
        <family val="2"/>
      </rPr>
      <t xml:space="preserve">Impulso </t>
    </r>
    <r>
      <rPr>
        <sz val="11"/>
        <color rgb="FF000000"/>
        <rFont val="Arial Narrow"/>
        <family val="2"/>
      </rPr>
      <t>Ciudadela universitaria de Atalaya</t>
    </r>
  </si>
  <si>
    <t>2.1.5</t>
  </si>
  <si>
    <t>2.1.5.1</t>
  </si>
  <si>
    <t>Implementación de la política pública Nuevo modelo educativo con visión 2050</t>
  </si>
  <si>
    <t>Modelos de innovación educativa implementados</t>
  </si>
  <si>
    <t>2.1.5.2</t>
  </si>
  <si>
    <t>Fases preparatorias para la participación encuentro nacional de juegos del magisterio (municipal, departamental, zonal y nacional)</t>
  </si>
  <si>
    <t>Docentes beneficiados</t>
  </si>
  <si>
    <t>2.1.5.3</t>
  </si>
  <si>
    <t>Encuentros folclóricos y culturales en el marco de los juegos del magisterio</t>
  </si>
  <si>
    <t>2.1.5.4</t>
  </si>
  <si>
    <t>Fortalecimiento de la gestión misional del sector educativo para la transparencia y mejora continua</t>
  </si>
  <si>
    <t>Entidades territoriales con seguimiento y evaluación a la gestión</t>
  </si>
  <si>
    <t>2.1.5.5</t>
  </si>
  <si>
    <t>Fortalecimiento del servicio educativo</t>
  </si>
  <si>
    <t>Establecimientos educativos en operación</t>
  </si>
  <si>
    <t>2.1.5.6</t>
  </si>
  <si>
    <t>Docentes y Directivos Docentes y administrativos beneficiados con los procesos de Bienestar (recreación, atención psicosocial; asistencia técnica, comunicaciones)</t>
  </si>
  <si>
    <t>2.1.5.7</t>
  </si>
  <si>
    <t>Implementación de estrategias de apoyo para la construcción y fortalecimiento del análisis de datos para la interpretación de realidades del sector educativo</t>
  </si>
  <si>
    <t>Observatorio implementado</t>
  </si>
  <si>
    <t>2.2.1</t>
  </si>
  <si>
    <t>2.2.1.1</t>
  </si>
  <si>
    <t>Fortalecimiento de la política de participación social en salud</t>
  </si>
  <si>
    <t xml:space="preserve">Estrategias de promoción de la participación social en salud implementadas </t>
  </si>
  <si>
    <t xml:space="preserve">Mecanismos y espacios de participación social en salud conformados </t>
  </si>
  <si>
    <t xml:space="preserve">Preguntas Quejas Reclamos y Denuncias Gestionadas </t>
  </si>
  <si>
    <t>2.2.1.2</t>
  </si>
  <si>
    <t>Aseguramiento al SGSSS, que garantice el acceso, oportunidad y calidad a la prestación de servicios de salud basados en la Atención Primaria en Salud en el Departamento y los municipios PDET</t>
  </si>
  <si>
    <t xml:space="preserve">Documentos de lineamientos técnicos realizados </t>
  </si>
  <si>
    <t>2.2.1.3</t>
  </si>
  <si>
    <t xml:space="preserve">Inspección y Vigilancia de manera efectiva, eficiente y oportuna a las obligaciones del aseguramiento y prestación de servicios de salud a cargo de los actores en salud del territorio, basados en la Atención Primaria en Salud </t>
  </si>
  <si>
    <t xml:space="preserve">auditorías y visitas inspectivas realizadas  </t>
  </si>
  <si>
    <t>2.2.1.4</t>
  </si>
  <si>
    <t>Red prestadora de servicios de salud de baja, mediana y alta complejidad en cumplimiento a los componentes del SOGC en salud</t>
  </si>
  <si>
    <t xml:space="preserve">Visitas realizadas </t>
  </si>
  <si>
    <t>2.2.1.5</t>
  </si>
  <si>
    <t>Ajuste institucional para el fortalecimiento de las capacidades de autoridad sanitaria y la apropiación territorial del modelo de salud basado en la atención primaria.</t>
  </si>
  <si>
    <t xml:space="preserve">Documentos de planeación elaborados </t>
  </si>
  <si>
    <t xml:space="preserve">Documentos de planeación con seguimiento realizados </t>
  </si>
  <si>
    <t xml:space="preserve">Establecimientos abiertos al público vigilados y controlados </t>
  </si>
  <si>
    <t xml:space="preserve">Entidades territoriales atendidas </t>
  </si>
  <si>
    <t xml:space="preserve">Instituciones bajo control </t>
  </si>
  <si>
    <t>Informes de evento generados en la vigencia</t>
  </si>
  <si>
    <t>Municipios con acciones de promoción, prevención, vigilancia  y control de vectores y zoonosis realizadas -</t>
  </si>
  <si>
    <t xml:space="preserve">Estrategias de gestión del riesgo para enfermedades emergentes, reemergentes y desatendidas implementadas </t>
  </si>
  <si>
    <t>2.2.1.6</t>
  </si>
  <si>
    <t>Gobernanza en salud en el cumplimiento de la planeación estratégica e integral en salud en el cumplimiento de la normatividad legal vigente de la Función pública y PDSP</t>
  </si>
  <si>
    <t>2.2.2</t>
  </si>
  <si>
    <t>Pueblos y comunidades étnicas, mujeres, población campesina, LBGTIQ+ y otras poblaciones por condición y/o situación</t>
  </si>
  <si>
    <t>2.2.2.1</t>
  </si>
  <si>
    <t>Estrategia de Transversalización del Enfoque de Género en la Planeación Integral en Salud del Departamento.</t>
  </si>
  <si>
    <t xml:space="preserve">estrategias para el fortalecimiento del control social en salud implementadas </t>
  </si>
  <si>
    <t>2.2.2.2</t>
  </si>
  <si>
    <t>Alianzas trans sectoriales con actores estratégicos en el componente comunitario, de los tres mensajes claves relacionados con Infección respiratoria Aguda IRA y enfermedad diarreica aguda EDA</t>
  </si>
  <si>
    <t xml:space="preserve">Estrategias de promoción de la salud implementadas </t>
  </si>
  <si>
    <t>2.2.2.3</t>
  </si>
  <si>
    <t>Alianzas trans sectoriales con actores estratégicos para el reconocimiento de la población étnica</t>
  </si>
  <si>
    <t>2.2.2.4</t>
  </si>
  <si>
    <t>Implementación del componente de atención integral en salud del Programa de Atención Psicosocial y Salud Integral a Victimas (PAPSIVI) de acuerdo a Normatividad Vigente</t>
  </si>
  <si>
    <t xml:space="preserve">Personas víctimas del conflicto armado atendidas con atención psicosocial </t>
  </si>
  <si>
    <t>2.2.2.5</t>
  </si>
  <si>
    <t>Implementación de la estrategia de Rehabilitación Basada en Comunidad (RBC)</t>
  </si>
  <si>
    <t>2.2.2.6</t>
  </si>
  <si>
    <t>Empresas Administradoras de Planes y Beneficios EAPB y su Red Prestadora del departamento en la ruta para la certificación de personas con discapacidad.</t>
  </si>
  <si>
    <t xml:space="preserve">Entidades apoyadas </t>
  </si>
  <si>
    <t>2.2.3</t>
  </si>
  <si>
    <t>2.2.3.1</t>
  </si>
  <si>
    <t>Estrategias para afectar de manera positiva los determinantes sociales de la salud en los municipios</t>
  </si>
  <si>
    <t xml:space="preserve">Estrategias de gestión para abordar condiciones crónicas prevalentes implementadas </t>
  </si>
  <si>
    <t xml:space="preserve">Estrategias de gestión para temas de consumo, aprovechamiento biológico, calidad e inocuidad de los alimentos implementadas </t>
  </si>
  <si>
    <t xml:space="preserve">Estrategias de gestión del riesgo para abordar situaciones prevalentes de origen laboral implementadas </t>
  </si>
  <si>
    <t xml:space="preserve">Estrategias de gestión del riesgo en temas de salud sexual y reproductiva implementadas </t>
  </si>
  <si>
    <t xml:space="preserve">Estrategias de gestión del riesgo para enfermedades inmunoprevenibles implementadas </t>
  </si>
  <si>
    <t xml:space="preserve">Estrategias de gestión del riesgo en temas de trastornos mentales implementadas </t>
  </si>
  <si>
    <t xml:space="preserve">Estrategias de gestión del riesgo en temas de consumo de sustancias psicoactivas implementadas </t>
  </si>
  <si>
    <t>2.2.3.2</t>
  </si>
  <si>
    <t>Respuesta a las necesidades en salud de la población en el territorio</t>
  </si>
  <si>
    <t xml:space="preserve">Estrategias de gestión del riesgo para abordar situaciones de salud relacionadas con condiciones ambientales implementadas </t>
  </si>
  <si>
    <t xml:space="preserve">Estrategias de gestión del riesgo para abordar situaciones endemo-epidémicas implementadas </t>
  </si>
  <si>
    <t>2.2.4</t>
  </si>
  <si>
    <t>Atención Primaria en Salud una realidad territorial</t>
  </si>
  <si>
    <t>2.2.4.1</t>
  </si>
  <si>
    <t>Programa territorial de rediseño, reorganización y modernización (infraestructura y dotación) de la red pública del departamento con enfoque en la Atención Primaria en Salud.</t>
  </si>
  <si>
    <t xml:space="preserve">Hospitales de primer nivel de atención adecuados </t>
  </si>
  <si>
    <t xml:space="preserve">Hospitales de primer nivel de atención ampliados </t>
  </si>
  <si>
    <t xml:space="preserve">Hospitales de primer nivel de atención dotados </t>
  </si>
  <si>
    <t xml:space="preserve">Hospitales de segundo nivel de atención ampliados </t>
  </si>
  <si>
    <t xml:space="preserve">Hospitales de segundo nivel de atención construidos y dotados </t>
  </si>
  <si>
    <t xml:space="preserve">Hospitales de tercer nivel de atención adecuados </t>
  </si>
  <si>
    <t xml:space="preserve">Hospitales de tercer nivel ampliados </t>
  </si>
  <si>
    <t xml:space="preserve">Hospitales de tercer nivel de atención con reforzamiento estructural </t>
  </si>
  <si>
    <t xml:space="preserve">Hospitales de tercer nivel de atención dotados </t>
  </si>
  <si>
    <t xml:space="preserve">Hospitales de primer nivel de atención construidos y dotados </t>
  </si>
  <si>
    <t>2.2.4.2</t>
  </si>
  <si>
    <t>Prestación de servicios y tecnologías en salud a población migrante PPNA no PBS y población inimputable del departamento</t>
  </si>
  <si>
    <t xml:space="preserve">Personas atendidas con servicio de salud </t>
  </si>
  <si>
    <t>2.2.4.3</t>
  </si>
  <si>
    <t>Equipos Básicos en Salud asistidos y monitoreados enfoque en la Atención Primaria en Salud.</t>
  </si>
  <si>
    <t xml:space="preserve">Planes de intervenciones colectivas realizados </t>
  </si>
  <si>
    <t>2.2.4.4</t>
  </si>
  <si>
    <t>Tecnologías de información en modalidad de telemedicina junto con el sistema de información única en salud – SUIS y APS de acuerdo al sistema obligatorio de garantía de la calidad SOGC</t>
  </si>
  <si>
    <t xml:space="preserve">Proyectos de investigación, desarrollo e innovación tecnológica en salud financiados  </t>
  </si>
  <si>
    <t>2.2.4.5</t>
  </si>
  <si>
    <t>Atención Primaria con coordinación intersectorial de los actores para el acceso a la atención integral en salud en territorio incluyendo los municipios PDET</t>
  </si>
  <si>
    <t>Estrategias de promoción de la salud implementadas</t>
  </si>
  <si>
    <t xml:space="preserve">asistencias técnicas en Inspección, Vigilancia y Control realizadas </t>
  </si>
  <si>
    <t>2.2.5</t>
  </si>
  <si>
    <t>2.2.5.1</t>
  </si>
  <si>
    <t xml:space="preserve">Planes hospitalarios de emergencias para la identificación del riesgo por cambio climático y el sistema de alertas tempranas institucionales para atención de Emergencias y desastres en su zona de influencia </t>
  </si>
  <si>
    <t>2.2.5.2</t>
  </si>
  <si>
    <t>Centros Reguladores de Urgencias, Emergencias y Desastres -CRUE, con Sistemas de Emergencias Médicas y acciones de conocimiento, reducción del riesgo y manejo de desastres en salud.</t>
  </si>
  <si>
    <t>Personas en capacidad de ser atendidas</t>
  </si>
  <si>
    <t>2.2.5.3</t>
  </si>
  <si>
    <t>sistema de alerta temprana para la identificación de los riesgos en salud por el cambio climático y la posible vulnerabilidad de la población</t>
  </si>
  <si>
    <t>Documentos de planeación en salud pública para atención de emergencias y desastres elaborados</t>
  </si>
  <si>
    <t>Mecanismos y espacios de participación social en salud conformados</t>
  </si>
  <si>
    <t>2.2.6</t>
  </si>
  <si>
    <t>2.2.6.1</t>
  </si>
  <si>
    <t>Apropiación social del conocimiento en salud pública y el desarrollo de investigaciones.</t>
  </si>
  <si>
    <t xml:space="preserve">Sistemas de información actualizados </t>
  </si>
  <si>
    <t xml:space="preserve">Documentos de evaluación realizados </t>
  </si>
  <si>
    <t xml:space="preserve">Documentos de análisis de salud pública elaborados </t>
  </si>
  <si>
    <t>2.2.7</t>
  </si>
  <si>
    <t>Personal de la salud</t>
  </si>
  <si>
    <t>2.2.7.1</t>
  </si>
  <si>
    <t>Red de talento humano habilitado en el territorio</t>
  </si>
  <si>
    <t>Documentos técnicos publicados y/o socializados</t>
  </si>
  <si>
    <t>2.2.7.2</t>
  </si>
  <si>
    <t>Capacidades consolidadas para la gestión territorial de la salud pública</t>
  </si>
  <si>
    <t>2.3.1</t>
  </si>
  <si>
    <t>Continuidad, sostenibilidad y mayor cobertura en programas del Deporte Formativo</t>
  </si>
  <si>
    <t>2.3.1.1</t>
  </si>
  <si>
    <t xml:space="preserve">Formalización y puesta en marcha de las Escuelas de Formación Deportiva rurales y urbanas en los 40 municipios del Departamento </t>
  </si>
  <si>
    <t xml:space="preserve">Escuelas deportivas implementadas </t>
  </si>
  <si>
    <t>2.3.1.2</t>
  </si>
  <si>
    <t>Apoyo nutricional para el deporte formativo</t>
  </si>
  <si>
    <t xml:space="preserve">Personas atendidas </t>
  </si>
  <si>
    <t>2.3.1.3</t>
  </si>
  <si>
    <t>Festivales de Escuelas de Formación Deportiva</t>
  </si>
  <si>
    <t xml:space="preserve">Eventos recreativos comunitarios realizados </t>
  </si>
  <si>
    <t>2.3.1.4</t>
  </si>
  <si>
    <t>Juegos Intercolegiados</t>
  </si>
  <si>
    <t xml:space="preserve">Municipios vinculados al programa Juegos Intercolegiados </t>
  </si>
  <si>
    <t>2.3.2</t>
  </si>
  <si>
    <t>2.3.2.1</t>
  </si>
  <si>
    <t>Ligas del deporte convencional y paranacional apoyadas con salidas para la preparación y clasificación de deportistas a Juegos nacionales y paranacionales</t>
  </si>
  <si>
    <t xml:space="preserve">Organismos deportivos asistidos </t>
  </si>
  <si>
    <t>2.3.2.2</t>
  </si>
  <si>
    <t>Recurso humano técnico y de ciencias aplicadas al deporte para la preparación de deportistas de rendimiento y alto rendimiento con miras a la clasificación a juegos nacionales y paranacionales</t>
  </si>
  <si>
    <t>2.3.2.3</t>
  </si>
  <si>
    <t>Ligas apoyadas con implementación deportiva para la preparación y/o participación de deportistas del deporte convencional y paranacional</t>
  </si>
  <si>
    <t>2.3.2.4</t>
  </si>
  <si>
    <t>Eventos deportivos nacionales e internacionales realizados en el Departamento</t>
  </si>
  <si>
    <t xml:space="preserve">Eventos deportivos de alto rendimiento realizados </t>
  </si>
  <si>
    <t>2.3.2.5</t>
  </si>
  <si>
    <t xml:space="preserve">Apoyo a deportistas que conforman la reserva deportiva del Departamento </t>
  </si>
  <si>
    <t xml:space="preserve">Atletas beneficiados con estímulos financieros </t>
  </si>
  <si>
    <t>2.3.2.6</t>
  </si>
  <si>
    <t>Estímulos a deportistas medallistas en Juegos Nacionales y Paranacionales 2023.</t>
  </si>
  <si>
    <t xml:space="preserve">Estímulos entregados </t>
  </si>
  <si>
    <t>2.3.2.7</t>
  </si>
  <si>
    <t>Participación en los XXIII Juegos Deportivos Nacionales y VII Paranacionales 2027</t>
  </si>
  <si>
    <t>2.3.2.8</t>
  </si>
  <si>
    <t>Participación en los I Juegos Deportivos Juveniles convencionales y paranacionales 2024</t>
  </si>
  <si>
    <t>2.3.3</t>
  </si>
  <si>
    <t>Deporte Social Comunitario, Recreación y Actividad Física para Nuestra Gente</t>
  </si>
  <si>
    <t>2.3.3.1</t>
  </si>
  <si>
    <t>Torneo Departamental de Fútbol</t>
  </si>
  <si>
    <t>2.3.3.2</t>
  </si>
  <si>
    <t>Recreación, deporte social comunitario y actividad física incluyentes para la atención de la primera infancia, infancia, adolescencia, juventud, discapacidad, mujer, victimas, etnias, afrocolombianos, adulto mayor, comunidad LGTBIQ+, migrantes, sistema carcelario, sistema de responsabilidad penal y población en general.</t>
  </si>
  <si>
    <t>2.3.3.3</t>
  </si>
  <si>
    <t>Promoción del deporte y recreación rural y Juegos Comunales</t>
  </si>
  <si>
    <t>2.3.4</t>
  </si>
  <si>
    <t>2.3.4.1</t>
  </si>
  <si>
    <t>Política Pública del deporte y la recreación</t>
  </si>
  <si>
    <t xml:space="preserve">Documentos normativos realizados </t>
  </si>
  <si>
    <t>2.3.4.2</t>
  </si>
  <si>
    <t>Base de datos del deporte de rendimiento, alto rendimiento y reserva deportiva del Departamento</t>
  </si>
  <si>
    <t>2.3.4.3</t>
  </si>
  <si>
    <t>Censo de escenarios deportivos y recreativos del Departamento</t>
  </si>
  <si>
    <t>2.3.5</t>
  </si>
  <si>
    <t>Infraestructura Deportiva y Recreativa</t>
  </si>
  <si>
    <t>2.3.5.1</t>
  </si>
  <si>
    <t xml:space="preserve">Construcción del Coliseo de Combate con zonas alternas para deportes de alto rendimiento </t>
  </si>
  <si>
    <t xml:space="preserve">Complejo deportivo de alto rendimiento construido </t>
  </si>
  <si>
    <t>2.3.5.2</t>
  </si>
  <si>
    <t>Dotación del Gimnasio del Deporte Nortesantandereano con equipos especializados.</t>
  </si>
  <si>
    <t xml:space="preserve">Gimnasio dotado </t>
  </si>
  <si>
    <t>2.3.5.3</t>
  </si>
  <si>
    <t>Pista de BMX</t>
  </si>
  <si>
    <t xml:space="preserve">Pista construida y dotada </t>
  </si>
  <si>
    <t>2.3.5.4</t>
  </si>
  <si>
    <t>Escenarios deportivos a cargo de Indenorte adecuados, remodelados, dotados y mantenidos</t>
  </si>
  <si>
    <t xml:space="preserve">Infraestructura deportiva mantenida </t>
  </si>
  <si>
    <t>2.3.5.5</t>
  </si>
  <si>
    <t>Escenarios deportivos construidos, adecuados, remodelados, dotados y mantenidos en zonas rurales y urbanas</t>
  </si>
  <si>
    <t xml:space="preserve">Placas deportivas mejoradas </t>
  </si>
  <si>
    <t>2.3.5.6</t>
  </si>
  <si>
    <t>Escenarios recreativos construidos, adecuados, remodelados, dotados y mantenidos en zonas rurales y urbanas</t>
  </si>
  <si>
    <t xml:space="preserve">Parques recreativos mejorados </t>
  </si>
  <si>
    <t>2.4.1</t>
  </si>
  <si>
    <t xml:space="preserve">Fortalecimiento de capacidades institucionales para la organización, la gestión y la participación ciudadana y comunitaria para el desarrollo de los derechos culturales </t>
  </si>
  <si>
    <t>2.4.1.1</t>
  </si>
  <si>
    <t>Desarrollar de un programa integral de acompañamiento institucional dirigido a fortalecer las capacidades de gestión, planificación y ejecución de proyectos culturales  mediante asistencias técnicas y desarrollo de capacidades a  gestores líderes de entidades culturales  Implementar estrategia de trabajo colaborativo en redes culturales, a través de encuentros periódicos de coordinación y formación en trabajo colaborativo de las 4 redes culturales (Casas Cultura, gestores, museos, formadores, bibliotecas)</t>
  </si>
  <si>
    <t xml:space="preserve">Número de Asistencias técnicas realizadas (casas de cultura) </t>
  </si>
  <si>
    <t>Número de gestores culturales capacitados (coordinadores de cultura y líderes culturales locales )</t>
  </si>
  <si>
    <t xml:space="preserve">Número de gestores culturales capacitados </t>
  </si>
  <si>
    <t>2.4.1.2</t>
  </si>
  <si>
    <t>Implementar estrategia de trabajo colaborativo en redes culturales, como espacio de encuentro y colaboración para todas las instituciones culturales del departamento. Redes</t>
  </si>
  <si>
    <t xml:space="preserve">Número de encuentros realizados </t>
  </si>
  <si>
    <t>2.4.1.3</t>
  </si>
  <si>
    <t>Fortalecer los espacios de participación ciudadana a través de formación y asistencia técnica  y formación en veeduría de cultura para la promoción y acceso efectivo a procesos culturales y artísticos a través de una política pública.</t>
  </si>
  <si>
    <t>Número de gestores culturales capacitados (participación y política pública)</t>
  </si>
  <si>
    <t xml:space="preserve">Número de consejos apoyados anualmente  (Consejos del departamento) </t>
  </si>
  <si>
    <t xml:space="preserve">Documentos de planeación realizados Política pública de Cultura Norte de Santander </t>
  </si>
  <si>
    <t>2.4.1.4</t>
  </si>
  <si>
    <t>Impulsar espacios de gestión de conocimiento del sector cultural generando estudios y análisis territoriales y sectoriales</t>
  </si>
  <si>
    <t xml:space="preserve">Número de Documentos de lineamientos técnicos realizados </t>
  </si>
  <si>
    <t>2.4.1.5</t>
  </si>
  <si>
    <t>Fortalecer el Subsistema de Información Cultural, como generador de datos e información del sector que permitan promover el sector cultural y artístico</t>
  </si>
  <si>
    <t>Número de Servicios de información para el sector artístico y cultural  (Módulos de información SIDIC)</t>
  </si>
  <si>
    <t>Número de reportes técnicos generados los datos del sector cultura (Datos abiertos Cultura)</t>
  </si>
  <si>
    <t xml:space="preserve">Índice de capacidad en la prestación de servicios de tecnología (SIDIC) </t>
  </si>
  <si>
    <t>2.4.2</t>
  </si>
  <si>
    <t xml:space="preserve">Inversión de recursos de programa de Beneficios Económicos Periódicos – BEPS a creadores y gestores culturales </t>
  </si>
  <si>
    <t>2.4.2.1</t>
  </si>
  <si>
    <t>Apoyar financieramente a creadores y gestores culturales para renta vitalicia.</t>
  </si>
  <si>
    <t>Número de creadores y gestores culturales beneficiados programa BEPS</t>
  </si>
  <si>
    <t>2.4.3</t>
  </si>
  <si>
    <t>Acompañamiento para la gestión y sostenibilidad de infraestructuras con servicios culturales en alianza con el Departamento</t>
  </si>
  <si>
    <t>2.4.3.1</t>
  </si>
  <si>
    <t>Identificar y caracterizar las infraestructuras físicas al servicio de la cultura existentes en el departamento</t>
  </si>
  <si>
    <t xml:space="preserve">Número de estudios y diseños de infraestructura cultural </t>
  </si>
  <si>
    <t>2.4.3.2</t>
  </si>
  <si>
    <t>Mantenimiento, recuperación y servicio de espacios de culturales gestionados por el departamento</t>
  </si>
  <si>
    <t xml:space="preserve">Número de Infraestructuras culturales dotadas </t>
  </si>
  <si>
    <t xml:space="preserve">Número de Centro culturales adecuados  </t>
  </si>
  <si>
    <t>2.4.3.3</t>
  </si>
  <si>
    <t>Desarrollo de un programa estable de Servicios de culturales en los espacios de culturales Institucionales  Centro Cultural Quinta Teresa, Museo Torre del Reloj</t>
  </si>
  <si>
    <t xml:space="preserve">Número de eventos de promoción de actividades culturales realizados en espacios institucionales </t>
  </si>
  <si>
    <t>2.4.4</t>
  </si>
  <si>
    <t>2.4.4.1</t>
  </si>
  <si>
    <t>Gestionar nuevo conocimiento de los procesos de educación informal en artes y cultura</t>
  </si>
  <si>
    <t>Número de documentos de investigación realizados</t>
  </si>
  <si>
    <t>Número de publicaciones realizadas</t>
  </si>
  <si>
    <t>2.4.4.2</t>
  </si>
  <si>
    <t>Promover el desarrollo de experiencias de formación artística en construcción de paz y convivencia respetando el enfoque interseccional de la población usuaria (primera infancia, niñez, adolescentes, jóvenes, adulto mayor, víctimas, campesinos, personas den condición de discapacidad, grupos étnicos, LGTBIQ+, migrantes, jóvenes en el sistema de responsabilidad penal, entre otros grupos vulnerables) y población en general</t>
  </si>
  <si>
    <t>Número de Procesos de Formación Atendidos</t>
  </si>
  <si>
    <t>Número de cursos realizados a la ciudadanía en diferentes disciplinas artísticas como la música, la danza, la lectura, entre otros.</t>
  </si>
  <si>
    <t>Número de personas capacitadas en diferentes disciplinas artísticas</t>
  </si>
  <si>
    <t>Infraestructuras culturales dotadas</t>
  </si>
  <si>
    <t>Número de Entidades oferentes de programas de formación artística y cultural asistidas técnicamente</t>
  </si>
  <si>
    <t>Números de encuentros realizados</t>
  </si>
  <si>
    <t>2.4.4.3</t>
  </si>
  <si>
    <t>Cualificación del talento humano que hace parte de los procesos de formación artística y creación en artes</t>
  </si>
  <si>
    <t>Capacitaciones de educación informal realizadas</t>
  </si>
  <si>
    <t>Artistas formadores capacitados</t>
  </si>
  <si>
    <t>Número de agentes culturales y educativos capacitados</t>
  </si>
  <si>
    <t>2.4.4.4</t>
  </si>
  <si>
    <t>Fortalecer las experiencias de Formaciòn Artìstica y Cultural con ampliaciòn Zona Rural</t>
  </si>
  <si>
    <t>Número de cursos realizados a la ciudadanía con el fin de fortalecer sus capacidades en diferentes disciplinas artísticas como la música, la danza, la lectura, entre otros</t>
  </si>
  <si>
    <t>Número de Gestores Culturales Capacitados</t>
  </si>
  <si>
    <r>
      <rPr>
        <sz val="11"/>
        <color rgb="FF000000"/>
        <rFont val="Arial Narrow"/>
        <family val="2"/>
      </rPr>
      <t xml:space="preserve">Documentos de lineamientos técnicos sobre la educación artística y cultural realizados </t>
    </r>
    <r>
      <rPr>
        <i/>
        <sz val="11"/>
        <color rgb="FF000000"/>
        <rFont val="Arial Narrow"/>
        <family val="2"/>
      </rPr>
      <t>(Sistema de Formación Artística y Cultura</t>
    </r>
    <r>
      <rPr>
        <sz val="11"/>
        <color rgb="FF000000"/>
        <rFont val="Arial Narrow"/>
        <family val="2"/>
      </rPr>
      <t>l)</t>
    </r>
  </si>
  <si>
    <t>2.4.4.5</t>
  </si>
  <si>
    <r>
      <rPr>
        <sz val="11"/>
        <color rgb="FF000000"/>
        <rFont val="Arial Narrow"/>
        <family val="2"/>
      </rPr>
      <t>Generar</t>
    </r>
    <r>
      <rPr>
        <b/>
        <sz val="11"/>
        <color rgb="FF000000"/>
        <rFont val="Arial Narrow"/>
        <family val="2"/>
      </rPr>
      <t xml:space="preserve"> </t>
    </r>
    <r>
      <rPr>
        <sz val="11"/>
        <color rgb="FF000000"/>
        <rFont val="Arial Narrow"/>
        <family val="2"/>
      </rPr>
      <t>política pública de formación artística y cultural</t>
    </r>
  </si>
  <si>
    <t>Documento de Planeación realizado sobre política de formación artística y Cultural</t>
  </si>
  <si>
    <t>2.4.5</t>
  </si>
  <si>
    <t>2.4.5.1</t>
  </si>
  <si>
    <t>Fortalecer la Red de Bibliotecas Públicas en procesos de mediación de lectura, escritura y oralidad, servicios bibliotecarios y gestión de eventos internos y extensión bibliotecaria.</t>
  </si>
  <si>
    <t xml:space="preserve">Número de asesoría técnica y acompañamiento en la red Departamental de Bibliotecas </t>
  </si>
  <si>
    <t>Número de Bibliotecarios y promotores de lectura capacitados</t>
  </si>
  <si>
    <t>2.4.5.2</t>
  </si>
  <si>
    <t>Servicios itinerantes complementarios de promoción del libro y la lectura articulados a los planes municipales de lectura, oralidad y servicio al libro y la lectura</t>
  </si>
  <si>
    <t xml:space="preserve">Número de usuarios Atendidos con servicios bibliotecarios  </t>
  </si>
  <si>
    <t>2.4.5.3</t>
  </si>
  <si>
    <t>Cultivarte: Programa integración del arte y la cultura en el desarrollo temprano de nuestros niños y niñas</t>
  </si>
  <si>
    <t xml:space="preserve">Número de Agentes de la primera infancia capacitados </t>
  </si>
  <si>
    <t>2.4.5.4</t>
  </si>
  <si>
    <r>
      <rPr>
        <sz val="11"/>
        <color rgb="FF000000"/>
        <rFont val="Arial Narrow"/>
        <family val="2"/>
      </rPr>
      <t>Fortalecimiento de los</t>
    </r>
    <r>
      <rPr>
        <b/>
        <sz val="11"/>
        <color rgb="FF000000"/>
        <rFont val="Arial Narrow"/>
        <family val="2"/>
      </rPr>
      <t xml:space="preserve"> </t>
    </r>
    <r>
      <rPr>
        <sz val="11"/>
        <color rgb="FF000000"/>
        <rFont val="Arial Narrow"/>
        <family val="2"/>
      </rPr>
      <t>servicios del libro la lectura y la oralidad en el marco de una política interseccional de participantes (primera infancia, niñez, adolescentes, jóvenes, adulto mayor, víctimas, campesinos, personas den condición de discapacidad, grupos étnicos, LGTBIQ+, migrantes, jóvenes en el sistema de responsabilidad penal, entre otros grupos vulnerables) y población en general</t>
    </r>
  </si>
  <si>
    <t xml:space="preserve">Números de procesos de educación con enfoque diferencial y acción sin daño realizados  </t>
  </si>
  <si>
    <t xml:space="preserve">Número de Asistencias técnicas en asuntos de gestión de bibliotecas públicas y lectura realizadas </t>
  </si>
  <si>
    <t xml:space="preserve">Número de eventos de promoción del libro y la lectura </t>
  </si>
  <si>
    <t>2.4.6</t>
  </si>
  <si>
    <t>Democratización y acceso a estímulos departamentales a la creación artística y circulación de bienes y servicios del arte y la cultura en el marco de una política interseccional de participantes y beneficiarios</t>
  </si>
  <si>
    <t>2.4.6.1</t>
  </si>
  <si>
    <t>Programa departamental de estímulos la creación artística, circulación de expresiones del arte y la cultura respetando el enfoque interseccional de la población usuaria (primera infancia, niñez, adolescentes, jóvenes, adulto mayor, víctimas, campesinos, personas den condición de discapacidad, grupos étnicos, LGTBIQ+, migrantes, jóvenes en el sistema de responsabilidad penal, entre otros grupos vulnerables), población en general y fomento de las identidades subregionales</t>
  </si>
  <si>
    <t xml:space="preserve">Número de Estímulos otorgados al sector artístico </t>
  </si>
  <si>
    <t>2.4.6.2</t>
  </si>
  <si>
    <t>Dinamización de iniciativas de intercambio cultural y circulación artística a nivel regional, nacional y de la frontera colombo venezolana</t>
  </si>
  <si>
    <t>Número de producciones artísticas en circulación</t>
  </si>
  <si>
    <t>2.4.6.3</t>
  </si>
  <si>
    <t>Fortalecimiento del fondo de autores de Norte de Santander, a través de una política editorial de textos de interés artístico, cultural y patrimonial</t>
  </si>
  <si>
    <t xml:space="preserve">Número de exposiciones de arte </t>
  </si>
  <si>
    <t>2.4.6.4</t>
  </si>
  <si>
    <t xml:space="preserve">Número de Publicaciones realizadas para el fondo de autores de Norte de Santander  </t>
  </si>
  <si>
    <t>2.4.6.5</t>
  </si>
  <si>
    <t>Agenda departamental festividades y festivales tradicionales del Norte de Santander.</t>
  </si>
  <si>
    <t>Número de Servicio de promoción de actividades culturales</t>
  </si>
  <si>
    <t>2.4.7</t>
  </si>
  <si>
    <t>Estimular el desarrollo de acciones de comunicación cultural que promuevan el interés y apropiación de la ciudadanía por sus derechos culturales, articulando estrategias con la inteligencia artificial</t>
  </si>
  <si>
    <t>2.4.7.1</t>
  </si>
  <si>
    <t>Fortalecimiento de los procesos de comunicación cultural realizadas</t>
  </si>
  <si>
    <t xml:space="preserve">Número de Creadores de Contenidos Culturales capacitados </t>
  </si>
  <si>
    <t xml:space="preserve">Asistencias técnicas a los procesos de comunicación cultural realizadas </t>
  </si>
  <si>
    <t>2.4.7.2</t>
  </si>
  <si>
    <t>Fortalecimiento de las Radios Comunitarias de Norte de Santander</t>
  </si>
  <si>
    <t xml:space="preserve">Número de Personas asistidas técnicamente </t>
  </si>
  <si>
    <t>Contenidos culturales en circulación</t>
  </si>
  <si>
    <t>2.4.8</t>
  </si>
  <si>
    <t>2.4.8.1</t>
  </si>
  <si>
    <t>Actualización de registros técnicos y documentación de BIC y manifestaciones del patrimonio, la memoria y los saberes Desarrollo de programa de promoción e investigación del patrimonio el marco de un Observatorio Cultural y Patrimonial de los Vigías del patrimonio</t>
  </si>
  <si>
    <t xml:space="preserve">Número de documentos técnicos sobre el patrimonio material e inmaterial </t>
  </si>
  <si>
    <t xml:space="preserve">Número de documentos técnicos sobre el patrimonio </t>
  </si>
  <si>
    <t>2.4.8.2</t>
  </si>
  <si>
    <t>Programa de formación, investigación y promoción del Patrimonio Cultural de vigías del patrimonio de Norte de Santander. en el marco de un Observatorio Cultural y Patrimonial de Norte de Santander</t>
  </si>
  <si>
    <t xml:space="preserve">Número de Eventos realizados en el marco de Servicios de divulgación y publicación del Patrimonio cultural  </t>
  </si>
  <si>
    <t>2.4.8.3</t>
  </si>
  <si>
    <t>Dinamizar la construcción participativa de una Lista Representativa de Patrimonio Cultural Inmaterial de Norte de Santander que permita revitalizar y promover las identidades, saberes y la memoria</t>
  </si>
  <si>
    <t xml:space="preserve">Número de Documentos de inclusión en la lista representativa de patrimonio cultural inmaterial realizados </t>
  </si>
  <si>
    <t>2.4.8.4</t>
  </si>
  <si>
    <t>Apoyo para la formulación y desarrollo de acciones de protección de manifestaciones culturales en riesgo PES Planes especiales de Salvaguarda</t>
  </si>
  <si>
    <t xml:space="preserve">Número  de procesos de salvaguardia efectiva del patrimonio inmaterial realizados </t>
  </si>
  <si>
    <t>2.4.8.5</t>
  </si>
  <si>
    <t>Desarrollo de iniciativas de proteccion y promocion de bienes materiales patrimoniales en el marco de los PEMP Plan especial de Manejo y protección de Norte de Santander</t>
  </si>
  <si>
    <t xml:space="preserve">Número de actividades culturales para la promoción de la cultura realizadas </t>
  </si>
  <si>
    <t>2.4.8.6</t>
  </si>
  <si>
    <t>Promoción y fortalecimiento de red departamental de museos como espacios de revitalización de la memoria, el patrimonio y la circulación de saberes y las artes</t>
  </si>
  <si>
    <t xml:space="preserve">Número de usuarios atendidos </t>
  </si>
  <si>
    <t>2.4.8.7</t>
  </si>
  <si>
    <t>Promoción de vinculación de agentes culturales en el marco de las cadenas de valor del turismo cultural y de naturaleza</t>
  </si>
  <si>
    <t>2.4.8.8</t>
  </si>
  <si>
    <t>Raíces Lúdicas: Explorando el Patrimonio Infantil de Norte de Santander Rondas, juegos y predanza Tradicionales</t>
  </si>
  <si>
    <t xml:space="preserve">Número de eventos realizados  </t>
  </si>
  <si>
    <t>2.4.8.9</t>
  </si>
  <si>
    <t>Promover espacios de intercambio de saberes tradicionales en artes y oficios como estrategia de fomento del turismo cultural y economías comunitarias</t>
  </si>
  <si>
    <t xml:space="preserve">Número de capacitaciones realizadas </t>
  </si>
  <si>
    <t>2.4.8.10</t>
  </si>
  <si>
    <t xml:space="preserve">Número de espacios de intercambio de saberes saberes tradicionales en artes y oficios apoyados y articulados en la políticas de economías populares  </t>
  </si>
  <si>
    <t>2.4.9</t>
  </si>
  <si>
    <t>Reconocimiento y revitalización de la memoria y manifestaciones los pueblos ancestrales del Norte del patrimonio, los saberes y la diversidad cultural de Norte de Santander</t>
  </si>
  <si>
    <t>2.4.9.1</t>
  </si>
  <si>
    <t>Apoyo para el desarrollo de acciones de reconocimiento, fomento, protección, uso, preservación y fortalecimiento de las lenguas de grupos étnicos ancestrales en el departamento. Lengua Bari-ara.  (Ley 1381 de 2010)</t>
  </si>
  <si>
    <t xml:space="preserve">Número de apoyo ofrecidos a Procesos de salvaguardia efectiva del patrimonio inmaterial realizados </t>
  </si>
  <si>
    <t>2.4.9.2</t>
  </si>
  <si>
    <t>Apoyo a manifestaciones culturales en el marco de procesos de salvaguarda con comunidades étnicas de Norte de Santander en sus espacios ancestrales</t>
  </si>
  <si>
    <t xml:space="preserve">Número de apoyos a Procesos de salvaguardia efectiva del patrimonio inmaterial realizados </t>
  </si>
  <si>
    <t>2.5.1</t>
  </si>
  <si>
    <t xml:space="preserve">Disminuir el déficit habitacional en el Departamento </t>
  </si>
  <si>
    <t>2.5.1.1</t>
  </si>
  <si>
    <t>Servicio de asistencia técnica y jurídica en saneamiento y titulación de predios</t>
  </si>
  <si>
    <t xml:space="preserve">Entidades territoriales asistidas </t>
  </si>
  <si>
    <t>2.5.1.2</t>
  </si>
  <si>
    <t>Servicio de asistencia técnica en proyectos de Vivienda</t>
  </si>
  <si>
    <t>2.5.1.3</t>
  </si>
  <si>
    <t>Mejoramiento de vivienda</t>
  </si>
  <si>
    <t>Número de Hogares beneficiados</t>
  </si>
  <si>
    <t>2.5.1.4</t>
  </si>
  <si>
    <t xml:space="preserve">Construcción de Vivienda de Interés Social </t>
  </si>
  <si>
    <t>Número de Viviendas</t>
  </si>
  <si>
    <t>NIÑOS, NIÑAS, ADOLESCENTES Y FAMILIA</t>
  </si>
  <si>
    <t>2.6.1</t>
  </si>
  <si>
    <t>Los primeros años son los más felices</t>
  </si>
  <si>
    <t>2.6.1.1</t>
  </si>
  <si>
    <t>Estrategia para la gestión de cobertura y fortalecimiento de oferta de los programas de educación inicial.</t>
  </si>
  <si>
    <t xml:space="preserve">Niños, niñas atendidas en servicios integrales </t>
  </si>
  <si>
    <t>2.6.1.2</t>
  </si>
  <si>
    <t>Cualificar agentes educativos de atención a primera infancia, infancia y adolescencia en estrategias de educación inicial, tránsito armónico, educación básica y media en el marco del fortalecimiento de los derechos fundamentales de los niños, niñas y adolescentes.</t>
  </si>
  <si>
    <t xml:space="preserve">Servicio de educación informal a los agentes educativos </t>
  </si>
  <si>
    <t xml:space="preserve">Agentes de la institucionalidad de infancia, adolescencia y juventud asistidos técnicamente. </t>
  </si>
  <si>
    <t>2.6.1.3</t>
  </si>
  <si>
    <t>Fortalecer equipos interdisciplinarios de las comisarías de familia.</t>
  </si>
  <si>
    <t xml:space="preserve">Entes territoriales asistidos técnicamente </t>
  </si>
  <si>
    <t>2.6.1.4</t>
  </si>
  <si>
    <t xml:space="preserve">Participar, acompañar y articular la Mesa técnica de Primera infancia. </t>
  </si>
  <si>
    <t xml:space="preserve">Espacios de participación promovidos </t>
  </si>
  <si>
    <t>2.6.2</t>
  </si>
  <si>
    <t>Protección integral de trayectorias de vida</t>
  </si>
  <si>
    <t>2.6.2.1</t>
  </si>
  <si>
    <t>Estrategia para el fortalecimiento de los vínculos parentales y familiares a través de herramientas didácticas, juegos, lúdica y recreación.</t>
  </si>
  <si>
    <t xml:space="preserve">Niños, niñas, adolescentes y jóvenes beneficiados </t>
  </si>
  <si>
    <t xml:space="preserve">Campañas de promoción realizadas </t>
  </si>
  <si>
    <t>2.6.2.2</t>
  </si>
  <si>
    <r>
      <rPr>
        <sz val="11"/>
        <color theme="1"/>
        <rFont val="Arial Narrow"/>
        <family val="2"/>
      </rPr>
      <t>Estrategia Departamental de Conmemoración y celebración con la Niñez y la familia: Juego y Niñez.</t>
    </r>
    <r>
      <rPr>
        <b/>
        <sz val="11"/>
        <color theme="1"/>
        <rFont val="Arial Narrow"/>
        <family val="2"/>
      </rPr>
      <t xml:space="preserve">  </t>
    </r>
  </si>
  <si>
    <t>Campañas de promoción realizadas - 410204600</t>
  </si>
  <si>
    <t>2.6.2.3</t>
  </si>
  <si>
    <t>Estrategia para la garantía del derecho a la identidad, inscripción al registro civil y tarjeta de identidad.</t>
  </si>
  <si>
    <t>2.6.2.4</t>
  </si>
  <si>
    <t xml:space="preserve">Estrategia de promoción de los derechos de los niños, niñas y adolescentes con enfoque diferencial, en el aprovechamiento del tiempo libre, uso adecuado de las tecnologías, acceso, entre otras. </t>
  </si>
  <si>
    <t>2.6.2.5</t>
  </si>
  <si>
    <r>
      <rPr>
        <sz val="11"/>
        <color theme="1"/>
        <rFont val="Arial Narrow"/>
        <family val="2"/>
      </rPr>
      <t>Estrategias de prevención de vulneración de los derechos de los niños, niñas y adolescentes con enfoque diferencial e interseccional (</t>
    </r>
    <r>
      <rPr>
        <sz val="11"/>
        <color rgb="FF000000"/>
        <rFont val="Arial Narrow"/>
        <family val="2"/>
      </rPr>
      <t xml:space="preserve">consumo de sustancias psicoactivas, violencia por razones de sexo y género, explotación sexual comercial, </t>
    </r>
    <r>
      <rPr>
        <sz val="11"/>
        <color theme="1"/>
        <rFont val="Arial Narrow"/>
        <family val="2"/>
      </rPr>
      <t>embarazo adolescente, entre otros).</t>
    </r>
  </si>
  <si>
    <t>Campañas de promoción realizadas</t>
  </si>
  <si>
    <t>2.6.2.6</t>
  </si>
  <si>
    <t xml:space="preserve">Estrategia de atención y prevención de reincidencia de menores infractores. </t>
  </si>
  <si>
    <t>2.6.2.7</t>
  </si>
  <si>
    <t>Atención pediátrica y quirúrgica especializada.</t>
  </si>
  <si>
    <t xml:space="preserve">Niños y niñas atendidos con servicio integrales en salud </t>
  </si>
  <si>
    <t>2.6.2.8</t>
  </si>
  <si>
    <t>Dotación, fortalecimiento y mejoramiento de los hogares juveniles campesinos.</t>
  </si>
  <si>
    <t>Informes de monitoreo y seguimiento elaborados</t>
  </si>
  <si>
    <t>2.6.2.9</t>
  </si>
  <si>
    <t>Estrategia de atención a niños, niñas, adolescentes en riesgo de trabajo infantil.</t>
  </si>
  <si>
    <t xml:space="preserve">Niños, niñas, adolescentes y jóvenes beneficiados con acciones de prevención de amenazas o vulneración de derechos </t>
  </si>
  <si>
    <t>2.6.2.10</t>
  </si>
  <si>
    <r>
      <rPr>
        <sz val="11"/>
        <color rgb="FF000000"/>
        <rFont val="Arial Narrow"/>
        <family val="2"/>
      </rPr>
      <t xml:space="preserve">Estrategia de atención y prevención del Trabajo Infantil, </t>
    </r>
    <r>
      <rPr>
        <sz val="11"/>
        <color theme="1"/>
        <rFont val="Arial Narrow"/>
        <family val="2"/>
      </rPr>
      <t xml:space="preserve">Trabajo Infantil Ampliado, Trabajo Doméstico no remunerado, y/o las Peores Formas de Trabajo Infantil. </t>
    </r>
  </si>
  <si>
    <t xml:space="preserve">Instituciones y entidades asistidas técnicamente </t>
  </si>
  <si>
    <t>2.6.2.11</t>
  </si>
  <si>
    <t xml:space="preserve">Acompañamiento técnico a entidades municipales para fortalecimiento de los CIETI. </t>
  </si>
  <si>
    <t>Instituciones y entidades asistidas técnicamente</t>
  </si>
  <si>
    <t>2.6.3</t>
  </si>
  <si>
    <t>2.6.3.1</t>
  </si>
  <si>
    <t>Espacios de cualificación y acompañamiento a familias para el desarrollo de capacidades de cuidado y crianza positiva, y fortalecimiento del crecimiento físico, cognitivo y emocional de los niños, niñas y adolescentes.</t>
  </si>
  <si>
    <t xml:space="preserve">Familias atendidas </t>
  </si>
  <si>
    <t>2.6.3.2</t>
  </si>
  <si>
    <t>Acompañar organizaciones de base comunitaria en aspectos relacionados con promoción pautas de crianza positiva y promoción salud sexual y reproductiva.</t>
  </si>
  <si>
    <t>Acciones ejecutadas con las comunidades</t>
  </si>
  <si>
    <t>2.6.4</t>
  </si>
  <si>
    <t>Liderazgo institucional, espacios de participación y política pública</t>
  </si>
  <si>
    <t>2.6.4.1</t>
  </si>
  <si>
    <t xml:space="preserve">Operativización de la mesa de participación departamental de Niños, Niñas y Adolescentes, la Mesa de Infancia, Adolescencia y Fortalecimiento Familiar MIAFF y el Comité Interinstitucional de Prevención y Erradicación del Trabajo Infantil y Protección al joven trabajador. </t>
  </si>
  <si>
    <t>2.6.4.2</t>
  </si>
  <si>
    <t xml:space="preserve">Reporte de Indicadores RENDINIÑOS. </t>
  </si>
  <si>
    <t xml:space="preserve">Informes de monitoreo y seguimiento elaborados </t>
  </si>
  <si>
    <t>2.6.4.3</t>
  </si>
  <si>
    <t xml:space="preserve">Espacios de formación a familias, cuidadores, docentes, niños, niñas y adolescentes en diferentes entornos en temáticas de control social, participación ciudadana y liderazgo. </t>
  </si>
  <si>
    <t xml:space="preserve">Familias pertenecientes a cada comunidad atendida </t>
  </si>
  <si>
    <t>2.6.4.4</t>
  </si>
  <si>
    <t xml:space="preserve">Actualización Política pública de primera infancia y Política pública de infancia, adolescencia. </t>
  </si>
  <si>
    <t>Documentos de lineamientos técnicos en Política y Atención Integral de niños, niñas y adolescentes realizados</t>
  </si>
  <si>
    <t>2.6.5</t>
  </si>
  <si>
    <t>2.6.5.1</t>
  </si>
  <si>
    <t>Prevención de las enfermedades prevalentes de la infancia.</t>
  </si>
  <si>
    <t xml:space="preserve">Documentos de lineamientos técnicos en Política y Atención Integral de niños, niñas y adolescentes realizados </t>
  </si>
  <si>
    <t>2.6.5.2</t>
  </si>
  <si>
    <t xml:space="preserve">Promoción, protección y apoyo a la práctica de la lactancia materna, en los entornos asistencial, laboral y comunitario. </t>
  </si>
  <si>
    <t xml:space="preserve">Número de personas. </t>
  </si>
  <si>
    <t>2.6.5.3</t>
  </si>
  <si>
    <t>Promoción de la Educación Alimentaria y Nutricional con especial atención en la primera infancia, infancia, adolescencia, mujeres y adultos mayores.</t>
  </si>
  <si>
    <t>2.6.5.4</t>
  </si>
  <si>
    <t xml:space="preserve">Estrategias integrales dirigidas a niños, niñas, adolescentes y sus familias en situación de vulnerabilidad, enfocadas primordialmente en el derecho humano a la alimentación. </t>
  </si>
  <si>
    <t xml:space="preserve">Niños y niñas atendidos en servicios integrales </t>
  </si>
  <si>
    <t>2.6.5.5</t>
  </si>
  <si>
    <t xml:space="preserve">Articulación en el marco de la captación oportuna, el manejo integrado y seguimiento de los casos de desnutrición aguda moderada y severa en menores de 5 años, así como el fortalecimiento de la ruta de atención integral y el abordaje de los determinantes sociales. </t>
  </si>
  <si>
    <t xml:space="preserve">Mecanismos de articulación implementados para la gestión de oferta social. </t>
  </si>
  <si>
    <t>JUVENTUD</t>
  </si>
  <si>
    <t>2.7.1</t>
  </si>
  <si>
    <t>2.7.1.1</t>
  </si>
  <si>
    <t>Programa de barrismo social escolar.</t>
  </si>
  <si>
    <t>Jóvenes atendidos para la Construcción de Paz</t>
  </si>
  <si>
    <t>2.7.1.2</t>
  </si>
  <si>
    <t>Orientación y acompañamiento a jóvenes para la identificación, construcción y desarrollo de sus proyectos de vida.</t>
  </si>
  <si>
    <t>Jóvenes atendidos</t>
  </si>
  <si>
    <t>2.7.1.3</t>
  </si>
  <si>
    <t xml:space="preserve">Acompañamiento psicosocial a jóvenes universitarios. </t>
  </si>
  <si>
    <t>2.7.1.4</t>
  </si>
  <si>
    <t xml:space="preserve">Estrategia de promoción de derechos sexuales y reproductivos y prevención de la explotación sexual. </t>
  </si>
  <si>
    <t>2.7.1.5</t>
  </si>
  <si>
    <t>Estrategia de prevención del consumo de sustancias psicoactivas.</t>
  </si>
  <si>
    <t xml:space="preserve">Campañas de promoción realizadas. </t>
  </si>
  <si>
    <t>2.7.1.6</t>
  </si>
  <si>
    <t xml:space="preserve">Estrategias de sensibilización y concientización de cuidado del medio ambiente. </t>
  </si>
  <si>
    <t>2.7.1.7</t>
  </si>
  <si>
    <t xml:space="preserve">Implementación de la propuesta vive joven enfocada en la salud mental, física, sexual y reproductiva. </t>
  </si>
  <si>
    <t>2.7.1.8</t>
  </si>
  <si>
    <t xml:space="preserve">Socialización del enfoque diferencial y promoción de la cosmovisión de los pueblos indígenas en la juventud. </t>
  </si>
  <si>
    <t>2.7.1.9</t>
  </si>
  <si>
    <t>Realización y promoción de eventos multidisciplinares de arte, cultura, deporte, recreación y entretenimiento.</t>
  </si>
  <si>
    <t>2.7.1.10</t>
  </si>
  <si>
    <t>Seguimiento a los indicadores de Rendición Pública de Cuentas: oferta educativa, cobertura y tránsito a la educación superior y técnica, afiliación de los jóvenes al Sistema General de Seguridad Social en Salud SGSSS, gestión del primer empleo, tasa de violencia de pareja, tasa de delitos sexuales, tasa de homicidios, tasa de suicidios y tasa de muertes por accidente de tránsito.</t>
  </si>
  <si>
    <t>2.7.1.11</t>
  </si>
  <si>
    <t>Seguimiento a las Escuelas de formación cultural y deportiva.</t>
  </si>
  <si>
    <t>2.7.1.12</t>
  </si>
  <si>
    <t>Seguimiento a la Adecuación de escenarios para eventos multidisciplinarios.</t>
  </si>
  <si>
    <t>2.7.1.13</t>
  </si>
  <si>
    <t>Seguimiento a la homologación de programas técnicos o tecnológicos de jóvenes extranjeros.</t>
  </si>
  <si>
    <t>2.7.2</t>
  </si>
  <si>
    <t>Juventud: motor económico y competitivo de Norte de Santander</t>
  </si>
  <si>
    <t>2.7.2.1</t>
  </si>
  <si>
    <t>Tarjeta joven para acceso a créditos, beneficios y descuentos en sector privado y público.</t>
  </si>
  <si>
    <t xml:space="preserve">Jóvenes beneficiados </t>
  </si>
  <si>
    <t>2.7.2.2</t>
  </si>
  <si>
    <t>Apoyo al desarrollo de talentos y disciplinas emergentes y alternativas en deporte, arte, cultura, recreación, medio ambiente y entretenimiento.</t>
  </si>
  <si>
    <t>Jóvenes beneficiados</t>
  </si>
  <si>
    <t>2.7.2.3</t>
  </si>
  <si>
    <t xml:space="preserve">Socialización de convocatorias y capacitación en proyectos a jóvenes.  </t>
  </si>
  <si>
    <t>2.7.3</t>
  </si>
  <si>
    <t>Fortalecimiento del Subsistema de Participación Juvenil y liderazgo institucional</t>
  </si>
  <si>
    <t>2.7.3.1</t>
  </si>
  <si>
    <t>Asistencia técnica y socialización del Estatuto de Ciudadanía Juvenil, Ley 1622 de 2013 y Ley 1885 de 2018.</t>
  </si>
  <si>
    <t>Entes territoriales asistidos técnicamente</t>
  </si>
  <si>
    <t>2.7.3.2</t>
  </si>
  <si>
    <t>Operativización de la Comisión Departamental de Concertación y Decisión, la Plataforma Departamental de Juventud, el Comité Departamental de Juventud y el Consejo Departamental de Juventud.</t>
  </si>
  <si>
    <t>Espacios de participación promovidos</t>
  </si>
  <si>
    <t>2.7.3.3</t>
  </si>
  <si>
    <t>Celebración de la Semana Departamental de las Juventudes.</t>
  </si>
  <si>
    <t>2.7.3.4</t>
  </si>
  <si>
    <t>Formulación y adopción de la Política Pública de Juventud.</t>
  </si>
  <si>
    <t>2.7.3.5</t>
  </si>
  <si>
    <t>Estrategia de participación y difusión de las elecciones de consejeros municipales de juventud.</t>
  </si>
  <si>
    <t>ADULTO MAYOR</t>
  </si>
  <si>
    <t>2.8.1</t>
  </si>
  <si>
    <t>2.8.1.1</t>
  </si>
  <si>
    <t>Entes territoriales municipales fortalecidos en el cumplimiento de estándares y criterios técnicos para legalización, funcionamiento de calidad y atención integral a las personas mayores.</t>
  </si>
  <si>
    <t>2.8.1.2</t>
  </si>
  <si>
    <t xml:space="preserve">Adecuación y dotación de espacios en los centros de bienestar del adulto mayor.  </t>
  </si>
  <si>
    <t>Centros de protección social para el adulto mayor dotados</t>
  </si>
  <si>
    <t>2.8.1.3</t>
  </si>
  <si>
    <t xml:space="preserve">Formación técnica, formal e informal, dirigida al talento humano de los centros de adulto mayor. </t>
  </si>
  <si>
    <t>Cuidadores cualificados</t>
  </si>
  <si>
    <t>2.8.2</t>
  </si>
  <si>
    <t>2.8.2.1</t>
  </si>
  <si>
    <t>Entrega de kit nutricionales, suministro de suplementos y vitaminas, incluyendo enfoque diferencial.</t>
  </si>
  <si>
    <t xml:space="preserve">Adultos mayores atendidos con servicios integrales </t>
  </si>
  <si>
    <t>2.8.2.2</t>
  </si>
  <si>
    <t xml:space="preserve">Entrega de ayudas técnicas integrales en salud y rehabilitación. </t>
  </si>
  <si>
    <t>2.8.2.3</t>
  </si>
  <si>
    <t>Actividades recreativas que aborden hábitos de vida saludable.</t>
  </si>
  <si>
    <t>2.8.2.4</t>
  </si>
  <si>
    <t xml:space="preserve">Atención integral psicosocial y jurídica, incluyendo población rural, víctima, con enfoque diferencial (discapacidad, étnico, género) y/o habitante de calle. </t>
  </si>
  <si>
    <t>2.8.2.5</t>
  </si>
  <si>
    <t>Capacitación en huertas y agricultura urbana para adultos mayores.</t>
  </si>
  <si>
    <t>2.8.2.6</t>
  </si>
  <si>
    <t xml:space="preserve">Acompañamiento a adultos mayores recluidos en centros penitenciarios. </t>
  </si>
  <si>
    <t>2.8.2.7</t>
  </si>
  <si>
    <t>Identificación del patrimonio histórico material e inmaterial de los adultos mayores.</t>
  </si>
  <si>
    <t>2.8.3</t>
  </si>
  <si>
    <t>2.8.3.1</t>
  </si>
  <si>
    <t>Sistema informático de asociaciones y centros de adulto mayor.</t>
  </si>
  <si>
    <t>Avance del desarrollo del sistema de información</t>
  </si>
  <si>
    <t>2.8.3.2</t>
  </si>
  <si>
    <t xml:space="preserve">Gestión para el apoyo a unidades productivas. </t>
  </si>
  <si>
    <t>Adultos mayores atendidos con servicios integrales</t>
  </si>
  <si>
    <t>2.8.3.3</t>
  </si>
  <si>
    <t>Capacitación en emprendimiento, adaptado a las necesidades y saberes propios urbano y rurales, para el fortalecimiento de habilidades y creación de iniciativas productivas.</t>
  </si>
  <si>
    <t>2.8.4</t>
  </si>
  <si>
    <t>2.8.4.1</t>
  </si>
  <si>
    <t>Operativización del Consejo Departamental de Política Social CONPOS, el Comité Departamental de Adulto Mayor y el Consejo Departamental del Adulto Mayor.</t>
  </si>
  <si>
    <t>2.8.4.2</t>
  </si>
  <si>
    <t xml:space="preserve">Acompañamiento en la prestación y humanización del derecho a la salud. </t>
  </si>
  <si>
    <t>2.8.4.3</t>
  </si>
  <si>
    <t xml:space="preserve">Socialización de la política pública de envejecimiento y vejez. </t>
  </si>
  <si>
    <t>2.8.4.4</t>
  </si>
  <si>
    <t>Operativización de la estrategia de respuesta integral a las Alertas Tempranas</t>
  </si>
  <si>
    <t>2.8.5</t>
  </si>
  <si>
    <t>2.8.5.1</t>
  </si>
  <si>
    <r>
      <rPr>
        <sz val="11"/>
        <color theme="1"/>
        <rFont val="Arial Narrow"/>
        <family val="2"/>
      </rPr>
      <t>Realización de encuentros de Colombiano de Oro, Nuevo Comienzo y Encuentros Intergeneracionales</t>
    </r>
    <r>
      <rPr>
        <b/>
        <sz val="11"/>
        <color theme="1"/>
        <rFont val="Arial Narrow"/>
        <family val="2"/>
      </rPr>
      <t xml:space="preserve">. </t>
    </r>
  </si>
  <si>
    <t xml:space="preserve"> LÍDERES SOCIALES Y ORGANIZACIONES DE ACCIÓN COMUNAL</t>
  </si>
  <si>
    <t>2.9.1</t>
  </si>
  <si>
    <t>2.9.1.1</t>
  </si>
  <si>
    <t xml:space="preserve">Capacitaciones en temas de formulación y gestión de proyectos, obligaciones tributarias y ejecución de convenios solidarios. </t>
  </si>
  <si>
    <t>2.9.1.2</t>
  </si>
  <si>
    <t xml:space="preserve">Capacitaciones en la Ley 2166 de 2021, su Decreto reglamentario, elecciones comunales y los demás anexos actualizados que se publiquen y recomienden desde el Ministerio del Interior. </t>
  </si>
  <si>
    <t>2.9.1.3</t>
  </si>
  <si>
    <t>Convenios, alianzas y sinergias con actores privados, públicos, académicos y la comunidad, para promover una red colaborativa que contribuya a la formación integral de las OAC.</t>
  </si>
  <si>
    <t>Sistema de Gestión Implementado</t>
  </si>
  <si>
    <t>2.9.2</t>
  </si>
  <si>
    <t>2.9.2.1</t>
  </si>
  <si>
    <t>Sistema informático actualizado en el archivo de la acción comunal de Norte de Santander</t>
  </si>
  <si>
    <t>2.9.2.2</t>
  </si>
  <si>
    <t xml:space="preserve">Diagnósticos subregionales de las OAC </t>
  </si>
  <si>
    <t>2.9.2.3</t>
  </si>
  <si>
    <t>OAC legalizadas y con documentos actualizados.</t>
  </si>
  <si>
    <t>2.9.2.4</t>
  </si>
  <si>
    <t>Acompañamiento a las OAC para el Registro Único Comunal y oferta institucional con el Gobierno Nacional.</t>
  </si>
  <si>
    <t>Asistencias técnicas</t>
  </si>
  <si>
    <t>2.9.2.5</t>
  </si>
  <si>
    <t xml:space="preserve">Campaña de promoción de inclusión de las mujeres en la acción comunal. </t>
  </si>
  <si>
    <t>2.9.2.6</t>
  </si>
  <si>
    <t>Campaña de promoción de inclusión de los jóvenes en la acción comunal.</t>
  </si>
  <si>
    <t>2.9.2.7</t>
  </si>
  <si>
    <t>Gestión de convenios solidarios.</t>
  </si>
  <si>
    <t>Mecanismos de articulación implementados para la gestión de oferta social</t>
  </si>
  <si>
    <t>2.9.2.8</t>
  </si>
  <si>
    <t xml:space="preserve">Dotación para las organizaciones de acción comunal. </t>
  </si>
  <si>
    <t>Número de personas</t>
  </si>
  <si>
    <t>2.9.3</t>
  </si>
  <si>
    <t>Reconocimiento, integración y equidad en la acción comunal, social y comunitaria</t>
  </si>
  <si>
    <t>2.9.3.1</t>
  </si>
  <si>
    <t>Eventos que destaquen la contribución y participación activa de las OAC en la sociedad.</t>
  </si>
  <si>
    <t>2.9.3.2</t>
  </si>
  <si>
    <t>Apoyo logístico y técnico a las asambleas de la Federación Comunal de Cúcuta y Norte de Santander.</t>
  </si>
  <si>
    <t xml:space="preserve">Número de personas </t>
  </si>
  <si>
    <t>2.9.3.3</t>
  </si>
  <si>
    <t>Juegos deportivos departamentales de la acción comunal, fomentando la cohesión social y el bienestar comunitario.</t>
  </si>
  <si>
    <t>2.9.4</t>
  </si>
  <si>
    <t>Liderazgo institucional para la protección integral y promoción de los derechos de los líderes de las organizaciones de acción comunal</t>
  </si>
  <si>
    <t>2.9.4.1</t>
  </si>
  <si>
    <t xml:space="preserve">Políticas públicas de acción comunal. </t>
  </si>
  <si>
    <t xml:space="preserve">Documentos de política elaborados </t>
  </si>
  <si>
    <t>2.9.4.2</t>
  </si>
  <si>
    <t xml:space="preserve">Asistencia técnica para las elecciones de juntas de acción comunal. </t>
  </si>
  <si>
    <t>2.9.4.3</t>
  </si>
  <si>
    <t>Operativización de las instancias institucionales: Mesa de Seguimiento a la Política Pública Comunal, Consejo Departamental de Participación Ciudadana y Mesa Departamental de Seguridad Comunal.</t>
  </si>
  <si>
    <t>2.10.</t>
  </si>
  <si>
    <t>CAPÍTULO ÉTNICO</t>
  </si>
  <si>
    <t>2.10.1</t>
  </si>
  <si>
    <t>Uniendo Raíces y Gobierno: Fortaleciendo el Gobierno propio</t>
  </si>
  <si>
    <t>2.10.1.1</t>
  </si>
  <si>
    <t>Garantizar el funcionamiento de las mesas de Concertación, Consulta, diálogo e incidencia de las comunidades étnicas.</t>
  </si>
  <si>
    <t>Espacios de Participación Promovidos</t>
  </si>
  <si>
    <t>2.10.1.2</t>
  </si>
  <si>
    <t>Acciones, planes y estrategias para favorecer el dialogo, relacionamiento y concertación entre los diferentes entes territoriales.</t>
  </si>
  <si>
    <t>2.10.1.3</t>
  </si>
  <si>
    <t>Construcción y actualización de sus Planes de Vida y Planes Salvaguarda.</t>
  </si>
  <si>
    <t>Documentos técnicos elaborados</t>
  </si>
  <si>
    <t>2.10.1.4</t>
  </si>
  <si>
    <t>Apoyar técnica y jurídicamente ante el gobierno nacional los procesos de comunidades étnicas.</t>
  </si>
  <si>
    <t>Grupos étnicos asistidos técnicamente</t>
  </si>
  <si>
    <t>2.10.1.5</t>
  </si>
  <si>
    <t>Fortalecimiento de las capacidades de los resguardos indígenas en rendición de cuentas.</t>
  </si>
  <si>
    <t>2.10.1.6</t>
  </si>
  <si>
    <t>Oferta institucional a miembros de comunidades indígenas.</t>
  </si>
  <si>
    <t>Espacios de integración de oferta pública</t>
  </si>
  <si>
    <t>2.10.1.7</t>
  </si>
  <si>
    <t>Integridad y acceso a la información de los pueblos Indígenas.</t>
  </si>
  <si>
    <t>Sistema de información implementado</t>
  </si>
  <si>
    <t>2.10.1.8</t>
  </si>
  <si>
    <t>Fortalecimiento de las capacidades organizativas y de gobernanza de las comunidades indígenas.</t>
  </si>
  <si>
    <t>2.10.1.9</t>
  </si>
  <si>
    <t>Adecuación de las sedes administrativas y deliberación política de las comunidades indígenas.</t>
  </si>
  <si>
    <t>Sedes administrativas adecuadas</t>
  </si>
  <si>
    <t>2.10.1.10</t>
  </si>
  <si>
    <t>Apoyo técnico y financiero a comunidades indígenas en la construcción de iniciativas, estrategias y proyectos en materia de acceso a la justicia propia.</t>
  </si>
  <si>
    <t>Iniciativas viabilizadas apoyadas</t>
  </si>
  <si>
    <t>2.10.1.11</t>
  </si>
  <si>
    <t>Estrategias educativas orientadas a la adecuación institucional y fortalecimiento de capacidades de los funcionarios y contratistas.</t>
  </si>
  <si>
    <t>Senderos de Armonía: Protección, Convivencia, Paz y Reconciliación</t>
  </si>
  <si>
    <t>2.10.1.12</t>
  </si>
  <si>
    <t>Fortalecimiento de las Guardias Indígenas el marco de la protección, convivencia, paz, reparación y reconciliación</t>
  </si>
  <si>
    <t>Iniciativas Comunitarias apoyadas</t>
  </si>
  <si>
    <t>2.10.1.13</t>
  </si>
  <si>
    <t>Funcionamiento y dotación de la Casa Hogar de Paso Indígena</t>
  </si>
  <si>
    <t>Beneficiarios de la oferta social atendidos</t>
  </si>
  <si>
    <t>2.10.1.14</t>
  </si>
  <si>
    <t>Ruta de atención diferencial que permita atender los casos de racismo, xenofobia y discriminación cultural contra las comunidades étnicas</t>
  </si>
  <si>
    <t>Documentos metodológicos realizados.</t>
  </si>
  <si>
    <t>2.10.1.15</t>
  </si>
  <si>
    <t>Socialización e implementación de las recomendaciones del informe final de la Comisión para el Esclarecimiento de la Verdad en su capítulo étnico</t>
  </si>
  <si>
    <t>2.10.1.16</t>
  </si>
  <si>
    <t>Mesa de enfoque diferencial y participación de víctimas del conflicto armado</t>
  </si>
  <si>
    <t>M.A.</t>
  </si>
  <si>
    <t>Eventos de Participación realizados</t>
  </si>
  <si>
    <t>2.10.1.17</t>
  </si>
  <si>
    <t xml:space="preserve">Asistencia técnica a pueblos indígenas en Planes Integrales de Reparación Colectiva (PIRC) </t>
  </si>
  <si>
    <t>Sujetos colectivos asistidos técnicamente en la implementación de la ruta de reparación colectiva</t>
  </si>
  <si>
    <t>Esencia Ancestral: Fortaleciendo la Cultura e Identidad</t>
  </si>
  <si>
    <t>2.10.1.18</t>
  </si>
  <si>
    <t>Centros Culturales para comunidades indígenas en contextos urbanos</t>
  </si>
  <si>
    <t>M.A</t>
  </si>
  <si>
    <t>Centros Culturales gestionados y dotados</t>
  </si>
  <si>
    <t>2.10.1.19</t>
  </si>
  <si>
    <t>Apoyo a las celebraciones o festividades propias de las comunidades étnicas (Indígenas, Negros, Afrocolombianos, Raizales, Palenqueros y Gitanos)</t>
  </si>
  <si>
    <t>Eventos realizados</t>
  </si>
  <si>
    <t>2.10.1.20</t>
  </si>
  <si>
    <t>Apoyo a la realización del Foro Departamental Indígena</t>
  </si>
  <si>
    <t>2.10.1.21</t>
  </si>
  <si>
    <t>Recuperación, protección, fortalecimiento, transmisión y conservación de la memoria histórica y las características inherentes de la cultura de las comunidades étnicas</t>
  </si>
  <si>
    <t>Procesos de salvaguardia efectiva del patrimonio inmaterial realizados</t>
  </si>
  <si>
    <t>2.10.1.22</t>
  </si>
  <si>
    <t>Dotación de escuelas de música y salas de danza de comunidades indígenas</t>
  </si>
  <si>
    <t>Escuelas de música y salas de danza adecuadas y dotadas</t>
  </si>
  <si>
    <t>2.10.1.23</t>
  </si>
  <si>
    <t xml:space="preserve">Apoyo a emprendimientos de elaboración de artesanías autóctonas de las comunidades étnicas del departamento </t>
  </si>
  <si>
    <t>Estímulos otorgados</t>
  </si>
  <si>
    <t>Juegos de Nuestra Tierra: Revitalización de nuestras tradiciones</t>
  </si>
  <si>
    <t>2.10.1.24</t>
  </si>
  <si>
    <t>Formalización de escuelas deportivas de las comunidades étnicas</t>
  </si>
  <si>
    <t>Escuelas deportivas implementadas</t>
  </si>
  <si>
    <t>2.10.1.25</t>
  </si>
  <si>
    <t>Escenarios deportivos multifuncionales en territorios colectivos de comunidades indígenas</t>
  </si>
  <si>
    <t>Canchas multifuncionales construidas</t>
  </si>
  <si>
    <t>2.10.1.26</t>
  </si>
  <si>
    <t>Organización de los juegos autóctonos y ancestrales del departamento</t>
  </si>
  <si>
    <t>Eventos recreativos comunitarios realizados</t>
  </si>
  <si>
    <t>Tejiendo Vidas: Mujer, Familia y Generación</t>
  </si>
  <si>
    <t>2.10.1.27</t>
  </si>
  <si>
    <t>Programas, proyectos y planes dirigidos a los Mayores étnicos (adulto mayor) en territorios colectivos y contextos urbanos</t>
  </si>
  <si>
    <t>Adultos mayores atendidos</t>
  </si>
  <si>
    <t>2.10.1.28</t>
  </si>
  <si>
    <t>Inclusión de la mujer y el joven étnico en los espacios de participación e incidencia política y social.</t>
  </si>
  <si>
    <t>2.10.1.29</t>
  </si>
  <si>
    <t>Programa de Protección de los Derechos de la Mujer Indígena (Auto 092 de 2008)</t>
  </si>
  <si>
    <t>Documentos de lineamientos técnicos para la transversalización del enfoque de género formulados</t>
  </si>
  <si>
    <t xml:space="preserve">Renacer Afro: Fortaleciendo las Raíces de las Comunidades Negras, Afrocolombianas, Raizales y Palenqueras </t>
  </si>
  <si>
    <t>2.10.1.30</t>
  </si>
  <si>
    <t>Política pública de las comunidades Negras, Afrocolombianas, Raizales y Palenqueras.</t>
  </si>
  <si>
    <t>Documento técnico elaborado</t>
  </si>
  <si>
    <t>2.10.1.31</t>
  </si>
  <si>
    <t xml:space="preserve">Fortalecimiento de las formas organizativas de las comunidades Negras, Afrocolombianas, Raizales y Palenqueras. </t>
  </si>
  <si>
    <t>Pertenencia Gitana: Fortaleciendo el vínculo cultural</t>
  </si>
  <si>
    <t>2.10.1.32</t>
  </si>
  <si>
    <t>Política pública de la comunidad Gitana o Rom</t>
  </si>
  <si>
    <t>2.10.2</t>
  </si>
  <si>
    <t>Camino hacia la Equidad: Salud y educación para Comunidades étnicas</t>
  </si>
  <si>
    <t>Semillas de Sabiduría: Fortaleciendo la educación propia e intercultural</t>
  </si>
  <si>
    <t>2.10.2.1</t>
  </si>
  <si>
    <t>Garantizar la prestación del servicio educativo en términos de acceso, calidad y permanencia con inclusión del enfoque diferencial étnico.</t>
  </si>
  <si>
    <t>Modelos educativos acompañados</t>
  </si>
  <si>
    <t>Estudiantes beneficiados del programa de alimentación escolar</t>
  </si>
  <si>
    <t>Personas beneficiadas con estrategias de fomento para el acceso a la educación inicial, preescolar, básica y media.</t>
  </si>
  <si>
    <t>Beneficiarios de estrategias o programas de fomento para el acceso a la educación superior o terciaria</t>
  </si>
  <si>
    <t>2.10.2.2</t>
  </si>
  <si>
    <t>Construcción y adecuación de infraestructura académica de los pueblos indígenas en sus territorios colectivos</t>
  </si>
  <si>
    <t>Sedes educativas nuevas construidas o adecuadas</t>
  </si>
  <si>
    <t>2.10.2.3</t>
  </si>
  <si>
    <t xml:space="preserve">Funcionamiento y dotación de la Casa Indígena de Bienestar Estudiantil </t>
  </si>
  <si>
    <t>Raíces del Bienestar: Promoviendo la Salud, Seguridad y Soberanía Alimentaria</t>
  </si>
  <si>
    <t>2.10.2.4</t>
  </si>
  <si>
    <t>Construcción e implementación en el modelo Indígena de Salud Propia e Intercultural (SISPI)</t>
  </si>
  <si>
    <t>Documento de Planes, programas y proyectos municipales en salud evaluados en concordancia con políticas nacionales, y departamentales.</t>
  </si>
  <si>
    <t>2.10.2.5</t>
  </si>
  <si>
    <t>Dotación y funcionamiento de puestos de salud en territorios colectivos indígenas</t>
  </si>
  <si>
    <t>Puestos de salud dotados</t>
  </si>
  <si>
    <t>2.10.2.6</t>
  </si>
  <si>
    <t>Construcción de protocolos para implementar el enfoque diferencial y la cosmovisión de los Pueblos Indígenas en el Sistema General de Seguridad Social.</t>
  </si>
  <si>
    <t>2.10.2.7</t>
  </si>
  <si>
    <t>Instalación o mejoramiento de Konucos, Chagras y/o lugares para el autoconsumo.</t>
  </si>
  <si>
    <t>Familias con proyectos de auto sostenimiento y seguridad alimentaria implementados</t>
  </si>
  <si>
    <t>2.10.2.8</t>
  </si>
  <si>
    <t>Seguimiento a los diagnósticos nutricionales construidos con las autoridades indígenas.</t>
  </si>
  <si>
    <t>Documentos de análisis de salud pública elaborados</t>
  </si>
  <si>
    <t>2.10.3</t>
  </si>
  <si>
    <t>Guardianes de la Tierra: El Territorio y medio ambiente</t>
  </si>
  <si>
    <t>2.10.3.1</t>
  </si>
  <si>
    <t>Mejoramiento y/o mantenimiento de puentes y/o puente hamacas en territorios colectivos indígenas</t>
  </si>
  <si>
    <t xml:space="preserve">Puentes mejorados </t>
  </si>
  <si>
    <t>2.10.3.2</t>
  </si>
  <si>
    <t>Caminos ancestrales con mantenimiento</t>
  </si>
  <si>
    <t>Kilómetros de caminos ancestrales</t>
  </si>
  <si>
    <t>2.10.3.3</t>
  </si>
  <si>
    <t>Mejorar la conectividad digital, internet y emisoras comunitarias para comunidades indígenas</t>
  </si>
  <si>
    <t>Soluciones de conectividad en centros de acceso comunitario</t>
  </si>
  <si>
    <t>2.10.3.4</t>
  </si>
  <si>
    <t>Estudios y diseños de optimización de los sistemas de acueducto y alcantarillado de los resguardos indígenas</t>
  </si>
  <si>
    <t>Estudios o diseños realizados</t>
  </si>
  <si>
    <t>2.10.3.5</t>
  </si>
  <si>
    <t>Acompañamiento a la elaboración de estudios y diseños para proyectos de unidades sanitarias</t>
  </si>
  <si>
    <t>Estudios o diseños de soluciones, unidades sanitarias</t>
  </si>
  <si>
    <t>2.10.3.6</t>
  </si>
  <si>
    <t>Mejoramiento de viviendas en territorios colectivos de comunidades indígenas</t>
  </si>
  <si>
    <t xml:space="preserve">Número de Hogares beneficiados </t>
  </si>
  <si>
    <t>2.10.3.7</t>
  </si>
  <si>
    <t>Acompañamiento en los procesos de planeación y ordenamiento territorial en los resguardos indígenas</t>
  </si>
  <si>
    <t>2.10.3.8</t>
  </si>
  <si>
    <t>Apoyo en la constitución, ampliación, delimitación y saneamiento de los resguardos indígenas</t>
  </si>
  <si>
    <t>2.10.3.9</t>
  </si>
  <si>
    <t>Programas que permitan proteger y/o restaurar los sitios y lugares sagrados de los pueblos indígenas</t>
  </si>
  <si>
    <t>Sedes restauradas</t>
  </si>
  <si>
    <t>2.10.3.10</t>
  </si>
  <si>
    <t>Planta de tratamiento de agua potable con su red de distribución</t>
  </si>
  <si>
    <t>Planta de tratamiento de agua potable construida</t>
  </si>
  <si>
    <t>2.10.3.11</t>
  </si>
  <si>
    <t>Recuperación, conservación y preservación ambiental en los territorios colectivos de manera concertada</t>
  </si>
  <si>
    <t>Documentos de protección del conocimiento ancestral realizado</t>
  </si>
  <si>
    <t>2.10.3.12</t>
  </si>
  <si>
    <t>Acompañamiento en la construcción de Planes de prevención de riesgo de desastres en los territorios colectivos</t>
  </si>
  <si>
    <t>Grupos étnicos Asistidos técnicamente</t>
  </si>
  <si>
    <t>2.10.3.13</t>
  </si>
  <si>
    <t>Disposición de residuos sólidos recolectados en los territorios colectivos de comunidades indígenas</t>
  </si>
  <si>
    <t>Soluciones de disposición final de residuos solidos</t>
  </si>
  <si>
    <t>2.10.3.14</t>
  </si>
  <si>
    <t>Personas con pertenencia étnica asistidas técnicamente</t>
  </si>
  <si>
    <t>Senderos de Prosperidad: Fortaleciendo nuestra Economía propia y Comunitaria</t>
  </si>
  <si>
    <t>2.10.3.15</t>
  </si>
  <si>
    <t xml:space="preserve">Iniciativas, proyectos y programas de emprendimiento </t>
  </si>
  <si>
    <t>2.10.3.16</t>
  </si>
  <si>
    <t>Programas agrícolas sostenibles para pueblos étnicos</t>
  </si>
  <si>
    <t>2.10.3.17</t>
  </si>
  <si>
    <t>Centros de acopio que beneficien a comunidades indígenas</t>
  </si>
  <si>
    <t xml:space="preserve">M.A </t>
  </si>
  <si>
    <t>Centros de acopio construidos</t>
  </si>
  <si>
    <t>2.10.3.18</t>
  </si>
  <si>
    <t>Asistencia técnica en formulación de proyectos</t>
  </si>
  <si>
    <t>Comunidades étnicas asistidas técnicamente</t>
  </si>
  <si>
    <t>MUJER</t>
  </si>
  <si>
    <t>2.11.1</t>
  </si>
  <si>
    <t>Iniciativas Estratégicas para la interseccionalidad de la población con enfoque de género</t>
  </si>
  <si>
    <t>2.11.1.1</t>
  </si>
  <si>
    <t>Sensibilización, apropiación y transversalización del enfoque de género en entidades públicas y/o privadas.</t>
  </si>
  <si>
    <t xml:space="preserve">Entidades, organismos y dependencias para la transversalización de los enfoques de género e interseccionalidad asistidos técnicamente </t>
  </si>
  <si>
    <t>2.11.1.2</t>
  </si>
  <si>
    <t>Sistema de información con enfoque de género a través de cartografía social</t>
  </si>
  <si>
    <t xml:space="preserve">Sistemas de información implementados </t>
  </si>
  <si>
    <t>2.11.1.3</t>
  </si>
  <si>
    <t>Estrategia de reconocimiento a las entidades que transversalicen el enfoque de género y de exaltación a mujeres y población OSIGD sobresalientes.</t>
  </si>
  <si>
    <t xml:space="preserve">Estrategias de asistencia técnica para la transversalización de los enfoques de género e interseccionalidad implementadas </t>
  </si>
  <si>
    <t>2.11.1.4</t>
  </si>
  <si>
    <t>Humanización de la prestación y atención en los servicios a sobrevivientes de VBG con enfoque de género víctimas de vulneración de sus derechos dirigidos a la población civil, entidades públicas, privadas, Instituciones educativas, Policía Nacional, Ejército Nacional, Centros de Salud, Hospitales, ESES, entre otros</t>
  </si>
  <si>
    <t xml:space="preserve">Documentos de lineamientos técnicos para la transversalización del enfoque de género formulados </t>
  </si>
  <si>
    <t>2.11.2</t>
  </si>
  <si>
    <t>2.11.2.1</t>
  </si>
  <si>
    <t>Estrategia para impulsar las capacidades y crear entornos propicios para la autonomía económica de las mujeres a través de procesos de capacitación y entrega de plan semilla formulada</t>
  </si>
  <si>
    <t>2.11.2.2</t>
  </si>
  <si>
    <t>Iniciativas productivas fortalecidas para mujeres con enfoque diferencial e interseccional. (Víctimas, étnicas, raizales, en condición de discapacidad, madres cuidadoras, madres cabeza de hogar, sobrevivientes de VBG, mujeres reincoroporadas,  entre otras)</t>
  </si>
  <si>
    <t xml:space="preserve">Unidades productivas  beneficiadas en la implementación de estrategias para incrementar su productividad  </t>
  </si>
  <si>
    <t>2.11.2.3</t>
  </si>
  <si>
    <t>Mujeres acompañadas para su acceso al sistema financiero.</t>
  </si>
  <si>
    <t xml:space="preserve">Personas beneficiadas </t>
  </si>
  <si>
    <t>2.11.2.4</t>
  </si>
  <si>
    <t>Organizaciones de mujeres asesoradas en aspectos legales y administrativos en el modelo asociativo</t>
  </si>
  <si>
    <t xml:space="preserve">Organizaciones fortalecidas </t>
  </si>
  <si>
    <t>2.11.2.5</t>
  </si>
  <si>
    <t>Mujeres y/o organizaciones de mujeres con procesos de formación, capacitación en diversas líneas productivas</t>
  </si>
  <si>
    <t xml:space="preserve">Personas formadas </t>
  </si>
  <si>
    <t>2.11.2.6</t>
  </si>
  <si>
    <t>Participación en mercados campesinos, ruedas de negocios y/o ferias municipales, Departamentales, Nacionales e internacionales</t>
  </si>
  <si>
    <t xml:space="preserve">Ruedas de negocios realizadas </t>
  </si>
  <si>
    <t>2.11.2.7</t>
  </si>
  <si>
    <t>Proyectos productivos con perspectiva a largo plazo de mujeres en economía formal e informal.</t>
  </si>
  <si>
    <t xml:space="preserve">Proyectos cofinanciados para agregar valor a los productos y/o mejorar los canales de comercialización </t>
  </si>
  <si>
    <t>2.11.3</t>
  </si>
  <si>
    <t>2.11.3.1</t>
  </si>
  <si>
    <t>Estrategia para prevención y atención integral en salud sexual, derechos sexuales y reproductivos</t>
  </si>
  <si>
    <t xml:space="preserve">Estrategias implementadas en promoción de los derechos sexuales y reproductivos </t>
  </si>
  <si>
    <t>2.11.3.2</t>
  </si>
  <si>
    <t>Prevención de embarazos en adolescentes con enfoque diferencial e interseccional</t>
  </si>
  <si>
    <t xml:space="preserve">Estrategias para el ejercicio de derechos desde un enfoque diferencial implementadas </t>
  </si>
  <si>
    <t>2.11.3.3</t>
  </si>
  <si>
    <t>Programa de estilos de vida saludable, hábitos del cuidado</t>
  </si>
  <si>
    <t xml:space="preserve">Estrategias de promoción de la salud en modos, condiciones y estilos de vida saludables implementadas </t>
  </si>
  <si>
    <t>2.11.3.4</t>
  </si>
  <si>
    <t>Estrategia de salud integral (física –mental - emocional) dirigido a mujeres con enfoque diferencial e interseccional</t>
  </si>
  <si>
    <t xml:space="preserve">Estrategias de promoción de la salud en temas de salud mental y convivencia social pacifica implementadas </t>
  </si>
  <si>
    <t>2.11.3.5</t>
  </si>
  <si>
    <t>Acompañamiento psicosocial con enfoque diferencial e interseccional</t>
  </si>
  <si>
    <t xml:space="preserve">Mujeres atendidas </t>
  </si>
  <si>
    <t>2.11.3.6</t>
  </si>
  <si>
    <t>Encuentros deportivos, culturales y/o lúdicos municipales, subregionales y/o departamentales.</t>
  </si>
  <si>
    <t>2.11.4</t>
  </si>
  <si>
    <t>2.11.4.1</t>
  </si>
  <si>
    <t>Fortalecer capacidades para la participación política.</t>
  </si>
  <si>
    <t xml:space="preserve">Estrategias de fomento de participación para las mujeres </t>
  </si>
  <si>
    <t>2.11.4.2</t>
  </si>
  <si>
    <t>Proyectos presentados por mujeres que ocupan cargos de elección popular, en espacios de toma de decisiones</t>
  </si>
  <si>
    <t>2.11.4.3</t>
  </si>
  <si>
    <t>Mujeres formadas para la participación ciudadana y comunitaria</t>
  </si>
  <si>
    <t>2.11.4.4</t>
  </si>
  <si>
    <t>Mujeres que participan activamente en escenarios de consolidación de la paz en el marco del Sistema Integral de Paz</t>
  </si>
  <si>
    <t>2.11.4.5</t>
  </si>
  <si>
    <t>Estrategia de acompañamiento psicosocial y jurídico a mujeres para la reconstrucción del tejido social y la consolidación de la paz.</t>
  </si>
  <si>
    <t xml:space="preserve">Líderes capacitados </t>
  </si>
  <si>
    <t>2.11.5</t>
  </si>
  <si>
    <t>2.11.5.1</t>
  </si>
  <si>
    <t>Prevención y/o atención a mujeres víctimas de violencia de género implementado.</t>
  </si>
  <si>
    <t>Estrategias de prevención de violencia de género implementadas</t>
  </si>
  <si>
    <t>2.11.5.2</t>
  </si>
  <si>
    <t>Mecanismos articuladores municipales operando</t>
  </si>
  <si>
    <t>2.11.5.3</t>
  </si>
  <si>
    <t>Construcción, dotación y/o fortalecimiento para la puesta en marcha de la Casa refugio y/o hogares de paso.</t>
  </si>
  <si>
    <t xml:space="preserve">Espacios de integración de oferta pública generados </t>
  </si>
  <si>
    <t>2.11.5.4</t>
  </si>
  <si>
    <t>Dotación, construcción, adecuación y/o fortalecimiento a las casas de la mujer operando.</t>
  </si>
  <si>
    <t xml:space="preserve">Casas de Igualdad de oportunidades para la mujer y el joven </t>
  </si>
  <si>
    <t>2.11.5.5</t>
  </si>
  <si>
    <t>Actualización de la Política Pública Departamental de la mujer</t>
  </si>
  <si>
    <t>Documentos normativos para la equidad de género para las mujeres formulado</t>
  </si>
  <si>
    <t>2.11.5.6</t>
  </si>
  <si>
    <t>Apoyo técnico para la construcción, formulación y/o actualización de las Políticas Públicas de mujer en los municipios</t>
  </si>
  <si>
    <t>2.11.5.7</t>
  </si>
  <si>
    <t>Atención psicosocial y/o jurídica a mujeres sobrevivientes de VBG</t>
  </si>
  <si>
    <t>2.11.5.8</t>
  </si>
  <si>
    <t>Impulsar las capacidades y crear entornos propicios para la autonomía económica de las mujeres sobrevivientes de VBG, víctimas de trata de personas, entre otras.</t>
  </si>
  <si>
    <t>2.11.5.9</t>
  </si>
  <si>
    <t>Encuentros de formación para prevención y atención de VBG, trata de personas, prevención de consumo de sustancias psicoactivas, prevención de enfermedades físicas y mentales,  dirigido a entidades públicas y/o privadas, docentes, estudiantes, lideres sociales, mujeres y población civil con enfoque diferencial.</t>
  </si>
  <si>
    <t>2.11.6</t>
  </si>
  <si>
    <t>2.11.6.1</t>
  </si>
  <si>
    <t>Formulación, gestión y/o conformación de estrategias de acceso a la educación para las mujeres rurales</t>
  </si>
  <si>
    <t>2.11.6.2</t>
  </si>
  <si>
    <t>Mujeres rurales formadas en derechos humanos, y equidad de género</t>
  </si>
  <si>
    <t>2.11.6.3</t>
  </si>
  <si>
    <t>Mujeres rurales cabeza de hogar con soluciones de vivienda</t>
  </si>
  <si>
    <t xml:space="preserve">Hogares vulnerables con mejoramiento de las condiciones físicas o dotación de vivienda realizados </t>
  </si>
  <si>
    <t>2.11.6.4</t>
  </si>
  <si>
    <t>Unidades productivas para mujeres rurales apoyadas o fortalecidas – individuales o colectivas</t>
  </si>
  <si>
    <t xml:space="preserve">Mujeres beneficiadas </t>
  </si>
  <si>
    <t xml:space="preserve">Productores beneficiados con estrategias de fomento a la asociatividad </t>
  </si>
  <si>
    <t>2.11.6.5</t>
  </si>
  <si>
    <t>Estrategia de acompañamiento psicosocial, jurídico dirigido a mujeres rurales</t>
  </si>
  <si>
    <t>2.11.6.6</t>
  </si>
  <si>
    <t>Mapeo, caracterización, apoyo y fortalecimiento a proyectos productivos liderados por mujeres rurales.</t>
  </si>
  <si>
    <t>2.11.6.7</t>
  </si>
  <si>
    <t>Estrategia de comercialización de productos para mujeres y/o asociaciones rurales</t>
  </si>
  <si>
    <t xml:space="preserve">Número de estrategias </t>
  </si>
  <si>
    <t>2.11.7</t>
  </si>
  <si>
    <t>Es el momento de la transversalización del enfoque de género y atención integral a mujeres en condición de vulnerabilidad</t>
  </si>
  <si>
    <t>2.11.7.1</t>
  </si>
  <si>
    <t>Estrategia de acceso a la educación (primaria, bachillerato, técnica, tecnológica, pregrado) con horarios y modalidades flexibles dirigida a mujeres</t>
  </si>
  <si>
    <t xml:space="preserve">Personas beneficiadas con estrategias de fomento para el acceso a la educación inicial, preescolar, básica y media. </t>
  </si>
  <si>
    <t>2.11.7.2</t>
  </si>
  <si>
    <t>Acompañamiento técnico para la formulación del Sistema Departamental de Cuidado</t>
  </si>
  <si>
    <t>2.11.7.3</t>
  </si>
  <si>
    <t>Apoyo, capacitación, fortalecimiento en diversas líneas productiva a mujeres con enfoque diferencial e interseccional privadas de la libertad y/o post penadas</t>
  </si>
  <si>
    <t xml:space="preserve">Personas atendidas con oferta institucional articulada </t>
  </si>
  <si>
    <t>2.11.7.4</t>
  </si>
  <si>
    <t>Fortalecimiento a proyectos productivos con perspectiva de género a las mujeres privadas de la libertad</t>
  </si>
  <si>
    <t xml:space="preserve">Número de iniciativas </t>
  </si>
  <si>
    <t>2.11.7.5</t>
  </si>
  <si>
    <t>Estrategia de acompañamiento psicosocial y jurídico con perspectiva de género a las mujeres privadas de la libertad</t>
  </si>
  <si>
    <t>Documentos de lineamientos técnicos realizados)</t>
  </si>
  <si>
    <t>2.11.7.6</t>
  </si>
  <si>
    <t>Apoyo, capacitación, fortalecimiento en diversas líneas productiva a mujeres con enfoque diferencial e interseccional trabajadoras de la calle</t>
  </si>
  <si>
    <t>2.11.7.7</t>
  </si>
  <si>
    <t>Fortalecimiento a proyectos productivos con perspectiva de género a las mujeres trabajadoras de la calle</t>
  </si>
  <si>
    <t>2.11.7.8</t>
  </si>
  <si>
    <t>Estrategia de acompañamiento psicosocial y jurídico con perspectiva de género a las mujeres trabajadoras de la calle</t>
  </si>
  <si>
    <t>2.11.7.9</t>
  </si>
  <si>
    <t>Estrategia de atención integral a mujeres habitantes de la calle con enfoque de género.</t>
  </si>
  <si>
    <t>2.11.7.10</t>
  </si>
  <si>
    <t xml:space="preserve">Estrategia de apoyo y/o acompañamiento a las fechas significativas y /o conmemorativas para las mujeres </t>
  </si>
  <si>
    <t xml:space="preserve">Estrategias para la transformación de imaginarios, representaciones y estereotipos de discriminación implementadas </t>
  </si>
  <si>
    <t>2.11.7.11</t>
  </si>
  <si>
    <t>Formación,  y/o capacitaciones para mujeres con enfoque diferencial e interseccional en construcción de paz, prevención de vulneración de derechos, elaboración de proyectos, fortalecimiento de la cultura, desarrollo de habilidades cognitivas y emocionales, cooperativismo, economía solidaria, entre otras líneas.</t>
  </si>
  <si>
    <t xml:space="preserve">Documentos de lineamientos técnicos elaborados </t>
  </si>
  <si>
    <t>2.12.</t>
  </si>
  <si>
    <t>POBLACIÓN OSIGD</t>
  </si>
  <si>
    <t>2.12.1.1</t>
  </si>
  <si>
    <t>Creación de la Política Pública para la población OSIGD</t>
  </si>
  <si>
    <t xml:space="preserve">Documentos normativos para la garantía de derechos de la población LGTBI formulados </t>
  </si>
  <si>
    <t>2.12.1.2</t>
  </si>
  <si>
    <t>Apoyo técnico a la construcción, formulación y/o actualización de las Políticas Públicas de la Población OSIGD en los municipios</t>
  </si>
  <si>
    <t>2.12.1.3</t>
  </si>
  <si>
    <t xml:space="preserve">Estrategia de apoyo para que la Población OSIGD pueda acceder al cambio de su documento de identidad </t>
  </si>
  <si>
    <t xml:space="preserve">Estrategias de promoción de la garantía de derechos implementadas </t>
  </si>
  <si>
    <t>2.12.1.4</t>
  </si>
  <si>
    <t>Estrategia de acceso a la educación flexible dirigida a población OSIGD (primaria, bachillerato, técnica, tecnológica, pregrado)</t>
  </si>
  <si>
    <t>2.12.1.5</t>
  </si>
  <si>
    <t>Acompañamiento psicosocial y jurídico la población OSIGD con enfoque diferencial e interseccional</t>
  </si>
  <si>
    <t xml:space="preserve">Personas de la comunidad LGBTIQ atendidos. </t>
  </si>
  <si>
    <t>2.12.1.6</t>
  </si>
  <si>
    <t>Estrategia para transformar imaginarios y acompañamiento a las fechas significativas y /o conmemorativas para la Población OSIGD.</t>
  </si>
  <si>
    <t>2.12.1.7</t>
  </si>
  <si>
    <t>Diseño, implementación y/o fortalecimiento de estrategias de comunicación en diversidad sexual e identidades de género</t>
  </si>
  <si>
    <t>2.12.1.8</t>
  </si>
  <si>
    <t>Estrategia para promover la vinculación laboral de la población OSIGD</t>
  </si>
  <si>
    <t>2.12.2</t>
  </si>
  <si>
    <t>2.12.2.1</t>
  </si>
  <si>
    <t>2.12.2.2</t>
  </si>
  <si>
    <t>Estrategia de salud mental, física y emocional con enfoque diferencial dirigido a la población OSIGD.</t>
  </si>
  <si>
    <t>2.12.2.3</t>
  </si>
  <si>
    <t>Estrategia de acceso a servicios de salud inclusivos</t>
  </si>
  <si>
    <t>2.12.2.4</t>
  </si>
  <si>
    <t>2.12.2.5</t>
  </si>
  <si>
    <t>Programa de encuentros deportivos, culturales, intercambio de experiencias y/o lúdicos municipales, subregionales, departamentales y/o nacionales</t>
  </si>
  <si>
    <t>2.12.3</t>
  </si>
  <si>
    <t>2.12.3.1</t>
  </si>
  <si>
    <t>Estrategia de capacitación y entrega de plan semilla formulada</t>
  </si>
  <si>
    <t>2.12.3.2</t>
  </si>
  <si>
    <t>Apoyo y fortalecimiento con proyectos productivos a Población OSIGD con enfoque diferencial e interseccional (Víctimas, étnicas, raizales, en condición de discapacidad, urbanas o rurales, entre otras)</t>
  </si>
  <si>
    <t>2.12.3.3</t>
  </si>
  <si>
    <t>Fortalecimiento en capacitación y apoyo a la formalización de asociaciones de la población OSIGD urbanas y/o rurales</t>
  </si>
  <si>
    <t>2.12.3.4</t>
  </si>
  <si>
    <t>Población OSIGD con procesos de formación, capacitación en diversas líneas productivas</t>
  </si>
  <si>
    <t>2.12.3.5</t>
  </si>
  <si>
    <t>Mapeo de iniciativas y emprendimientos liderados por Personas OSIGD – sector rural y urbano</t>
  </si>
  <si>
    <t>Documentos normativos para la garantía de derechos de la población LGTBI formulados (450202602)</t>
  </si>
  <si>
    <t>2.12.3.6</t>
  </si>
  <si>
    <t>Programas para impulsar las capacidades y crear entornos propicios para la autonomía económica de la población OSIGD</t>
  </si>
  <si>
    <t>2.12.3.7</t>
  </si>
  <si>
    <t>Participación en mercados campesinos, ruedas de negocios y/o ferias municipales, Departamentales, Nacionales e internacionales con enfoque de género</t>
  </si>
  <si>
    <t>Ruedas de negocios realizadas 170203806</t>
  </si>
  <si>
    <t>2.12.4</t>
  </si>
  <si>
    <t>2.12.4.1</t>
  </si>
  <si>
    <t>Programa para la prevención y/o atención a Población OSIGD víctimas de violencia de género implementado</t>
  </si>
  <si>
    <t xml:space="preserve">Estrategias de prevención de violencia de género implementadas </t>
  </si>
  <si>
    <t>2.12.4.2</t>
  </si>
  <si>
    <t>Apoyo para dotación, construcción, adecuación y/o fortalecimiento de espacios seguros para la población OSIGD en los municipios</t>
  </si>
  <si>
    <t xml:space="preserve">Municipios asistidos técnicamente </t>
  </si>
  <si>
    <t>2.12.4.3</t>
  </si>
  <si>
    <t>Atención psicosocial y/o jurídica a personas de la Población OSIGD sobrevivientes de VBG</t>
  </si>
  <si>
    <t>2.12.4.4</t>
  </si>
  <si>
    <t>Programa para la prevención de vulneración de los derechos de la población OSIGD, dirigido a entidades públicas y/o privadas, docentes, estudiantes, lideres sociales, mujeres y población civil con enfoque diferencial.</t>
  </si>
  <si>
    <t>2.12.5</t>
  </si>
  <si>
    <t>2.12.5.1</t>
  </si>
  <si>
    <t>Fortalecer las habilidades de la población OSIGD, para su participación política</t>
  </si>
  <si>
    <t>2.12.5.2</t>
  </si>
  <si>
    <t>Población OSIGD participando activamente en escenarios de consolidación de la paz en el marco del Sistema Integral de Paz</t>
  </si>
  <si>
    <t>2.12.5.3</t>
  </si>
  <si>
    <t>Promover la participación e incidencia de la población OSIGD en la consolidación de la paz.</t>
  </si>
  <si>
    <t>VÍCTIMAS DEL CONFLICTO</t>
  </si>
  <si>
    <t>2.13.1</t>
  </si>
  <si>
    <t>2.13.1.1</t>
  </si>
  <si>
    <t>Información y orientación jurídica a las víctimas del conflicto armado interno</t>
  </si>
  <si>
    <t>Víctimas atendidas</t>
  </si>
  <si>
    <t>2.13.1.2</t>
  </si>
  <si>
    <t>Atención y/o acompañamiento psicosocial para la recuperación emocional individuales y colectivos</t>
  </si>
  <si>
    <t>Víctimas con rehabilitación psicosocial)</t>
  </si>
  <si>
    <t>2.13.1.3</t>
  </si>
  <si>
    <t>Capacitación y fortalecimiento a funcionarios, organizaciones de víctimas, mesa de participación efectiva de víctimas en torno a la justicia transicional, el acuerdo de paz, el diálogo social, protocolo de participación, política pública de víctimas.</t>
  </si>
  <si>
    <t>Jornadas de acompañamiento realizadas</t>
  </si>
  <si>
    <t>2.13.1.4</t>
  </si>
  <si>
    <t>Articulación con las Entidades Territoriales, la UARIV y los Distritos Militares para realizar tramite de entrega de libreta militar como Medida de Satisfacción</t>
  </si>
  <si>
    <t xml:space="preserve">Eventos de participación realizados </t>
  </si>
  <si>
    <t>2.13.1.5</t>
  </si>
  <si>
    <t>Subsidiar la entrega de ayuda/atención humanitaria inmediata, a través de la estrategia de corresponsabilidad a los municipios del departamento que lo soliciten y responder a emergencias humanitarias, en eventos individuales o masivos.</t>
  </si>
  <si>
    <t xml:space="preserve">Hogares con atención humanitaria por subsidiariedad </t>
  </si>
  <si>
    <t>2.13.1.6</t>
  </si>
  <si>
    <t>Apoyo para el equipamiento de los puntos para la atención a las víctimas del conflicto armado</t>
  </si>
  <si>
    <t xml:space="preserve">Puntos de atención a víctimas dotados </t>
  </si>
  <si>
    <t>2.13.1.7</t>
  </si>
  <si>
    <t>Planes de prevención y protección de lideres sociales, defensores y defensoras de derechos humanos</t>
  </si>
  <si>
    <t xml:space="preserve">Planes de acción articulados </t>
  </si>
  <si>
    <t>2.13.2</t>
  </si>
  <si>
    <t>Fortalecer las capacidades, oportunidades para la generación de ingresos y la estabilización socioeconómica</t>
  </si>
  <si>
    <t>2.13.2.1</t>
  </si>
  <si>
    <t>Fortalecimiento para emprendimientos y generación de empleo</t>
  </si>
  <si>
    <t xml:space="preserve">Hogares que reciben incentivos en especie </t>
  </si>
  <si>
    <t>2.13.2.2</t>
  </si>
  <si>
    <t>Proyectos productivos y subsidios que fortalezcan la productividad agrícola</t>
  </si>
  <si>
    <t>2.13.2.3</t>
  </si>
  <si>
    <t>Asistencia técnica en la formulación, implementación y ejecución de proyectos productivos con enfoque diferencial de la Población víctima</t>
  </si>
  <si>
    <t xml:space="preserve">Hogares con asistencia técnica para la generación de ingresos </t>
  </si>
  <si>
    <t>2.13.2.4</t>
  </si>
  <si>
    <t xml:space="preserve">Creación y fortalecimiento a unidades productivas e ideas de negocios para el empoderamiento de las víctimas del conflicto armado interno </t>
  </si>
  <si>
    <t>2.13.3</t>
  </si>
  <si>
    <t>2.13.3.1</t>
  </si>
  <si>
    <t>Comité Territorial de Justicia Transicional</t>
  </si>
  <si>
    <t>Eventos de participación realizados)</t>
  </si>
  <si>
    <t>2.13.3.2</t>
  </si>
  <si>
    <t>Consejo Departamental de Paz, Reconciliación y Convivencia</t>
  </si>
  <si>
    <t>2.13.3.3</t>
  </si>
  <si>
    <t>Mesa de Amplia de Desaparición Forzada.</t>
  </si>
  <si>
    <t>Eventos de participación realizados</t>
  </si>
  <si>
    <t>2.13.3.4</t>
  </si>
  <si>
    <t>Subcomité de atención y asistencia</t>
  </si>
  <si>
    <t>2.13.3.5</t>
  </si>
  <si>
    <t>Subcomité de medidas de satisfacción</t>
  </si>
  <si>
    <t>2.13.3.6</t>
  </si>
  <si>
    <t>Mesa Departamental Efectiva de Víctimas de Norte de Santander</t>
  </si>
  <si>
    <t>Eventos de participación realizados (410103800)</t>
  </si>
  <si>
    <t>2.13.4</t>
  </si>
  <si>
    <t>2.13.4.1</t>
  </si>
  <si>
    <t>Creación de un centro de memoria histórica que fortalezca la memoria documental, oral; teniendo en cuenta las recomendaciones realizadas por la comisión de la verdad</t>
  </si>
  <si>
    <t>Museos de Memoria Histórica adecuados</t>
  </si>
  <si>
    <t>2.13.4.2</t>
  </si>
  <si>
    <t>Vinculación de las bibliotecas municipales y departamental, casas de la cultura para la promoción y conservación de la memoria histórica de víctimas del conflicto armado y personas dadas por desaparecidas</t>
  </si>
  <si>
    <t xml:space="preserve">Campañas realizadas </t>
  </si>
  <si>
    <t>2.13.4.3</t>
  </si>
  <si>
    <t>Dignificación de la Memoria Histórica de las Víctimas del conflicto armado a través de acciones de promoción, preservación y divulgación de la memoria histórica, como garantía de no repetición.</t>
  </si>
  <si>
    <t xml:space="preserve">Eventos realizados </t>
  </si>
  <si>
    <t>2.13.4.4</t>
  </si>
  <si>
    <t>Mesa de memoria histórica del Departamento</t>
  </si>
  <si>
    <t>2.13.5</t>
  </si>
  <si>
    <t>Apoyo a la reparación integral de las víctimas</t>
  </si>
  <si>
    <t>2.13.5.1</t>
  </si>
  <si>
    <t>Apoyo técnico y financiero para la implementación de los planes de retorno y reubicación en infraestructura social y comunitaria</t>
  </si>
  <si>
    <t xml:space="preserve">Comunidades con procesos de acompañamiento para retornos o reubicación </t>
  </si>
  <si>
    <t>2.13.5.2</t>
  </si>
  <si>
    <t>Vinculación a hogares retornados en programas de seguridad alimentaria y generación de ingresos en el marco de los Planes de retorno y reubicación</t>
  </si>
  <si>
    <t>2.13.5.3</t>
  </si>
  <si>
    <t>Recursos técnicos y financieros para implementar los planes de reparación colectiva del Departamento Norte de Santander</t>
  </si>
  <si>
    <t xml:space="preserve">Iniciativas comunitarias apoyadas </t>
  </si>
  <si>
    <t>2.13.5.4</t>
  </si>
  <si>
    <r>
      <rPr>
        <sz val="11"/>
        <color rgb="FF000000"/>
        <rFont val="Arial Narrow"/>
        <family val="2"/>
      </rPr>
      <t>Apoyo técnico y financiero para desarrollar las acciones en el cumplimiento de órdenes de</t>
    </r>
    <r>
      <rPr>
        <sz val="11"/>
        <color theme="1"/>
        <rFont val="Arial Narrow"/>
        <family val="2"/>
      </rPr>
      <t xml:space="preserve"> restitución de tierras que permitan el reconocimiento y atención a los terceros en condiciones de vulnerabilidad</t>
    </r>
  </si>
  <si>
    <t>2.13.6</t>
  </si>
  <si>
    <t>Justicia transicional y restaurativa para apoyar la paz en el territorio</t>
  </si>
  <si>
    <t>2.13.6.1</t>
  </si>
  <si>
    <t>Plan departamental de atención integral para las familias buscadoras en el marco del conflicto armado</t>
  </si>
  <si>
    <t>2.13.6.2</t>
  </si>
  <si>
    <t>Fortalecimiento del arraigo de las comunidades a través de la oferta social del estado en el marco de la seguridad y convivencia</t>
  </si>
  <si>
    <t>2.13.6.3</t>
  </si>
  <si>
    <t xml:space="preserve">Vinculación de los comparecientes ante la JEP, a través de las sanciones propias y los TOARS en los planes, programas y proyectos que actualmente se desarrollan o se desarrollaran a efectos de garantizar la reparación de las víctimas, que adelantaran </t>
  </si>
  <si>
    <t>2.13.6.4</t>
  </si>
  <si>
    <t>Pedagogía para la paz, aportando a la consolidación y promoción de una cultura de Paz</t>
  </si>
  <si>
    <t xml:space="preserve">Acciones ejecutadas con las comunidades </t>
  </si>
  <si>
    <t>2.13.6.5</t>
  </si>
  <si>
    <t>Apoyo a los proyectos para la reincorporación económica y social, que coadyuvé con las demás entidades en temas exclusivos de paz</t>
  </si>
  <si>
    <t>2.13.6.6</t>
  </si>
  <si>
    <t>Fortalecimiento a la infraestructura y equipos de medicina legal y el banco de ADN</t>
  </si>
  <si>
    <t xml:space="preserve">Acciones voluntarias realizadas para la contribución a la reparación por los daños causados con ocasión del conflicto por parte de las FARC-EP, Agentes del Estado y Otros-Terceros </t>
  </si>
  <si>
    <t>2.13.6.7</t>
  </si>
  <si>
    <t>Escuelas promotoras de paz en el departamento</t>
  </si>
  <si>
    <t>2.13.6.8</t>
  </si>
  <si>
    <t>Implementación de proyectos y/o iniciativas productivas para los firmantes de paz</t>
  </si>
  <si>
    <t>2.13.6.9</t>
  </si>
  <si>
    <t>Coadyuvar para el acceso a la formación para el trabajo para la población en reincorporación</t>
  </si>
  <si>
    <t>POBLACIÓN EN CONDICIÓN DE DISCAPACIDAD</t>
  </si>
  <si>
    <t>2.14.1</t>
  </si>
  <si>
    <t>2.14.1.1</t>
  </si>
  <si>
    <t xml:space="preserve">Cursos de Formación virtual y presencial para personas con discapacidad </t>
  </si>
  <si>
    <t># personas con discapacidad atendidas con servicios integrales</t>
  </si>
  <si>
    <t>2.14.1.2</t>
  </si>
  <si>
    <t>Capacitación y asesoría en proyectos productivos y apoyo con capital semilla</t>
  </si>
  <si>
    <t>2.14.1.3</t>
  </si>
  <si>
    <t>Fortalecimiento a las Organizaciones de personas con discapacidad asistidas</t>
  </si>
  <si>
    <t>2.14.1.4</t>
  </si>
  <si>
    <t>Capacitación dirigida a personas con discapacidad y sus cuidadores para protección de derechos en procesos jurídicos contra las entidades prestadoras de salud (EPS).</t>
  </si>
  <si>
    <t>2.14.1.5</t>
  </si>
  <si>
    <t>Capacitación dirigida a las asociaciones de cuidadores de PcD</t>
  </si>
  <si>
    <t>2.14.1.6</t>
  </si>
  <si>
    <t>Capacitación en lengua de señas colombiana en articulación con ASONORTE|</t>
  </si>
  <si>
    <t>2.14.1.7</t>
  </si>
  <si>
    <t>Conmemoración del día de la discapacidad anual</t>
  </si>
  <si>
    <t>2.14.1.8</t>
  </si>
  <si>
    <t>Campaña de sensibilización en promoción y prevención de la adquisición de una discapacidad</t>
  </si>
  <si>
    <t>2.14.1.9</t>
  </si>
  <si>
    <t>Actualización de la política pública de discapacidad del departamento</t>
  </si>
  <si>
    <t>2.14.1.10</t>
  </si>
  <si>
    <t>Comités municipales de discapacidad creados o reactivados y funcionando adecuadamente</t>
  </si>
  <si>
    <t>2.14.1.11</t>
  </si>
  <si>
    <t>Comité Departamental de Discapacidad funcionando adecuadamente.</t>
  </si>
  <si>
    <t>2.14.2</t>
  </si>
  <si>
    <t>Independencia económica de la Población con Discapacidad y cuidadores de PcD</t>
  </si>
  <si>
    <t>2.14.2.1</t>
  </si>
  <si>
    <t>Personas con discapacidad beneficiadas con proyectos productivos</t>
  </si>
  <si>
    <t>2.14.2.2</t>
  </si>
  <si>
    <t xml:space="preserve">Ferias y/o exposiciones de emprendimiento de personas con discapacidad y cuidadores de PcD </t>
  </si>
  <si>
    <t>2.14.2.3</t>
  </si>
  <si>
    <t>Personas con discapacidad colocadas a través del Servicio Público de Empleo</t>
  </si>
  <si>
    <t>2.14.3</t>
  </si>
  <si>
    <t>2.14.3.1</t>
  </si>
  <si>
    <t>Personas con servicio de certificación de discapacidad</t>
  </si>
  <si>
    <t>2.14.3.2</t>
  </si>
  <si>
    <t>Personas con discapacidad atendidas con servicios integrales</t>
  </si>
  <si>
    <t>2.14.3.3</t>
  </si>
  <si>
    <t>Personas con discapacidad con orientación en las rutas de atención</t>
  </si>
  <si>
    <t>2.14.3.4</t>
  </si>
  <si>
    <t>Valoraciones multidisciplinarias realizadas ley 1996 de 2019</t>
  </si>
  <si>
    <t>2.14.3.5</t>
  </si>
  <si>
    <t xml:space="preserve">Acompañamiento al proceso de caracterización de personas con discapacidad en los municipios </t>
  </si>
  <si>
    <t>2.14.4</t>
  </si>
  <si>
    <t xml:space="preserve">Rehabilitación para Personas con Discapacidad </t>
  </si>
  <si>
    <t>2.14.4.1</t>
  </si>
  <si>
    <t xml:space="preserve">Servicio de asistencia técnica: acompañar, asesorar y dar seguimiento técnico para la transparencia de herramientas de gestión y conocimiento de entidades territoriales, entidades que prestan servicios de salud, ciudadanos, entre otros, en procedimientos y tramites institucionales de competencias de la entidad. </t>
  </si>
  <si>
    <t># de personas de apoyadas</t>
  </si>
  <si>
    <t># de entidades territoriales asistidas técnicamente</t>
  </si>
  <si>
    <t>POBLACIÓN MIGRANTE</t>
  </si>
  <si>
    <t>2.15.1</t>
  </si>
  <si>
    <t>Integración socio-económica de la población migrante en el departamento</t>
  </si>
  <si>
    <t>2.15.1.1</t>
  </si>
  <si>
    <t>Caracterización del fenómeno migratorio en el territorio departamental</t>
  </si>
  <si>
    <t>Caracterizaciones realizadas en temas relacionados con la inclusión social y productiva para la población en situación de vulnerabilidad</t>
  </si>
  <si>
    <t>Documentos de estudios técnicos realizados</t>
  </si>
  <si>
    <t>2.15.1.2</t>
  </si>
  <si>
    <t>Regularización con oferta institucional en los resguardos de la población Barí, Motilon Barí, Catalaura y Wayuu proveniente de Venezuela.</t>
  </si>
  <si>
    <t>Personas atendidas con oferta institucional articulada</t>
  </si>
  <si>
    <t>2.15.1.3</t>
  </si>
  <si>
    <t>Kit de herramientas para el fortalecimiento de emprendimientos de la población migrante</t>
  </si>
  <si>
    <t>Personas beneficiadas</t>
  </si>
  <si>
    <t>2.15.1.4</t>
  </si>
  <si>
    <t>Ruta de empleabilidad departamental incluyente</t>
  </si>
  <si>
    <t>Personas vinculadas a empleo formal para población vulnerable</t>
  </si>
  <si>
    <t>Documentos de lineamientos técnicos realizados.</t>
  </si>
  <si>
    <t>2.15.1.5</t>
  </si>
  <si>
    <t>Alianza regional para procesos de interiorización laboral de población migrantes</t>
  </si>
  <si>
    <t>2.15.2</t>
  </si>
  <si>
    <t>2.15.3.1</t>
  </si>
  <si>
    <t>Prevención de la xenofobia y la conflictividad social hacia la población migrante y retornada</t>
  </si>
  <si>
    <t>2.15.3.2</t>
  </si>
  <si>
    <t>Ruta de Acceso, Bienestar y Permanencia para NNA migrantes matriculados en preescolar, básica y media en el departamento.</t>
  </si>
  <si>
    <t xml:space="preserve">Número de niños, niñas y adolescentes </t>
  </si>
  <si>
    <t>2.15.3</t>
  </si>
  <si>
    <t>Protección de derechos humanos de la población migrante en la zona de frontera</t>
  </si>
  <si>
    <t>Ruta binacional para la protección de derechos humanos de la población migrante.</t>
  </si>
  <si>
    <t>Entidades, organismos y dependencias asistidos técnicamente</t>
  </si>
  <si>
    <t>Creación de una estrategia de reconocimiento de la población víctima de conflicto armado de la población migrante.</t>
  </si>
  <si>
    <t>2.15.3.3</t>
  </si>
  <si>
    <t>Capacitación sobre los deberes y derechos de la población migrante y retornado, enfocadas en los funcionarios públicos y privados.</t>
  </si>
  <si>
    <t>2.15.3.4</t>
  </si>
  <si>
    <t>Creación de campañas integrales de comunicación enfocadas en la población migrante en territorio urbano y/o rural</t>
  </si>
  <si>
    <t>Campañas de socialización de programas y proyectos realizadas</t>
  </si>
  <si>
    <t>2.15.4</t>
  </si>
  <si>
    <t>Coordinación territorial de la respuesta de atención a la población migrante en el departamento</t>
  </si>
  <si>
    <t>2.15.4.1</t>
  </si>
  <si>
    <t>Mesas técnicas en las subregiones, para la coordinación de la institucionalidad, cooperación y entidades de sociedad civil que prestan atención a la población migrante, retornada y de acogida.</t>
  </si>
  <si>
    <t>2.15.4.2</t>
  </si>
  <si>
    <t>Estrategia CAP como herramienta para la integración social y la articulación inter-agencial e interinstitucional</t>
  </si>
  <si>
    <t>2.15.4.3</t>
  </si>
  <si>
    <t>Plan de mejoramiento de infraestructuras hospitalarias en zonas limítrofes y corredores de tránsito de la población migrante.</t>
  </si>
  <si>
    <t>Proyectos asistidos técnicamente</t>
  </si>
  <si>
    <t>LIBERTAD RELIGIOSA Y DE CULTO</t>
  </si>
  <si>
    <t>2.16.1</t>
  </si>
  <si>
    <t>2.16.1.1</t>
  </si>
  <si>
    <t>Crear e institucionalizar la Secretaría de Libertad Religiosa</t>
  </si>
  <si>
    <t>Acto administrativo</t>
  </si>
  <si>
    <t>2.16.1.2</t>
  </si>
  <si>
    <t>Estudio para caracterizar y sistematizar a los actores religiosos del departamento.</t>
  </si>
  <si>
    <t>Documentos de investigación elaborados.</t>
  </si>
  <si>
    <t>2.16.1.3</t>
  </si>
  <si>
    <t>Implementación de la Política Pública de Libertad Religiosa y de Cultos</t>
  </si>
  <si>
    <t>2.16.1.4</t>
  </si>
  <si>
    <t>Crear un (1) Sistema Departamental de Libertad Religiosa.</t>
  </si>
  <si>
    <t>Estrategias de promoción a la participación ciudadana implementadas</t>
  </si>
  <si>
    <t>2.16.1.5</t>
  </si>
  <si>
    <t>Crear un (1) banco de iniciativas del sector religioso</t>
  </si>
  <si>
    <t>Iniciativas creado</t>
  </si>
  <si>
    <t>2.16.1.6</t>
  </si>
  <si>
    <t>Espacios de divulgación y promoción de los valores y principios éticos y morales (Talleres, seminarios y foros)</t>
  </si>
  <si>
    <t>Personas beneficiadas en servicios de educación para el trabajo y desarrollo humano.</t>
  </si>
  <si>
    <t>2.16.1.7</t>
  </si>
  <si>
    <t>Conmemorar el día de la Libertad Religiosa</t>
  </si>
  <si>
    <t>2.16.1.8</t>
  </si>
  <si>
    <t>Proyectos y programas que beneficien los actores religiosos y las comunidades que atienden.</t>
  </si>
  <si>
    <t>Proyectos cofinanciados</t>
  </si>
  <si>
    <t>2.16.1.9</t>
  </si>
  <si>
    <t>Programas de formación en métodos alternos de resolución de conflictos para líderes religiosos</t>
  </si>
  <si>
    <t>Ciudadanos capacitados en métodos de resolución de conflictos</t>
  </si>
  <si>
    <t>2.16.1.10</t>
  </si>
  <si>
    <t>Diseñar y desarrollar estrategias educativas que brinden oportunidades para apropiar, complementar, actualizar, perfeccionar, renovar o profundizar conocimientos, habilidades, técnicas y prácticas, en temas de derechos humanos.</t>
  </si>
  <si>
    <t>Personas capacitadas.</t>
  </si>
  <si>
    <t>2.16.1.11</t>
  </si>
  <si>
    <t>Acompañamientos en el proceso de paz, mediante el diseño e implementación de iniciativas que promuevan la desactivación de los patrones del conflicto armado en el departamento.</t>
  </si>
  <si>
    <t xml:space="preserve">Iniciativas para la promoción de la convivencia implementadas </t>
  </si>
  <si>
    <t>LÍNEA ESTRATÉGICA: SEGURIDAD Y PAZ</t>
  </si>
  <si>
    <t>3.1.1</t>
  </si>
  <si>
    <t>Fortalecimiento de las condiciones de seguridad y protección en territorios de disputa del multicrimen</t>
  </si>
  <si>
    <t>3.1.1.1</t>
  </si>
  <si>
    <t xml:space="preserve">Diagnósticos Subregionales y caracterización del flagelo del microtráfico y el consumo de sustancias psicoactivas (PSA), </t>
  </si>
  <si>
    <t>Documentos de investigación elaborados</t>
  </si>
  <si>
    <t>3.1.1.2</t>
  </si>
  <si>
    <t>Estrategias integrales con priorización y focalización de sectores identificados de microtráfico</t>
  </si>
  <si>
    <t>Estrategias implementadas</t>
  </si>
  <si>
    <t>3.1.1.3</t>
  </si>
  <si>
    <t>Diagnostico departamental por subregiones de la violencia basada en género (VBG) y de violencia intrafamiliar (VIF)</t>
  </si>
  <si>
    <t>3.1.1.4</t>
  </si>
  <si>
    <t>Diagnóstico por subregiones y caracterización de la violencia en entornos escolares del departamento</t>
  </si>
  <si>
    <t>3.1.1.5</t>
  </si>
  <si>
    <t>Estrategia de frentes de seguridad comunitarios, Frentes de seguridad creados</t>
  </si>
  <si>
    <t>3.1.1.6</t>
  </si>
  <si>
    <t>Estrategia de frentes de seguridad comunitarios, Frentes de seguridad actualizados</t>
  </si>
  <si>
    <t>3.1.1.7</t>
  </si>
  <si>
    <t>Consejos comunitarios de seguridad y convivencia ciudadana a nivel departamental</t>
  </si>
  <si>
    <t>3.1.1.8</t>
  </si>
  <si>
    <t xml:space="preserve">Diagnóstico por subregiones, de priorización municipal en el entorno urbano, de acuerdo con las problemáticas de incidencia en riesgos sociales, aglomeraciones urbanas, comportamientos contrarios a la convivencia, violencias y delitos </t>
  </si>
  <si>
    <t>3.1.1.9</t>
  </si>
  <si>
    <t>Instalación de cámaras en sectores priorizados y focalizados</t>
  </si>
  <si>
    <t>Cámaras de seguridad instaladas</t>
  </si>
  <si>
    <t>3.1.1.10</t>
  </si>
  <si>
    <t>Instalación de alarmas comunitarias sonoras en sectores priorizados y focalizados</t>
  </si>
  <si>
    <t>Proyectos de convivencia y seguridad ciudadana apoyados financieramente</t>
  </si>
  <si>
    <t>3.1.1.11</t>
  </si>
  <si>
    <t>Vigilancia a través de aeronaves remotamente tripuladas</t>
  </si>
  <si>
    <t>Aeronaves remotamente tripuladas instaladas</t>
  </si>
  <si>
    <t>3.1.1.12</t>
  </si>
  <si>
    <t xml:space="preserve">Identificación de áreas de injerencia delincuencial y criminal de GAO-R, GDCO y GDC, </t>
  </si>
  <si>
    <t>3.1.1.13</t>
  </si>
  <si>
    <t xml:space="preserve">Diagnostico referente a economías criminales en el departamento </t>
  </si>
  <si>
    <t>3.1.1.14</t>
  </si>
  <si>
    <t>Identificación  de las organizaciones criminales del narcotráfico</t>
  </si>
  <si>
    <t>3.1.2</t>
  </si>
  <si>
    <t>Fortalecimiento de la protección, confianza e integridad territorial</t>
  </si>
  <si>
    <t>3.1.2.1</t>
  </si>
  <si>
    <t>Boletines mensuales digitales de análisis de la observación del delito</t>
  </si>
  <si>
    <t>3.1.2.2</t>
  </si>
  <si>
    <t>Análisis de coyuntura política y social en el departamento</t>
  </si>
  <si>
    <t>3.1.2.3</t>
  </si>
  <si>
    <t>Espacios de dialogo interinstitucional con organismos de control</t>
  </si>
  <si>
    <t>Espacios de integración de oferta pública generados</t>
  </si>
  <si>
    <t>3.1.2.4</t>
  </si>
  <si>
    <t>Alianzas y/o convenios con entidades del orden nacional en recolección de datos estadísticos</t>
  </si>
  <si>
    <t># de Alianzas realizadas</t>
  </si>
  <si>
    <t>3.1.2.5</t>
  </si>
  <si>
    <t>Estrategias de prevención de delitos y violencias en los sectores gremiales</t>
  </si>
  <si>
    <t>3.1.2.6</t>
  </si>
  <si>
    <t>Espacios de coordinación y diálogo, con Instituciones de Educación Superior (IES)</t>
  </si>
  <si>
    <t>3.1.2.7</t>
  </si>
  <si>
    <t>Espacios de coordinación interinstitucional con empresas de vigilancia y Policía nacional</t>
  </si>
  <si>
    <t>3.1.2.8</t>
  </si>
  <si>
    <t>Plan Integral de Seguridad y Convivencia Ciudadana – PISCC del Departamento</t>
  </si>
  <si>
    <t>Planes Integrales de Seguridad y Convivencia -PISCC con enfoque de género elaborados</t>
  </si>
  <si>
    <t>3.1.2.9</t>
  </si>
  <si>
    <t>Plan Integral de Seguridad y Convivencia Ciudadana – PISCC en los municipios</t>
  </si>
  <si>
    <t>Municipios asistidos en herramientas para la formulación y actualización de los planes integrales de seguridad y convivencia desarrolladas</t>
  </si>
  <si>
    <t>3.1.2.10</t>
  </si>
  <si>
    <t>Evaluación y seguimiento de Plan Integral de Seguridad y Convivencia Ciudadana - PISCC- del departamento</t>
  </si>
  <si>
    <t>Documentos de planeación con seguimiento realizado</t>
  </si>
  <si>
    <t>3.1.2.11</t>
  </si>
  <si>
    <t>Estrategias comunicacionales para el fomento departamental de la denuncia</t>
  </si>
  <si>
    <t>3.1.2.12</t>
  </si>
  <si>
    <t>Estrategia de lucha contra la extorsión</t>
  </si>
  <si>
    <t>3.1.2.13</t>
  </si>
  <si>
    <t>Espacios de articulación con los presidentes de JAC</t>
  </si>
  <si>
    <t>espacios de participación promovidos</t>
  </si>
  <si>
    <t>3.1.3</t>
  </si>
  <si>
    <t>Fortalecimiento de la seguridad urbana y rural</t>
  </si>
  <si>
    <t>3.1.3.1</t>
  </si>
  <si>
    <t>Diagnóstico, caracterización y seguimiento de factores dinamizadores del homicidio en el departamento</t>
  </si>
  <si>
    <t>3.1.3.2</t>
  </si>
  <si>
    <t>Diagnóstico, caracterización y seguimiento de factores dinamizadores del hurto en el departamento</t>
  </si>
  <si>
    <t>3.1.3.3</t>
  </si>
  <si>
    <t>Diagnóstico, caracterización y seguimiento de factores dinamizadores de la extorsión en el departamento</t>
  </si>
  <si>
    <t>3.1.3.4</t>
  </si>
  <si>
    <t>Diagnóstico, caracterización y seguimiento de factores dinamizadores del secuestro en el departamento</t>
  </si>
  <si>
    <t>3.1.3.5</t>
  </si>
  <si>
    <t>Diagnóstico, caracterización y seguimiento de factores dinamizadores de delitos sexuales en el departamento</t>
  </si>
  <si>
    <t>3.1.4</t>
  </si>
  <si>
    <t>3.1.4.1</t>
  </si>
  <si>
    <t>Servicio de apoyo financiero para la justicia y seguridad (recompensas)</t>
  </si>
  <si>
    <t>Recompensas entregadas a la ciudadanía</t>
  </si>
  <si>
    <t>3.1.4.2</t>
  </si>
  <si>
    <t>Diagnóstico integral de los pasos informales, sobre ejes fronterizos</t>
  </si>
  <si>
    <t>3.1.4.3</t>
  </si>
  <si>
    <t>Espacios  de participación integradas por PONAL - Gobernación, para el seguimiento a problemáticas de criminalidad y violencia</t>
  </si>
  <si>
    <t>3.1.4.4</t>
  </si>
  <si>
    <t>Espacios  de participación y coordinación para la seguridad de instalaciones de activos vitales y estratégicos del departamento</t>
  </si>
  <si>
    <t>3.1.4.5</t>
  </si>
  <si>
    <t xml:space="preserve">“Catálogo de Infraestructura Estratégica-Crítica” del departamento, </t>
  </si>
  <si>
    <t>3.1.5</t>
  </si>
  <si>
    <t>3.1.5.1</t>
  </si>
  <si>
    <t>Diagnósticos y seguimiento subregionales comunitarios urbanos y rurales</t>
  </si>
  <si>
    <t>3.1.5.2</t>
  </si>
  <si>
    <t>Diagnósticos y seguimiento  situacionales subregionales, en sectores priorizados por aglomeraciones urbanas de incidencia en el incremento de violencia y delitos</t>
  </si>
  <si>
    <t>3.1.5.3</t>
  </si>
  <si>
    <r>
      <rPr>
        <sz val="11"/>
        <color theme="1"/>
        <rFont val="Arial Narrow"/>
        <family val="2"/>
      </rPr>
      <t xml:space="preserve">Caracterización de entornos urbanísticos </t>
    </r>
    <r>
      <rPr>
        <sz val="11"/>
        <color rgb="FF000000"/>
        <rFont val="Arial Narrow"/>
        <family val="2"/>
      </rPr>
      <t>y seguimiento</t>
    </r>
    <r>
      <rPr>
        <sz val="11"/>
        <color theme="1"/>
        <rFont val="Arial Narrow"/>
        <family val="2"/>
      </rPr>
      <t xml:space="preserve"> (luz, deterioro de parques, poda de árboles, casas abandonadas).</t>
    </r>
  </si>
  <si>
    <t>3.1.5.4</t>
  </si>
  <si>
    <t>Diagnóstico y seguimiento de sectores de percepción de inseguridad por ausencia de elementos propios del mobiliario urbano</t>
  </si>
  <si>
    <t>3.1.5.5</t>
  </si>
  <si>
    <t>Diagnósticos, seguimiento y análisis  estructural de actividades económicas en sectores de aglomeraciones urbanas de habitantes en estado de calle</t>
  </si>
  <si>
    <t>3.1.6</t>
  </si>
  <si>
    <t>3.1.6.1</t>
  </si>
  <si>
    <t>Culminación del distrito de Policía del corregimiento de la Parada en el municipio de Villa del Rosario.</t>
  </si>
  <si>
    <t>Estación de policía construida.</t>
  </si>
  <si>
    <t>3.1.6.2</t>
  </si>
  <si>
    <t>Construcción del distrito de Policía del municipio de Ocaña</t>
  </si>
  <si>
    <t>3.2.1</t>
  </si>
  <si>
    <t>Prevención, promoción, protección, coordinación y sostenibilidad para la Convivencia Ciudanía</t>
  </si>
  <si>
    <t>3.2.1.1</t>
  </si>
  <si>
    <t>Implementación de estrategias territoriales de cambio cultural, que permitan la transformación de imaginarios y representaciones sociales negativas que afectan el ejercicio de los derechos de Los NNAJ, en el Departamento</t>
  </si>
  <si>
    <t>3.2.1.2</t>
  </si>
  <si>
    <t xml:space="preserve">Iniciativas de fortalecimiento de programas y proyectos en materia de Convivencia Ciudadana. </t>
  </si>
  <si>
    <t xml:space="preserve">Numero de Programas y Proyectos </t>
  </si>
  <si>
    <t>3.2.1.3</t>
  </si>
  <si>
    <t>Formación para prevenir la violencia psicológica: prevenir conductas activas u omisivas ejercidas en deshonra, descrédito o menosprecio al valor o dignidad personal</t>
  </si>
  <si>
    <t>3.2.1.4</t>
  </si>
  <si>
    <t xml:space="preserve"> Formación para prevenir la violencia sexual: orientado a la prevención de toda conducta que amenace o vulnere el derecho a decidir voluntaria y libremente su sexualidad.</t>
  </si>
  <si>
    <t>3.2.1.5</t>
  </si>
  <si>
    <t>Formación para prevenir la violencia patrimonial y económica: orientado a ocasionar un daño a los bienes muebles o inmuebles en menoscabo del patrimonio de las mujeres víctimas de violencia o a los bienes comunes.</t>
  </si>
  <si>
    <t>3.2.1.6</t>
  </si>
  <si>
    <t>Formación para prevenir la violencia simbólica: orientada a la prevención de patrones estereotipados, mensajes, valores, íconos o signos que transmiten y reproducen relaciones de dominación.</t>
  </si>
  <si>
    <t>3.2.1.7</t>
  </si>
  <si>
    <t>Formación para prevenir el acoso: orientado a prevenir toda conducta Abusiva.</t>
  </si>
  <si>
    <t>3.2.1.8</t>
  </si>
  <si>
    <t>Formación para prevenir la violencia doméstica o intrafamiliar.</t>
  </si>
  <si>
    <t>3.2.1.9</t>
  </si>
  <si>
    <t>Formación para prevenir la violencia laboral</t>
  </si>
  <si>
    <t>3.2.1.10</t>
  </si>
  <si>
    <t>Formación para prevenir la violencia obstétrica</t>
  </si>
  <si>
    <t>3.2.1.11</t>
  </si>
  <si>
    <t>Formación para prevenir la violencia mediática</t>
  </si>
  <si>
    <t>3.2.1.12</t>
  </si>
  <si>
    <r>
      <rPr>
        <sz val="11"/>
        <color theme="1"/>
        <rFont val="Arial Narrow"/>
        <family val="2"/>
      </rPr>
      <t>Formación</t>
    </r>
    <r>
      <rPr>
        <sz val="11"/>
        <color rgb="FF000000"/>
        <rFont val="Arial Narrow"/>
        <family val="2"/>
      </rPr>
      <t xml:space="preserve"> para prevenir la violencia Institucional</t>
    </r>
  </si>
  <si>
    <t>3.2.1.13</t>
  </si>
  <si>
    <t xml:space="preserve">Implementación de la Alianza Nacional contra Violencias hacia Niñas, Niños y Adolescentes. </t>
  </si>
  <si>
    <t>Iniciativas realizadas</t>
  </si>
  <si>
    <t>Elige la Vida</t>
  </si>
  <si>
    <t>3.2.1.14</t>
  </si>
  <si>
    <t>Fortalecimiento y/o Conformación al Comité de Prevención y Reducción de Consumo de SPA y Consejo Seccional de Estupefacientes.</t>
  </si>
  <si>
    <t xml:space="preserve">Medidas Implementadas </t>
  </si>
  <si>
    <t>3.2.1.15</t>
  </si>
  <si>
    <t>Formación para prevenir el consumo de sustancias psicoactivas e ingesta de licores.</t>
  </si>
  <si>
    <t>3.2.1.16</t>
  </si>
  <si>
    <t>Estrategia metodológica con énfasis en el cuidado a las poblaciones rurales, la naturaleza y los territorios afectados por el uso ilícito, tráfico y comercialización de sustancias psicoactivas a través del fortalecimiento de la prevención y la protección para poblaciones vulnerables desde un enfoque diferencial, colectivo e individual.</t>
  </si>
  <si>
    <t>Estrategia realizada</t>
  </si>
  <si>
    <t>3.2.2</t>
  </si>
  <si>
    <t>realizada 4</t>
  </si>
  <si>
    <t>3.2.2.1</t>
  </si>
  <si>
    <t>Difusión, capacitación y promoción que garantice la prevención y el goce efectivo de los derechos humanos.</t>
  </si>
  <si>
    <t>Estrategias Diseñadas</t>
  </si>
  <si>
    <t>3.2.2.2</t>
  </si>
  <si>
    <t xml:space="preserve">Cambio social y cultural, para sentar las bases de intervención de imaginarios, comportamientos y creencias que validan y justifican la violación a los derechos humanos y DIH. </t>
  </si>
  <si>
    <t>3.2.2.3</t>
  </si>
  <si>
    <t xml:space="preserve">Creación, activación y fortalecimiento de las instancias locales de Derechos Humanos y DIH en los 40 Municipios del Departamento. </t>
  </si>
  <si>
    <t xml:space="preserve">Espacios de Participación </t>
  </si>
  <si>
    <t>3.2.2.4</t>
  </si>
  <si>
    <t>Seguimiento y Acompañamiento al cumplimiento de las recomendaciones de las Alertas Tempranas, emitidas por la Defensoría del Pueblo.</t>
  </si>
  <si>
    <t xml:space="preserve">Medidas Implementas </t>
  </si>
  <si>
    <t>3.2.2.5</t>
  </si>
  <si>
    <t xml:space="preserve">Garantizar el acceso a la justicia como mecanismo de protección y restablecimiento de derechos que consagra la constitución y la ley. </t>
  </si>
  <si>
    <t>3.2.2.6</t>
  </si>
  <si>
    <t>Sensibilización y reconocimiento de los derechos de la Población LGBTIQ+ que promuevan la inclusión y la participación social.</t>
  </si>
  <si>
    <t>3.2.2.7</t>
  </si>
  <si>
    <t>Fortalecimiento al Subcomité Departamental de Prevención, Protección y Garantía de No Repetición.</t>
  </si>
  <si>
    <t>3.2.2.8</t>
  </si>
  <si>
    <t xml:space="preserve">Acompañamiento al Comité de Justicia transicional </t>
  </si>
  <si>
    <t>3.2.2.9</t>
  </si>
  <si>
    <r>
      <rPr>
        <sz val="11"/>
        <color rgb="FF000000"/>
        <rFont val="Arial Narrow"/>
        <family val="2"/>
      </rPr>
      <t xml:space="preserve">Plan   </t>
    </r>
    <r>
      <rPr>
        <sz val="11"/>
        <color theme="1"/>
        <rFont val="Arial Narrow"/>
        <family val="2"/>
      </rPr>
      <t xml:space="preserve">integral de prevención a nivel departamental Diseñado o Actualizado. </t>
    </r>
  </si>
  <si>
    <t xml:space="preserve">Diseño y Actualización </t>
  </si>
  <si>
    <t>3.2.2.10</t>
  </si>
  <si>
    <t>Intervención y formación en Derechos Humanos y Derecho Internacional Humanitario.</t>
  </si>
  <si>
    <t>3.2.2.11</t>
  </si>
  <si>
    <t>Boletines impresos de resultados y análisis de la observación de los Hechos Victimizantes (Convivencia Ciudadana - Derechos Humanos)</t>
  </si>
  <si>
    <t xml:space="preserve">Boletines Estadísticos producidos </t>
  </si>
  <si>
    <t>3.2.2.12</t>
  </si>
  <si>
    <t>Boletines publicados de manera digital emitidos de resultados y análisis de los Hechos Victimizantes (Convivencia Ciudadana - Derechos Humanos)</t>
  </si>
  <si>
    <t xml:space="preserve">Boletines Estadísticos Producidos </t>
  </si>
  <si>
    <t>3.2.2.13</t>
  </si>
  <si>
    <t>Intervención y formación en mecanismos alternativos de resolución pacífica de conflictos.</t>
  </si>
  <si>
    <t>Por Amor A nuestra tierra, Somos Defensores</t>
  </si>
  <si>
    <t>3.2.2.14</t>
  </si>
  <si>
    <t xml:space="preserve">Difusión y socialización de la ruta Departamental de prevención y protección de Líderes, lideresas, Comunales y Defensores de Derechos Humanos. </t>
  </si>
  <si>
    <t xml:space="preserve">Difusión de la ruta </t>
  </si>
  <si>
    <t>3.2.2.15</t>
  </si>
  <si>
    <t>Acompañamiento y Fortalecimiento de la Mesa Territorial de Garantías a Líderes, lideresas, Comunales y Defensores de Derechos Humanos.</t>
  </si>
  <si>
    <t xml:space="preserve">Medidas Implementadas  </t>
  </si>
  <si>
    <t>3.2.2.16</t>
  </si>
  <si>
    <t>Reconocimiento al Liderazgo Social y Comunitario por su rol activo en la promoción de los derechos humanos, el desarrollo comunitario, el impulso de colectivos y organizaciones, y los aportes al sentido de pertenencia y la convivencia.</t>
  </si>
  <si>
    <t xml:space="preserve">Espacios de Participación  </t>
  </si>
  <si>
    <t>3.2.2.17</t>
  </si>
  <si>
    <t xml:space="preserve">Prevención y protección para los líderes, lideresas, comunales y defensores de Derechos Humanos.  </t>
  </si>
  <si>
    <t>3.2.2.18</t>
  </si>
  <si>
    <t xml:space="preserve">Formación y Capacitación a Líderes, lideresas, Comunales y Defensores de Derechos Humanos en Liderazgo, Participación, Dialogo Social, Derechos Humanos y Construcción de paz.  </t>
  </si>
  <si>
    <t xml:space="preserve">Líderes Capacitados </t>
  </si>
  <si>
    <t>Ciudadanos consientes, Norte Mejor: ¡Vive la Cultura Ciudadana!</t>
  </si>
  <si>
    <t>3.2.2.19</t>
  </si>
  <si>
    <t>Acompañamiento a los consejos Municipales y Departamental de Juventud como mecanismos de participación, concertación, vigilancia y control de la gestión pública e interlocución de los jóvenes ante la institucionalidad.</t>
  </si>
  <si>
    <t xml:space="preserve">Entidades Territoriales asistidas </t>
  </si>
  <si>
    <t>3.2.2.20</t>
  </si>
  <si>
    <t xml:space="preserve">Acompañamiento y Fortalecimiento a la mesa Departamental de Participación Ciudadana y Comité Departamental para la coordinación y seguimiento a los procesos electorales  </t>
  </si>
  <si>
    <t>3.2.2.21</t>
  </si>
  <si>
    <t>Sensibilización para promover la identidad cultural, y reconstrucción del tejido social en el Departamento</t>
  </si>
  <si>
    <t>3.2.2.22</t>
  </si>
  <si>
    <t xml:space="preserve">Formación a las Juntas de Acciona Comunal y Veedurías Ciudadanas en formulación, ejecución, administración y evaluación de planes, programas y proyectos de desarrollo comunitario. </t>
  </si>
  <si>
    <t>3.2.2.23</t>
  </si>
  <si>
    <t>Promover la inclusión del enfoque diferencial mediante la formación y empoderamiento de servidores públicos del nivel Departamental y Municipal en la interpretación de la lengua de señas y dactilológico</t>
  </si>
  <si>
    <t>3.2.3</t>
  </si>
  <si>
    <t>3.2.3.1</t>
  </si>
  <si>
    <t xml:space="preserve">Política Publica de Paz, Reconciliación, Convivencia, Diálogo Social y no Estigmatización Diseñada y Formulada. </t>
  </si>
  <si>
    <t xml:space="preserve">Documentos de Política Elaborados  </t>
  </si>
  <si>
    <t>3.2.3.2</t>
  </si>
  <si>
    <t>Acompañamiento y Reorganización institucional a las Alcaldías del Departamento para la protección y preservación de los Cementerios Públicos del Departamento.</t>
  </si>
  <si>
    <t>Entidades Territoriales capacitadas</t>
  </si>
  <si>
    <t>3.2.3.3</t>
  </si>
  <si>
    <t>Acompañamiento al Consejo Departamental de Paz, Reconciliación y Convivencia.</t>
  </si>
  <si>
    <t>3.2.3.4</t>
  </si>
  <si>
    <t xml:space="preserve">Seguimiento a la Implementación del Acuerdos de paz en el Departamento. </t>
  </si>
  <si>
    <t>3.2.3.5</t>
  </si>
  <si>
    <t xml:space="preserve">Fortalecimiento a la mesa Departamental de Reincorporación. </t>
  </si>
  <si>
    <t>3.2.3.6</t>
  </si>
  <si>
    <t xml:space="preserve">Seguridad y Protección para prevenir la estigmatización, promover la participación social, garantizar la seguridad y protección de los Firmantes del Acuerdo de Paz. </t>
  </si>
  <si>
    <t xml:space="preserve">Estrategias Realizadas </t>
  </si>
  <si>
    <t>3.2.3.7</t>
  </si>
  <si>
    <t xml:space="preserve">Espacios de Dialogo que permitan generar una Cultura de paz, Convivencia, Reconciliación y no estigmatización en el Departamento. </t>
  </si>
  <si>
    <t xml:space="preserve">Espacios de Participación Promovidos  </t>
  </si>
  <si>
    <t>3.2.4</t>
  </si>
  <si>
    <t>Cero complicidades con la trata de Personas</t>
  </si>
  <si>
    <t>3.2.4.1</t>
  </si>
  <si>
    <t>Fortalecimiento al Comité Interinstitucional de lucha contra la trata de personas en el Departamento de Norte de Santander, elaboración de rutas de atención y establecimiento de los planes de Acción municipales.</t>
  </si>
  <si>
    <t>3.2.4.2</t>
  </si>
  <si>
    <t>Creación y/o activación de los comités municipales de lucha contra la trata de personas, elaboración de rutas de atención y establecimiento de los planes de Acción municipales.</t>
  </si>
  <si>
    <t>3.2.4.3</t>
  </si>
  <si>
    <t>Red de comunicaciones diseñada e implementada a nivel departamental que permita la visibilización del delito de trata de personas y promover su denuncia.</t>
  </si>
  <si>
    <t>3.2.4.4</t>
  </si>
  <si>
    <t>Coordinación con instituciones de carácter civil, Agentes de cooperación nacional e internacional, con empresarios, aerolíneas, hoteles, operadores turísticos y con instituciones públicas en materia de prevención, protección, empleabilidad y asistencia a las víctimas.</t>
  </si>
  <si>
    <t xml:space="preserve"> Medidas Implementadas  </t>
  </si>
  <si>
    <t>3.2.4.5</t>
  </si>
  <si>
    <t>Formación a administraciones locales, Fuerza Pública sobre el marco jurídico y las modalidades de trata de personas en el departamento.</t>
  </si>
  <si>
    <t>3.2.4.6</t>
  </si>
  <si>
    <t>Prevención para evitar ser víctima de trata de personas y sus distintas modalidades.</t>
  </si>
  <si>
    <t>3.2.4.7</t>
  </si>
  <si>
    <t xml:space="preserve">Formación sobre riesgos digitales de la trata de personas y el fortalecimiento de la ciberseguridad </t>
  </si>
  <si>
    <t>3.2.5</t>
  </si>
  <si>
    <t>Construyendo puentes, sanando heridas y reparando el daño hacia una justicia Restaurativa</t>
  </si>
  <si>
    <t>3.2.5.1</t>
  </si>
  <si>
    <t>Consolidación de convivencia pacífica, capacitación y sensibilización en el Departamento, (Ley 1801 del 2016) y el Sistema de Responsabilidad Penal para niños, niñas y adolescentes.</t>
  </si>
  <si>
    <t xml:space="preserve">Estrategias realizadas </t>
  </si>
  <si>
    <t>3.2.5.2</t>
  </si>
  <si>
    <t>Proyectos Diseñados y Ejecutados con enfoque productivos dirigidos a los menores infractores</t>
  </si>
  <si>
    <t xml:space="preserve">Proyectos Financiados </t>
  </si>
  <si>
    <t>3.2.5.3</t>
  </si>
  <si>
    <t>Mecanismos alternativos a la judicialización de adolescentes y jóvenes en conflicto con la ley penal, en aplicación del principio de mínima intervención penal</t>
  </si>
  <si>
    <t>3.2.5.4</t>
  </si>
  <si>
    <t xml:space="preserve">Justica Juvenil Restaurativa (JJR) en el Sistema de Responsabilidad Penal para Adolescentes (SRPA) en las etapas de investigación, juzgamiento, ejecución de la sanción y pos-egreso, </t>
  </si>
  <si>
    <t>3.2.5.5</t>
  </si>
  <si>
    <t xml:space="preserve">Prácticas de Justicia Restaurativas (JR) y los programas de justicia terapéutica Dirigidos a los menores infractores </t>
  </si>
  <si>
    <t>3.2.5.6</t>
  </si>
  <si>
    <t>Prevención del delito con adolescentes y jóvenes vinculados al Sistema de Responsabilidad Penal para Adolescentes (SRPA).</t>
  </si>
  <si>
    <t>3.2.5.7</t>
  </si>
  <si>
    <t>Formación en Justica Juvenil Restaurativa  (JJR) de los funcionarios que desempeñan sus labores en el Sistema de Responsabilidad Penal para Adolescentes (SRPA).</t>
  </si>
  <si>
    <t>3.2.5.8</t>
  </si>
  <si>
    <t>Rehabilitación carcelaria que proteja los derechos y garantice las condiciones de vida digna a las personas privadas de la libertad</t>
  </si>
  <si>
    <t>3.2.5.9</t>
  </si>
  <si>
    <t xml:space="preserve">Gestión con el Gobierno Nacional para el mejoramiento de la infraestructura Carcelaria y los Centros de Atención Especializadas (CDA) del Departamento. </t>
  </si>
  <si>
    <t>3.2.5.10</t>
  </si>
  <si>
    <t>Acompañamiento y fortalecimiento al Comité de Responsabilidad penal para Adolescentes</t>
  </si>
  <si>
    <t>3.2.6</t>
  </si>
  <si>
    <t>3.2.6.1</t>
  </si>
  <si>
    <t>Fortalecimiento del Comité Departamental para la Acción Integral Contra Minas Antipersonal  (AICMA)</t>
  </si>
  <si>
    <t>3.2.6.2</t>
  </si>
  <si>
    <t>Educación en el riesgo de minas ERM en el ámbito educativo y emergencias con los operadores existentes en el departamento.</t>
  </si>
  <si>
    <t>3.2.6.3</t>
  </si>
  <si>
    <t>Planes de acción de Minas Antipersona (MAP) y Gestión ante la fuerza pública y el Gobierno Nacional para el desarrollo de procesos de desminados militar y descontaminación por presencia de    Minas Antipersonal (MAP), munición sin explosionar (MUSE) y trampas explosivas (TE) en sectores priorizados a través del comité</t>
  </si>
  <si>
    <t>3.2.6.4</t>
  </si>
  <si>
    <t>Diseño, actualización y/u orientación en la implementación de la Ruta de asistencia, prevención y protección de víctimas de minas antipersonal y los distintos protocolos de protección a nivel municipal.</t>
  </si>
  <si>
    <t>3.2.7</t>
  </si>
  <si>
    <t>3.2.7.1</t>
  </si>
  <si>
    <t>Fortalecimiento al Comité Departamental para la Prevención del Reclutamiento, Utilización y Violencia Sexual contra NNA por parte de los grupos armados al margen de la ley y grupos delictivos organizados en Norte de Santander</t>
  </si>
  <si>
    <t>3.2.7.2</t>
  </si>
  <si>
    <t>Ruta para la prevención y protección del Reclutamiento y Utilización de niños, niñas y adolescentes por grupos armados organizados al margen de la ley o por grupos delictivos organizados en los municipios del departamento.</t>
  </si>
  <si>
    <t>3.2.7.3</t>
  </si>
  <si>
    <t>Estrategia integral diseñada entre el ICBF, Secretaría de Educación, Desarrollo Social y Administraciones Municipales que permita la prevención del Reclutamiento, Uso y Utilización de Niños, Niñas, Jóvenes y Adolescentes (NNAJ) por parte de los Grupos armados Organizados (GAO) y Grupos armados organizados residuales (GAOR) a implementar en los municipios con alertas tempranas.</t>
  </si>
  <si>
    <t xml:space="preserve">Estrategia Realizadas </t>
  </si>
  <si>
    <t>3.2.7.4</t>
  </si>
  <si>
    <t>Prevención del reclutamiento, uso, utilización y explotación sexual de NNAJ por los GAOS, GAOR, BACRIM</t>
  </si>
  <si>
    <t>3.2.8</t>
  </si>
  <si>
    <t>3.2.8.1</t>
  </si>
  <si>
    <t>Plan Integral de Seguridad y Convivencia Ciudadana –PISCC, en el Componente de Convivencia Ciudadana, Diseñado y Formulado</t>
  </si>
  <si>
    <t>Plan Integral de Seguridad y Convivencia</t>
  </si>
  <si>
    <t>3.2.8.2</t>
  </si>
  <si>
    <t>Seguimiento al Plan Integral de Seguridad y Convivencia Ciudadana PISCC, en el Componente de Convivencia Ciudadana.</t>
  </si>
  <si>
    <t>3.2.8.3</t>
  </si>
  <si>
    <t xml:space="preserve">Código Nacional de Seguridad y Convivencia Ciudadana en el Departamento, Implementación </t>
  </si>
  <si>
    <t>3.2.8.4</t>
  </si>
  <si>
    <t xml:space="preserve">Proyectos de Inversión Dirigidos a la Fuerza Pública, organismos de Seguridad y Justicia, a través de los fondos Territoriales de Seguridad y Convivencia Ciudadana. </t>
  </si>
  <si>
    <t xml:space="preserve">Proyectos De Inversión </t>
  </si>
  <si>
    <t xml:space="preserve">  </t>
  </si>
  <si>
    <t>3.2.8.5</t>
  </si>
  <si>
    <t xml:space="preserve">Gestión ante las entidades del Orden Municipal, Departamental y Nacional para el fortalecimiento de las capacidades y las operaciones de los organismos de socorro en el departamento. </t>
  </si>
  <si>
    <t>3.2.8.6</t>
  </si>
  <si>
    <t xml:space="preserve">Acuerdos firmados con Organismos de Cooperación internacional que ayuden a Garantizar la protección de los Derechos Humanos, la Convivencia Ciudadana y Justicia. </t>
  </si>
  <si>
    <t xml:space="preserve">Documentos Técnicos Realizados </t>
  </si>
  <si>
    <t>3.3.1</t>
  </si>
  <si>
    <t>Restauración y conservación para el desarrollo territorial sostenible del departamento en articulación con las comunidades</t>
  </si>
  <si>
    <t>3.3.1.1</t>
  </si>
  <si>
    <t>Reforestación, recuperación, aislamiento y restauración ecológica en zonas ambientales estratégicas</t>
  </si>
  <si>
    <t>Áreas en proceso de restauración  (Ha)</t>
  </si>
  <si>
    <t>Árboles nativos sembrados</t>
  </si>
  <si>
    <t>Áreas en proceso restauración aisladas (km)</t>
  </si>
  <si>
    <t>Áreas en proceso restauración en mantenimiento (Ha)</t>
  </si>
  <si>
    <t>Áreas en proceso de restauración con seguimiento (Ha)</t>
  </si>
  <si>
    <t>Plantaciones forestales realizadas (Ha)</t>
  </si>
  <si>
    <t>3.3.1.2</t>
  </si>
  <si>
    <t xml:space="preserve">Producción de material vegetal nativo en viveros para la restauración y conservación de ecosistemas estratégicos como páramos, bosque seco, bosque húmedo, bosque andino, alto andino y de galería. </t>
  </si>
  <si>
    <t>Plántulas producidas</t>
  </si>
  <si>
    <t>3.3.1.3</t>
  </si>
  <si>
    <t xml:space="preserve">Formulación, actualización, implementación y seguimiento a los Planes de manejo de las Áreas Protegidas del departamento. </t>
  </si>
  <si>
    <t>3.3.1.4</t>
  </si>
  <si>
    <t>Fortalecimiento del Sistema Departamental de Áreas Protegidas e incorporación de la Estructura Ecológica Principal en el Plan de Ordenamiento Departamental.</t>
  </si>
  <si>
    <r>
      <rPr>
        <sz val="11"/>
        <color rgb="FF000000"/>
        <rFont val="Arial Narrow"/>
        <family val="2"/>
      </rPr>
      <t>Documentos de lineamientos técnicos con directrices ambientales y de gestión del riesgo en la planificación ambiental territorial formulados</t>
    </r>
    <r>
      <rPr>
        <b/>
        <sz val="11"/>
        <color rgb="FF000000"/>
        <rFont val="Arial Narrow"/>
        <family val="2"/>
      </rPr>
      <t xml:space="preserve"> </t>
    </r>
  </si>
  <si>
    <t>3.3.2</t>
  </si>
  <si>
    <t>3.3.2.1</t>
  </si>
  <si>
    <t>Emprendimientos y Negocios verdes e inclusivos para promover el desarrollo sostenible del departamento.</t>
  </si>
  <si>
    <t>Negocios verdes consolidados</t>
  </si>
  <si>
    <t>3.3.2.2</t>
  </si>
  <si>
    <t xml:space="preserve">Acompañamiento a los negocios verdes e inclusivos avalados para la obtención de sello de negocio verde e inclusivo. </t>
  </si>
  <si>
    <t>3.3.2.3</t>
  </si>
  <si>
    <t xml:space="preserve">Fomento a la Investigación, desarrollo e innovación a partir de la biodiversidad. </t>
  </si>
  <si>
    <t>Investigaciones realizadas</t>
  </si>
  <si>
    <t>3.3.3</t>
  </si>
  <si>
    <t>3.3.3.1</t>
  </si>
  <si>
    <r>
      <rPr>
        <sz val="11"/>
        <color rgb="FF000000"/>
        <rFont val="Arial Narrow"/>
        <family val="2"/>
      </rPr>
      <t xml:space="preserve">Fortalecimiento para la formulación, implementación, seguimiento y control de los Proyectos Ambientales Escolares –PRAES y </t>
    </r>
    <r>
      <rPr>
        <sz val="11"/>
        <color theme="1"/>
        <rFont val="Arial Narrow"/>
        <family val="2"/>
      </rPr>
      <t xml:space="preserve">Proyectos Ciudadanos de Educación Ambiental –PROCEDAS. </t>
    </r>
  </si>
  <si>
    <t>Proyectos de protección y recuperación del conocimiento tradicional asociado a la biodiversidad</t>
  </si>
  <si>
    <t>3.3.3.2</t>
  </si>
  <si>
    <t>Educación y participación Ambiental como pilar para el desarrollo sostenible en coordinación con los actores del CIDEA y los CEAM.</t>
  </si>
  <si>
    <t>Estrategias educativo-ambientales y de participación implementadas</t>
  </si>
  <si>
    <t>3.3.3.3</t>
  </si>
  <si>
    <t>Educación y participación comunitaria para potenciar la apropiación del conocimiento y el diálogo de saberes</t>
  </si>
  <si>
    <t>3.3.3.4</t>
  </si>
  <si>
    <t>Garantías para líderes ambientales, acceso y democratización de la información y fomento del diálogo territorial para la resolución de conflictos socioambientales.</t>
  </si>
  <si>
    <t>Eventos de educación y participación realizados</t>
  </si>
  <si>
    <t>3.3.3.5</t>
  </si>
  <si>
    <r>
      <rPr>
        <sz val="11"/>
        <color rgb="FF242424"/>
        <rFont val="Arial Narrow"/>
        <family val="2"/>
      </rPr>
      <t xml:space="preserve">Estructuración e implementación de un </t>
    </r>
    <r>
      <rPr>
        <sz val="11"/>
        <color theme="1"/>
        <rFont val="Arial Narrow"/>
        <family val="2"/>
      </rPr>
      <t xml:space="preserve">Sistema de Información Ambiental Departamental. </t>
    </r>
  </si>
  <si>
    <t>3.3.4</t>
  </si>
  <si>
    <t>3.3.4.1</t>
  </si>
  <si>
    <r>
      <rPr>
        <sz val="11"/>
        <color rgb="FF242424"/>
        <rFont val="Arial Narrow"/>
        <family val="2"/>
      </rPr>
      <t>Acompañamiento para la estructuración e implementación de centros s</t>
    </r>
    <r>
      <rPr>
        <sz val="11"/>
        <color theme="1"/>
        <rFont val="Arial Narrow"/>
        <family val="2"/>
      </rPr>
      <t>ubregionales de aprovechamiento y valorización de residuos sólidos</t>
    </r>
  </si>
  <si>
    <t>Soluciones de disposición final de residuos sólidos construidas (sector vivienda, ciudad y territorio)</t>
  </si>
  <si>
    <t>3.3.4.2</t>
  </si>
  <si>
    <t>Fortalecimiento para la clasificación, aprovechamiento, tratamiento y/o valorización de residuos sólidos, RAEE y posconsumo y reducción y sustitución de plásticos de un solo uso.</t>
  </si>
  <si>
    <t>Programas de recolección de residuos posconsumo con seguimiento</t>
  </si>
  <si>
    <t>3.3.4.3</t>
  </si>
  <si>
    <r>
      <rPr>
        <sz val="11"/>
        <color rgb="FF242424"/>
        <rFont val="Arial Narrow"/>
        <family val="2"/>
      </rPr>
      <t>Fortalecimiento de c</t>
    </r>
    <r>
      <rPr>
        <sz val="11"/>
        <color theme="1"/>
        <rFont val="Arial Narrow"/>
        <family val="2"/>
      </rPr>
      <t>apacidades en economía circular y sostenibilidad en organizaciones y comunidades urbanas y rurales.</t>
    </r>
  </si>
  <si>
    <t>Empresas intervenidas en temas de economía circular y sostenibilidad</t>
  </si>
  <si>
    <t>3.3.4.4</t>
  </si>
  <si>
    <t>Promoción del uso de insumos agrícolas a partir de bioproductos.</t>
  </si>
  <si>
    <t>3.3.4.5</t>
  </si>
  <si>
    <r>
      <rPr>
        <sz val="11"/>
        <color rgb="FF000000"/>
        <rFont val="Arial Narrow"/>
        <family val="2"/>
      </rPr>
      <t>Implementación del Sis</t>
    </r>
    <r>
      <rPr>
        <sz val="11"/>
        <color rgb="FF242424"/>
        <rFont val="Arial Narrow"/>
        <family val="2"/>
      </rPr>
      <t>tema de Gestión Ambiental de la Gobernación de Norte de Santander</t>
    </r>
  </si>
  <si>
    <t>Programas de gestión ambiental sectorial diseñados</t>
  </si>
  <si>
    <t>3.3.4.6</t>
  </si>
  <si>
    <r>
      <rPr>
        <sz val="11"/>
        <color rgb="FF000000"/>
        <rFont val="Arial Narrow"/>
        <family val="2"/>
      </rPr>
      <t>Seguimiento y fortalecimiento a los PGIRS de los municipios del departamento</t>
    </r>
    <r>
      <rPr>
        <sz val="11"/>
        <color theme="1"/>
        <rFont val="Arial Narrow"/>
        <family val="2"/>
      </rPr>
      <t xml:space="preserve">. </t>
    </r>
  </si>
  <si>
    <t>Plan de Gestión Integral de Residuos Sólidos con seguimiento (sector vivienda, ciudad y territorio)</t>
  </si>
  <si>
    <t>3.3.5</t>
  </si>
  <si>
    <t>3.3.5.1</t>
  </si>
  <si>
    <r>
      <rPr>
        <sz val="11"/>
        <color rgb="FF000000"/>
        <rFont val="Arial Narrow"/>
        <family val="2"/>
      </rPr>
      <t>Generación y uso de energías provenientes de fuentes no convencionales de energía renovable. -FNCER</t>
    </r>
    <r>
      <rPr>
        <sz val="11"/>
        <color rgb="FF242424"/>
        <rFont val="Arial Narrow"/>
        <family val="2"/>
      </rPr>
      <t>.</t>
    </r>
  </si>
  <si>
    <t>Pilotos con acciones de mitigación y adaptación al cambio climático desarrollados</t>
  </si>
  <si>
    <t>3.3.5.2</t>
  </si>
  <si>
    <r>
      <rPr>
        <sz val="11"/>
        <color theme="1"/>
        <rFont val="Arial Narrow"/>
        <family val="2"/>
      </rPr>
      <t xml:space="preserve">Dinamización del </t>
    </r>
    <r>
      <rPr>
        <sz val="11"/>
        <color rgb="FF242424"/>
        <rFont val="Arial Narrow"/>
        <family val="2"/>
      </rPr>
      <t>Plan Integral de Cambio Climático Departamental para un desarrollo del territorio bajo en carbono y resiliente al clima.</t>
    </r>
  </si>
  <si>
    <t>Espacios de articulación desarrollados en el marco del SISCLIMA</t>
  </si>
  <si>
    <t>3.3.5.3</t>
  </si>
  <si>
    <r>
      <rPr>
        <sz val="11"/>
        <color theme="1"/>
        <rFont val="Arial Narrow"/>
        <family val="2"/>
      </rPr>
      <t>S</t>
    </r>
    <r>
      <rPr>
        <sz val="11"/>
        <color rgb="FF242424"/>
        <rFont val="Arial Narrow"/>
        <family val="2"/>
      </rPr>
      <t>oluciones Basadas en la Naturaleza para resolver retos climáticos, de gestión de riesgos de desastres y la protección de la biodiversidad y los servicios ecosistémicos.</t>
    </r>
  </si>
  <si>
    <t>3.3.5.4</t>
  </si>
  <si>
    <t>Control y vigilancia de la calidad de aire y prevención de la contaminación.</t>
  </si>
  <si>
    <t>Documentos con diagnóstico de la calidad de aire elaborado</t>
  </si>
  <si>
    <t>3.4.1</t>
  </si>
  <si>
    <t>3.4.1.1</t>
  </si>
  <si>
    <t>Acompañamiento para la Delimitación y saneamiento predial del complejo de páramos de Santurbán y Almorzadero bajo los lineamientos normativos del MADS y de acuerdo a la Sentencia T-361 de 2017.</t>
  </si>
  <si>
    <t>Documentos con lineamientos técnicos de zonificación formulados</t>
  </si>
  <si>
    <t>3.4.1.2</t>
  </si>
  <si>
    <t>Implementación de instrumentos financieros-PSA, para la conservación de ecosistemas estratégicos, la biodiversidad y el recurso hídrico.</t>
  </si>
  <si>
    <t>Áreas con esquemas de Pago por Servicios Ambientales implementados.(Ha)</t>
  </si>
  <si>
    <t>3.4.1.3</t>
  </si>
  <si>
    <t>Fomento de agricultura de bajo impacto en páramos con inclusión de sistemas forestales, agroforestales y silvopastoriles para la reconversión y sustitución de actividades productivas insostenibles.</t>
  </si>
  <si>
    <t>Personas capacitadas en gestión del cambio climático</t>
  </si>
  <si>
    <t>3.4.1.4</t>
  </si>
  <si>
    <t>Adquisición, mantenimiento y seguimiento de áreas estratégicas para la conservación del recurso hídrico.</t>
  </si>
  <si>
    <t>Áreas en proceso de restauración.(Ha)</t>
  </si>
  <si>
    <t>3.4.1.5</t>
  </si>
  <si>
    <t>Articulación para la formulación e implementación de planes de manejo ambiental en los Humedales del departamento.</t>
  </si>
  <si>
    <t>3.4.1.6</t>
  </si>
  <si>
    <t>Articulación para la implementación y funcionamiento de la mesa técnica de humedales del departamento.</t>
  </si>
  <si>
    <t>3.4.1.7</t>
  </si>
  <si>
    <t>Acompañamiento para la formulación, implementación y seguimiento a los POMCAS de las zonas hidrográficas del departamento.</t>
  </si>
  <si>
    <t>Documentos de lineamientos técnicos para el manejo y planificación de cuencas hidrográficas formulados</t>
  </si>
  <si>
    <t>3.4.1.8</t>
  </si>
  <si>
    <t>Asistencia Técnica para la actualización de los instrumentos de ordenamiento del territorio alrededor del agua</t>
  </si>
  <si>
    <t>3.4.1.9</t>
  </si>
  <si>
    <t>Investigación básica y aplicada de los recursos naturales y la biodiversidad en ecosistemas de páramo y Catatumbo.</t>
  </si>
  <si>
    <t>3.4.1.10</t>
  </si>
  <si>
    <r>
      <rPr>
        <sz val="11"/>
        <color theme="1"/>
        <rFont val="Arial Narrow"/>
        <family val="2"/>
      </rPr>
      <t>Acompañamiento</t>
    </r>
    <r>
      <rPr>
        <b/>
        <sz val="11"/>
        <color rgb="FF388600"/>
        <rFont val="Arial Narrow"/>
        <family val="2"/>
      </rPr>
      <t xml:space="preserve"> </t>
    </r>
    <r>
      <rPr>
        <sz val="11"/>
        <color theme="1"/>
        <rFont val="Arial Narrow"/>
        <family val="2"/>
      </rPr>
      <t>Implementación de criterios para el control</t>
    </r>
    <r>
      <rPr>
        <sz val="11"/>
        <color rgb="FF000000"/>
        <rFont val="Arial Narrow"/>
        <family val="2"/>
      </rPr>
      <t xml:space="preserve"> y vigilancia de sectores productivos por vertimientos en las fuentes hídricas.</t>
    </r>
  </si>
  <si>
    <t>Documentos de lineamientos técnicos para compensaciones por pérdida de biodiversidad realizados</t>
  </si>
  <si>
    <t>3.5.1</t>
  </si>
  <si>
    <t>3.5.1.1</t>
  </si>
  <si>
    <t>Centros de Bienestar Animal regional para la atención de animales de compañía en estado de vulnerabilidad y abandono.</t>
  </si>
  <si>
    <t>Infraestructura para el bienestar animal construida y dotada (Sector Gobierno Territorial)</t>
  </si>
  <si>
    <t>3.5.1.2</t>
  </si>
  <si>
    <t>Programa de bienestar animal, tenencia responsable, control de natalidad, suministro de insumos y alimentación, dirigido a comunidades urbana-rural.</t>
  </si>
  <si>
    <t>Campañas de educación ambiental y participación implementadas</t>
  </si>
  <si>
    <t>Animales atendidos (Sector Gobierno Territorial)</t>
  </si>
  <si>
    <t>3.5.1.3</t>
  </si>
  <si>
    <t xml:space="preserve">Plan departamental de bienestar animal y zoodirectorio para el fortalecimiento de la red de información y atención contra el maltrato animal. </t>
  </si>
  <si>
    <t>Animales con identificación y registro oficial ((Sector Gobierno Territorial)</t>
  </si>
  <si>
    <t>3.5.1.4</t>
  </si>
  <si>
    <t>Identificación y caracterización de fauna y flora silvestre departamental para su reconocimiento, protección y conservación.</t>
  </si>
  <si>
    <t>Documentos de lineamientos técnicos con el manejo de especies de fauna y flora elaborados</t>
  </si>
  <si>
    <t>GESTIÓN DEL RIESGO DE DESASTRES</t>
  </si>
  <si>
    <t>3.6.1</t>
  </si>
  <si>
    <t>Por más Gobernabilidad en la Gestión del Riesgo de Desastres</t>
  </si>
  <si>
    <t>3.6.1.1</t>
  </si>
  <si>
    <t>Integrantes de Comités Municipales para la Gestión del Riesgo de desastres</t>
  </si>
  <si>
    <t>3.6.1.2</t>
  </si>
  <si>
    <t>Coordinadores Municipales para la Gestión del Riesgo de desastres dotados</t>
  </si>
  <si>
    <t>Instancias territoriales asistidas</t>
  </si>
  <si>
    <t>3.6.1.3</t>
  </si>
  <si>
    <t>Encuentros Anuales Departamentales de Coordinadores Municipales para la Gestión del Riesgo de desastres</t>
  </si>
  <si>
    <t>3.6.2</t>
  </si>
  <si>
    <t>Por más conocimiento del riesgo para un territorio consiente</t>
  </si>
  <si>
    <t>3.6.2.1</t>
  </si>
  <si>
    <t>Microzonificación sísmica para áreas priorizadas de Cúcuta y el Área Metropolitana</t>
  </si>
  <si>
    <t>Estudios de riesgo de desastres elaborados</t>
  </si>
  <si>
    <t>3.6.2.2</t>
  </si>
  <si>
    <t xml:space="preserve">Gestión del riesgo de desastres para la comunidad educativa y la población en general </t>
  </si>
  <si>
    <t>3.6.2.3</t>
  </si>
  <si>
    <t>Sistema de alertas tempranas o red de comunicación.</t>
  </si>
  <si>
    <t>Sistemas de Alerta Temprana implementados</t>
  </si>
  <si>
    <t>3.6.2.4</t>
  </si>
  <si>
    <t>Financiación o Cofinanciación de estudios de riesgo básicos o de detalle para la actualización de los EOT/POT/PBOT.</t>
  </si>
  <si>
    <t>3.6.3</t>
  </si>
  <si>
    <t>Por un territorio menos vulnerable, reduciendo los riesgos para su desarrollo</t>
  </si>
  <si>
    <t>3.6.3.1</t>
  </si>
  <si>
    <t>Plan Departamental para la Gestión del Riesgo</t>
  </si>
  <si>
    <t>3.6.3.2</t>
  </si>
  <si>
    <t>Estrategia Departamental de Respuesta a Emergencias</t>
  </si>
  <si>
    <t>Estrategia para la respuesta a emergencias actualizada</t>
  </si>
  <si>
    <t>3.6.3.3</t>
  </si>
  <si>
    <t xml:space="preserve">Reducción del riesgo </t>
  </si>
  <si>
    <t>Obras de infraestructura para la reducción del riesgo de desastres realizadas</t>
  </si>
  <si>
    <t>3.6.3.4</t>
  </si>
  <si>
    <t>Sistema de Información Geográfica- SIG para la gestión del Riesgo en Norte de Santander</t>
  </si>
  <si>
    <t>3.6.3.5</t>
  </si>
  <si>
    <t>Capacitaciones para la actualización de instrumentos de planificación de la gestión del riesgo de desastres.</t>
  </si>
  <si>
    <t>3.6.4</t>
  </si>
  <si>
    <t>Por una intervención integral para la preparación, respuesta y recuperación ante las emergencias</t>
  </si>
  <si>
    <t>3.6.4.1</t>
  </si>
  <si>
    <t>Programas comunitarios de capacitación, preparación ante emergencias.</t>
  </si>
  <si>
    <t>3.6.4.2</t>
  </si>
  <si>
    <t>Fortalecimiento y/o dotación anual a los equipos de socorro</t>
  </si>
  <si>
    <t>Organismos de atención de emergencias fortalecidos</t>
  </si>
  <si>
    <t>3.6.4.3</t>
  </si>
  <si>
    <t>Obras de rehabilitación y reconstrucción</t>
  </si>
  <si>
    <t>Emergencias y desastres atendidas</t>
  </si>
  <si>
    <t>3.6.4.4</t>
  </si>
  <si>
    <t>Damnificados por eventos naturales o antrópicos no intencionales</t>
  </si>
  <si>
    <t>Personas afectadas por situaciones de emergencia, desastre o declaratorias de calamidad pública apoyadas</t>
  </si>
  <si>
    <t>3.6.4.5</t>
  </si>
  <si>
    <t>Estaciones y/o subestaciones de cuerpos de bomberos en el Departamento</t>
  </si>
  <si>
    <t>Estaciones de bomberos construidas</t>
  </si>
  <si>
    <t>3.6.4.6</t>
  </si>
  <si>
    <t>Centro de Gestión del Riesgo de Desastres Subregional</t>
  </si>
  <si>
    <t>Centros logísticos para la gestión del riesgo de desastres construidos</t>
  </si>
  <si>
    <t>LÍNEA ESTRATÉGICA: BUEN GOBIERNO</t>
  </si>
  <si>
    <t>GOBERNANZA EFICIENTE PARA UNA SÓLIDA GOBERNABILIDAD</t>
  </si>
  <si>
    <t>GESTIÓN DE LA INFORMACIÓN ESTRATÉGICA</t>
  </si>
  <si>
    <t>4.1.1</t>
  </si>
  <si>
    <t xml:space="preserve">Desarrollo de la fase de formulación del Plan Departamental de Ordenamiento Territorial  </t>
  </si>
  <si>
    <t>4.1.1.1</t>
  </si>
  <si>
    <t>Elaborar el Plan de Ordenamiento Departamental, adoptarlo e iniciar su implementación.</t>
  </si>
  <si>
    <t>Documentos de lineamientos técnicos con directrices ambientales y de gestión del riesgo en la planificación ambiental territorial formulados</t>
  </si>
  <si>
    <t>4.1.2</t>
  </si>
  <si>
    <t>Asistencia Técnica Municipal para la revisión, modificaciones de corto y mediano plazo, seguimiento y evaluación e implementación de los Planes de Ordenamiento Territorial</t>
  </si>
  <si>
    <t>4.1.2.1</t>
  </si>
  <si>
    <t>Revisión, ajuste o implementación de los Planes de Ordenamiento Territorial.</t>
  </si>
  <si>
    <t>4.1.3</t>
  </si>
  <si>
    <t>Documentar e implementar la planificación estadística</t>
  </si>
  <si>
    <t>4.1.3.1</t>
  </si>
  <si>
    <t>Implementación del Plan Estadístico Departamental</t>
  </si>
  <si>
    <t>Documentos de Planeación realizados</t>
  </si>
  <si>
    <t>Metodologías Aplicadas</t>
  </si>
  <si>
    <t>4.1.4</t>
  </si>
  <si>
    <t>Toma de decisiones y rendición de cuentas basada en datos</t>
  </si>
  <si>
    <t>4.1.4.1</t>
  </si>
  <si>
    <t>Información estadística dinámica disponible y publicada en sitio web institucional de los Objetivos de Desarrollo Sostenible</t>
  </si>
  <si>
    <t xml:space="preserve">Sistemas de Información Implementados </t>
  </si>
  <si>
    <t xml:space="preserve">Metodologías Aplicadas </t>
  </si>
  <si>
    <t>4.1.5</t>
  </si>
  <si>
    <t>Municipios implementando y ejecutando sistemas de caracterización poblacional y focalización de la inversión social</t>
  </si>
  <si>
    <t>4.1.5.1</t>
  </si>
  <si>
    <r>
      <rPr>
        <sz val="11"/>
        <color theme="1"/>
        <rFont val="Arial Narrow"/>
        <family val="2"/>
      </rPr>
      <t>Caracterización poblacional</t>
    </r>
    <r>
      <rPr>
        <b/>
        <sz val="11"/>
        <color theme="1"/>
        <rFont val="Arial Narrow"/>
        <family val="2"/>
      </rPr>
      <t xml:space="preserve"> </t>
    </r>
    <r>
      <rPr>
        <sz val="11"/>
        <color theme="1"/>
        <rFont val="Arial Narrow"/>
        <family val="2"/>
      </rPr>
      <t>y focalización de la inversión social municipal.</t>
    </r>
  </si>
  <si>
    <t>Entidades territoriales Asistidas</t>
  </si>
  <si>
    <t>4.1.6</t>
  </si>
  <si>
    <t>Desarrollo del Sistema de Información Geográfica SIG, la Infraestructura de Datos Espaciales IDE y la consolidación del Sistema de Información Territorial</t>
  </si>
  <si>
    <t>4.1.6.1</t>
  </si>
  <si>
    <t>Implementación del Sistema de Información Geográfica SIG de Norte de Santander</t>
  </si>
  <si>
    <t>4.1.6.2</t>
  </si>
  <si>
    <t xml:space="preserve">Disposición de los servicios web de mapas de información Geográfica, cartográfica </t>
  </si>
  <si>
    <t xml:space="preserve">Sistema de información actualizado </t>
  </si>
  <si>
    <t>4.1.6.3</t>
  </si>
  <si>
    <t>Actualización del Sistema de Información Geográfica SIG (Servicios de información geográfica, geodésica y cartográfica)</t>
  </si>
  <si>
    <t xml:space="preserve">Número de sistemas de información actualizados </t>
  </si>
  <si>
    <t>4.1.6.4</t>
  </si>
  <si>
    <t>Construcción de la IDE (Infraestructura de Datos Espaciales) de Norte de Santander. (Información Geoespacial Actualizada)</t>
  </si>
  <si>
    <t xml:space="preserve">Número de Niveles de información geoespacial dispuestos </t>
  </si>
  <si>
    <t>4.1.6.5</t>
  </si>
  <si>
    <t>Uso y apropiación de herramientas del sistema de información geográfica.</t>
  </si>
  <si>
    <t xml:space="preserve">Personas capacitadas en uso de Tecnologías de Información y Comunicaciones (TIC) </t>
  </si>
  <si>
    <t>4.1.6.6</t>
  </si>
  <si>
    <t>Observatorio de desarrollo territorial</t>
  </si>
  <si>
    <t xml:space="preserve">Observatorio implementado </t>
  </si>
  <si>
    <t>4.1.6.7</t>
  </si>
  <si>
    <t>Gestión del conocimiento geográfico.</t>
  </si>
  <si>
    <t xml:space="preserve">Documentos normativos elaborados </t>
  </si>
  <si>
    <t>4.1.6.8</t>
  </si>
  <si>
    <t xml:space="preserve">Producción, disposición y aprovechamiento de la información geográfica a través del uso de tecnologías geoespaciales y tecnologías emergentes </t>
  </si>
  <si>
    <t xml:space="preserve">Proyectos de Investigación, Desarrollo e innovación en tecnologías geoespaciales realizados </t>
  </si>
  <si>
    <t>FORTALECIMIENTO DE LOS ENTES TERRITORIALES</t>
  </si>
  <si>
    <t>4.2.1</t>
  </si>
  <si>
    <t>Asistencia técnica a los Esquemas Asociativos de Entidades Territoriales del Departamento de Norte Santander</t>
  </si>
  <si>
    <t>4.2.1.1</t>
  </si>
  <si>
    <t xml:space="preserve">Coordinación y articulación en la formulación de instrumentos de planeación </t>
  </si>
  <si>
    <t xml:space="preserve">Entidades articuladas para coordinación y articulación en la formulación de instrumentos de planeación </t>
  </si>
  <si>
    <t>4.2.1.2</t>
  </si>
  <si>
    <t>Apoyo para la integración regional</t>
  </si>
  <si>
    <t>4.2.1.3</t>
  </si>
  <si>
    <t>Planeación territorial, sectorial y de inversión pública</t>
  </si>
  <si>
    <t>4.2.2</t>
  </si>
  <si>
    <t xml:space="preserve">Asistencia técnica a los entes municipales en los instrumentos de planeación administrativa y financiera </t>
  </si>
  <si>
    <t>4.2.2.1</t>
  </si>
  <si>
    <t>Evaluación de Viabilidad Fiscal y Financiera</t>
  </si>
  <si>
    <t xml:space="preserve">Documentos de Evaluación </t>
  </si>
  <si>
    <t>4.2.2.2</t>
  </si>
  <si>
    <t>Asistencias Técnicas Municipales en los instrumentos de planeación administrativa y financiera. (anual)</t>
  </si>
  <si>
    <t xml:space="preserve">Entidades territoriales Asistidas </t>
  </si>
  <si>
    <t>4.2.2.3</t>
  </si>
  <si>
    <t>Asistencia Técnica para el uso eficiente de las transferencias del Sistema General de Participaciones para Resguardos Indígenas SGPRI (anual)</t>
  </si>
  <si>
    <t>4.2.3</t>
  </si>
  <si>
    <t>Apoyo para la implementación del catastro con enfoque multipropósito para el fortalecimiento de la gestión publica</t>
  </si>
  <si>
    <t>4.2.3.1</t>
  </si>
  <si>
    <t>Información catastral actualizada</t>
  </si>
  <si>
    <t>Sistema de Información catastral actualizado</t>
  </si>
  <si>
    <t>4.2.3.2</t>
  </si>
  <si>
    <t>Documentos metodológicos</t>
  </si>
  <si>
    <t xml:space="preserve">Documentos metodológicos realizados </t>
  </si>
  <si>
    <t>4.2.3.3</t>
  </si>
  <si>
    <t>Habilitación de gestores catastrales</t>
  </si>
  <si>
    <t xml:space="preserve">Gestores catastrales habilitados </t>
  </si>
  <si>
    <t>4.2.4</t>
  </si>
  <si>
    <t>Estrategia de Formalización de tierras</t>
  </si>
  <si>
    <t>4.2.4.1</t>
  </si>
  <si>
    <t>893a</t>
  </si>
  <si>
    <t>Entidades territoriales asistidas técnica y jurídicamente</t>
  </si>
  <si>
    <t>4.2.5</t>
  </si>
  <si>
    <t>4.2.5.1</t>
  </si>
  <si>
    <t xml:space="preserve">Asistencia y seguimiento técnico para la transmisión de herramientas de gestión, políticas, planes, proyectos y programas </t>
  </si>
  <si>
    <t>4.2.5.2</t>
  </si>
  <si>
    <t xml:space="preserve">Evaluación, asistencia y viabilización de proyectos </t>
  </si>
  <si>
    <t>4.3.1</t>
  </si>
  <si>
    <t>Hacienda Pública</t>
  </si>
  <si>
    <t>4.3.1.1</t>
  </si>
  <si>
    <t>Gestión de recaudo por actividad de cobro coactivo eficaz.</t>
  </si>
  <si>
    <t>Programa de saneamiento fiscal y financiero ejecutado</t>
  </si>
  <si>
    <t>4.3.1.2</t>
  </si>
  <si>
    <t>Disminución de intereses de la deuda pública.</t>
  </si>
  <si>
    <t>Acuerdo de reestructuración de pasivos ejecutado</t>
  </si>
  <si>
    <t>4.3.1.3</t>
  </si>
  <si>
    <t xml:space="preserve">Gestión de las rentas de ingresos propios con el fortalecimiento del recurso humano y tecnológico. </t>
  </si>
  <si>
    <t>Estrategia para el mejoramiento del Índice de Desempeño Fiscal ejecutada</t>
  </si>
  <si>
    <t>4.3.1.4</t>
  </si>
  <si>
    <t>Plan de Fiscalización autónomo operativamente para identificar un potencial riesgo de evasión y/o elusión.</t>
  </si>
  <si>
    <t>Documentos de evaluación elaborados</t>
  </si>
  <si>
    <t>4.3.1.5</t>
  </si>
  <si>
    <t>Mejoramiento y actualización de la infraestructura física y tecnológica en los espacios laborales de la Secretaría de Hacienda para la atención del contribuyente.</t>
  </si>
  <si>
    <t>Sedes Adecuadas.</t>
  </si>
  <si>
    <t>4.3.1.6</t>
  </si>
  <si>
    <t>Campañas publicitarias en radio, prensa y televisión de acciones Anti evasión, operativos contra la defraudación de las rentas Departamentales y beneficios tributarios para los contribuyentes.</t>
  </si>
  <si>
    <t xml:space="preserve">Campaña de prevención de la legalidad ejecutada. </t>
  </si>
  <si>
    <t>4.3.1.7</t>
  </si>
  <si>
    <t xml:space="preserve">Acompañamiento de Agentes Retenedores asistidos fiscal y financieramente en búsqueda de aliados estratégicos para el fortalecimiento del recaudo. </t>
  </si>
  <si>
    <t>Asistencias Técnicas Realizadas.</t>
  </si>
  <si>
    <t>4.3.1.8</t>
  </si>
  <si>
    <t>Documentos de evaluación de Gestión financiera</t>
  </si>
  <si>
    <t>Documentos de  evaluación elaborados.</t>
  </si>
  <si>
    <t>GOBERNANZA EFICIENTE</t>
  </si>
  <si>
    <t>4.4.1</t>
  </si>
  <si>
    <t xml:space="preserve">Calidad y promoción para efectividad del talento humano </t>
  </si>
  <si>
    <t>4.4.1.1</t>
  </si>
  <si>
    <t>Implementación de acciones de apoyo para el acceso a programas de educación superior a empleados públicos (trabajadores) del departamento.</t>
  </si>
  <si>
    <t>Funcionarios públicos apoyados con beneficio de acceso a educación superior</t>
  </si>
  <si>
    <t>4.4.1.2</t>
  </si>
  <si>
    <t>Implementación de acciones de capacitación a empleados públicos (trabajadores) del departamento en las temáticas de acuerdos laborales y asociatividad organizacional.</t>
  </si>
  <si>
    <t>Funcionarios públicos con beneficio de capacitación</t>
  </si>
  <si>
    <t>4.4.1.3</t>
  </si>
  <si>
    <t>Desarrollo, mediante alianza público privada la Construcción de una Sede Social para empleados públicos y pensionados del departamento Norte de Santander.</t>
  </si>
  <si>
    <t>Sedes construidas</t>
  </si>
  <si>
    <t>4.4.1.4</t>
  </si>
  <si>
    <t xml:space="preserve">Promoción de soluciones de vivienda para empleados públicos del departamento Norte de Santander. </t>
  </si>
  <si>
    <t xml:space="preserve">Funcionarios beneficiados para adquisición de vivienda </t>
  </si>
  <si>
    <t>4.4.1.5</t>
  </si>
  <si>
    <t>Fortalecimiento del sistema de información para la gestión del talento humano.</t>
  </si>
  <si>
    <t>4.4.1.6</t>
  </si>
  <si>
    <t>Actualización de la estructura orgánica, planta de personal, manual específico de funciones y competencias, mapa de procesos y manual de procesos y procedimientos.</t>
  </si>
  <si>
    <t>4.4.1.7</t>
  </si>
  <si>
    <t>Implementación de acción de capacitación para el direccionamiento estratégico a través del coaching empresarial que permita mitigar los resultados de la desmotivación, los conflictos internos y la resistencia al cambio.</t>
  </si>
  <si>
    <t xml:space="preserve">Capacitaciones realizadas. </t>
  </si>
  <si>
    <t>4.4.1.8</t>
  </si>
  <si>
    <t>Fortalecimiento del proceso de vigilancia epidemiológica de seguridad y salud en el trabajo para los empleados públicos del nivel central de la Gobernación de Norte de Santander.</t>
  </si>
  <si>
    <t>Funcionarios intervenidos</t>
  </si>
  <si>
    <t>4.4.1.9</t>
  </si>
  <si>
    <t>Mejoramiento de las condiciones y medio ambiente del trabajo mitigando los riesgos para los trabajadores.</t>
  </si>
  <si>
    <t>4.4.1.10</t>
  </si>
  <si>
    <t xml:space="preserve">Adquisición de equipos para la prevención, preparación y respuesta ante emergencias. </t>
  </si>
  <si>
    <t>Equipos de emergencia mejorados</t>
  </si>
  <si>
    <t>4.4.1.11</t>
  </si>
  <si>
    <t xml:space="preserve">Actualizar el documento con el contenido del Plan Estratégico de Seguridad Vial </t>
  </si>
  <si>
    <t xml:space="preserve"> Capacitaciones ejecutadas</t>
  </si>
  <si>
    <t>4.4.1.12</t>
  </si>
  <si>
    <t>Aplicación de estrategias complementarias para la difusión, implementación y apropiación del código de integridad.</t>
  </si>
  <si>
    <t>4.4.1.13</t>
  </si>
  <si>
    <t>Realización del seguimiento periódico de la declaración de bienes y rentas de los empleados de nivel directivo publicadas en el aplicativo SIGEP conforme a la normativa de la ley 2013 del 2019</t>
  </si>
  <si>
    <t>Herramientas implementadas</t>
  </si>
  <si>
    <t>4.4.2</t>
  </si>
  <si>
    <t>Optimización de los expedientes pensionales</t>
  </si>
  <si>
    <t>4.4.2.1</t>
  </si>
  <si>
    <t>Digitalización de los archivos pensionales permitiendo el fácil acceso a la información a través de un software</t>
  </si>
  <si>
    <t>4.4.3</t>
  </si>
  <si>
    <t>Más calidad al almacenamiento de bienes y control de inventarios</t>
  </si>
  <si>
    <t>4.4.3.1</t>
  </si>
  <si>
    <t>Adecuación y modernización de los espacios destinados para el almacenamiento principal de bienes de acuerdo al cumplimiento de la norma.</t>
  </si>
  <si>
    <t>4.4.3.2</t>
  </si>
  <si>
    <t>Realizar la identificación técnica-jurídica de la propiedad y estado actual de la ocupación sobre los bienes fiscales urbanos y rurales de propiedad del Departamento Norte de Santander.</t>
  </si>
  <si>
    <t>4.4.3.3</t>
  </si>
  <si>
    <t>Creación de un sistema de información, georreferenciación y cartografía para el inventario de bienes inmuebles del Departamento.</t>
  </si>
  <si>
    <t>4.4.4</t>
  </si>
  <si>
    <t>Custodia y mejoramiento del archivo departamental</t>
  </si>
  <si>
    <t>4.4.4.1</t>
  </si>
  <si>
    <t>Creación y dotación de un Archivo General del Departamento Norte de Santander que actúe como repositorio centralizado y oficial de todos los documentos y registros públicos producidos y recibidos por la entidad.</t>
  </si>
  <si>
    <t xml:space="preserve">Esquemas para el manejo y organización de documentos e información diseñados </t>
  </si>
  <si>
    <t>4.4.4.2</t>
  </si>
  <si>
    <t>Modernización tecnológica del proceso de gestión documental de la Gobernación de Norte de Santander.</t>
  </si>
  <si>
    <t>Sistema de gestión documental implementado</t>
  </si>
  <si>
    <t>4.4.4.3</t>
  </si>
  <si>
    <t>Implementación de un programa integral para la asistencia técnica a entidades del territorio y planes de capacitación dirigido al personal de la Gobernación Norte de Santander, con el propósito de estructurar el sistema departamental de archivo.</t>
  </si>
  <si>
    <t>Capacitaciones en gestión documental y archivo realizadas</t>
  </si>
  <si>
    <t>4.4.5</t>
  </si>
  <si>
    <t>Más participación ciudadana</t>
  </si>
  <si>
    <t>4.4.5.1</t>
  </si>
  <si>
    <t>Realizar Capacitaciones a funcionarios en temas de la Política Nacional de Servicio al Ciudadano, Protocolos de servicio o Cultura de servicio.</t>
  </si>
  <si>
    <t>4.4.5.2</t>
  </si>
  <si>
    <t>Desarrollar una estrategia integral en atención y participación ciudadana que incluya fortalecer los recursos humanos para mejorar la atención.</t>
  </si>
  <si>
    <t>Estrategia en sitio implementada</t>
  </si>
  <si>
    <t>4.4.5.3</t>
  </si>
  <si>
    <t>Desarrollar Actividades que integren y articulen los servicios y trámites para facilitar el acceso de la ciudadanía, a través de ferias territoriales de atención al ciudadano</t>
  </si>
  <si>
    <t>4.4.5.4</t>
  </si>
  <si>
    <t>Asistencia técnica en atención y participación ciudadana para con ello fortalecer las capacidades de los servidores públicos</t>
  </si>
  <si>
    <t>4.4.5.5</t>
  </si>
  <si>
    <t>Hacer parte del sistema nacional del servicio al ciudadano</t>
  </si>
  <si>
    <t>4.4.5.6</t>
  </si>
  <si>
    <t>Mejorar aplicativo web que permita la consulta de PQRSDF</t>
  </si>
  <si>
    <t>4.4.5.7</t>
  </si>
  <si>
    <t>Actualización de la infraestructura tecnológica para la prestación de servicios más eficientes</t>
  </si>
  <si>
    <t>Sedes dotadas</t>
  </si>
  <si>
    <t>4.4.5.8</t>
  </si>
  <si>
    <t>Optimización de la infraestructura para mejorar la atención a los usuarios</t>
  </si>
  <si>
    <t>4.4.5.9</t>
  </si>
  <si>
    <t>Fortalecimiento institucional a través de la visibilidad de la gestión, el acceso a la información y la participación ciudadana.</t>
  </si>
  <si>
    <t>Resultados con valores – Evaluación de Resultados</t>
  </si>
  <si>
    <t>4.4.6</t>
  </si>
  <si>
    <t>Fortalecimiento a la gestión y dirección de la administración pública territorial.</t>
  </si>
  <si>
    <t>4.4.6.1</t>
  </si>
  <si>
    <t>Sistemas de Gestión</t>
  </si>
  <si>
    <t xml:space="preserve">Número de Sistema de Gestión Implementado </t>
  </si>
  <si>
    <t>4.4.6.2</t>
  </si>
  <si>
    <t>Gestión y desempeño institucional en el marco del Modelo Integrado de Planeación y Gestión - MIPG. (Plan de desarrollo – Rendición de Cuentas)</t>
  </si>
  <si>
    <t xml:space="preserve">Número de metodologías aplicadas </t>
  </si>
  <si>
    <t>4.4.6.3</t>
  </si>
  <si>
    <t>Implementación de los Sistemas de Gestión</t>
  </si>
  <si>
    <t xml:space="preserve">Informe final de implementación </t>
  </si>
  <si>
    <r>
      <rPr>
        <sz val="11"/>
        <color theme="1"/>
        <rFont val="Arial Narrow"/>
        <family val="2"/>
      </rPr>
      <t>Númer</t>
    </r>
    <r>
      <rPr>
        <b/>
        <sz val="11"/>
        <color theme="1"/>
        <rFont val="Arial Narrow"/>
        <family val="2"/>
      </rPr>
      <t>o</t>
    </r>
    <r>
      <rPr>
        <sz val="11"/>
        <color theme="1"/>
        <rFont val="Arial Narrow"/>
        <family val="2"/>
      </rPr>
      <t xml:space="preserve"> de herramientas implementadas </t>
    </r>
  </si>
  <si>
    <t>4.4.6.4</t>
  </si>
  <si>
    <t>Integración institucional para ofertar asistencia técnica.</t>
  </si>
  <si>
    <t xml:space="preserve">Número de personas capacitadas </t>
  </si>
  <si>
    <t>4.4.6.5</t>
  </si>
  <si>
    <t>Servicio de asistencia técnica a las dependencias de la Gobernación de Norte de Santander para la formulación, seguimiento y evaluación de instrumentos de planeación.</t>
  </si>
  <si>
    <t xml:space="preserve">Número de Entidades, organismos y dependencias asistidos técnicamente </t>
  </si>
  <si>
    <t>4.4.6.6</t>
  </si>
  <si>
    <t>Servicio de asistencia técnica a los municipios del departamento</t>
  </si>
  <si>
    <t xml:space="preserve">Número de entidades territoriales asistidas técnicamente </t>
  </si>
  <si>
    <t>4.4.6.7</t>
  </si>
  <si>
    <t>Documentos de planeación (Planes, sectoriales, estratégicos y/o prospectivos) realizados.</t>
  </si>
  <si>
    <t xml:space="preserve">Número de documentos de planeación realizados </t>
  </si>
  <si>
    <t>4.4.6.8</t>
  </si>
  <si>
    <t>Informes de Cumplimiento y Avance el Plan de Desarrollo</t>
  </si>
  <si>
    <t xml:space="preserve">Documentos de planeación con seguimiento realizado </t>
  </si>
  <si>
    <t>4.4.6.9</t>
  </si>
  <si>
    <t xml:space="preserve">Realizar ejercicios de dialogo y rendición de cuentas </t>
  </si>
  <si>
    <t xml:space="preserve">Número de rendiciones de cuentas realizadas </t>
  </si>
  <si>
    <t>Gestión territorial para la formulación, ejecución y seguimiento de programas y proyectos estratégicos</t>
  </si>
  <si>
    <t>4.4.7</t>
  </si>
  <si>
    <t>4.4.7.1</t>
  </si>
  <si>
    <t>Consultorías para la formulación de programas y proyectos.</t>
  </si>
  <si>
    <t xml:space="preserve">Estudios de preinversión elaborados </t>
  </si>
  <si>
    <t>4.4.7.2</t>
  </si>
  <si>
    <t>Cumplimiento de requisitos habilitantes, solicitados por las entidades financiadoras (Nación, entes territoriales, privados o de organismos de cooperación).</t>
  </si>
  <si>
    <t>4.4.7.3</t>
  </si>
  <si>
    <t xml:space="preserve">Acompañamiento, apoyo, asesoría y proyectos y programas a los entes territoriales. </t>
  </si>
  <si>
    <t>4.4.7.4</t>
  </si>
  <si>
    <t>Acompañamiento, ejecución, supervisión y/o interventoría de proyectos y programas.</t>
  </si>
  <si>
    <t>4.4.7.5</t>
  </si>
  <si>
    <t>Evaluación y viabilidad técnica de proyectos.</t>
  </si>
  <si>
    <t>4.4.7.6</t>
  </si>
  <si>
    <t>Iniciativas y estrategias que optimicen los recursos, minimicen los riesgos y de bajo impacto ambiental.</t>
  </si>
  <si>
    <t xml:space="preserve">Metodologías aplicadas </t>
  </si>
  <si>
    <t>TIPO DE ACUMULACIÒN</t>
  </si>
  <si>
    <t>ARTICULACION DE LA  ACTIVIDAD CON EL OBJETO DE GASTO DEL CCPET</t>
  </si>
  <si>
    <t>TIPO DE ACTIVIDAD</t>
  </si>
  <si>
    <t>REQUIERE CONTRATO</t>
  </si>
  <si>
    <t>Anual</t>
  </si>
  <si>
    <t>GASTOS DE PERSONAL</t>
  </si>
  <si>
    <t>NORMATIVA</t>
  </si>
  <si>
    <t>SI</t>
  </si>
  <si>
    <t>Acumulada</t>
  </si>
  <si>
    <t>ADQUISICION DE BIENES Y SERVICIOS</t>
  </si>
  <si>
    <t>ADMINISTRATIVA</t>
  </si>
  <si>
    <t>NO</t>
  </si>
  <si>
    <t>TRANSFERENCIAS CORRIENTES</t>
  </si>
  <si>
    <t>GESTIÓN</t>
  </si>
  <si>
    <t>TRANSFERENCIAS DE CAPITAL</t>
  </si>
  <si>
    <t>LOGÍSTICA</t>
  </si>
  <si>
    <t>DEPARTAMENTO NORTE DE SANTANDER</t>
  </si>
  <si>
    <t>-</t>
  </si>
  <si>
    <t xml:space="preserve"> PLAN DE DESARROLLO 2024-2027 "NORTE, TERRITORIO DE PAZ"</t>
  </si>
  <si>
    <t>PLAN DE ACCIÓN 2026</t>
  </si>
  <si>
    <t xml:space="preserve"> DEPARTAMENTO NORTE DE SANTANDER   -   PLAN DE DESARROLLO 2024-2027  "NORTE, TERRITORIO DE PAZ"</t>
  </si>
  <si>
    <t>DEPARTAMENTO NORTE DE SANTANDER    -    PLAN DE DESARROLLO 2024-2027  "NORTE, TERRITORIO DE PAZ"</t>
  </si>
  <si>
    <t xml:space="preserve">                     DEPARTAMENTO NORTE DE SANTANDER    -    PLAN DE DESARROLLO 2024-2027 " NORTE, TERRITORIO DE PAZ"</t>
  </si>
  <si>
    <t>DEPARTAMENTO NORTE DE SANTANDER    -    PLAN DE DESARROLLO 2024-2027 "NORTE, TERRITORIO DE PAZ"</t>
  </si>
  <si>
    <t>SECRETARÍA DE DESARROLLO ECONÓMICO Y PRODUCTIVIDAD</t>
  </si>
  <si>
    <t>#.#</t>
  </si>
  <si>
    <t>COMPONENTE</t>
  </si>
  <si>
    <t>CATÁLOGO DE PRODUCTOS 
(MGA)</t>
  </si>
  <si>
    <t>BANCO DE PROGRAMAS Y PROYECTOS</t>
  </si>
  <si>
    <t>Indicador de Producto PDD</t>
  </si>
  <si>
    <t>Meta Producto Cuatrienio PDD</t>
  </si>
  <si>
    <t>Tipo de acumulación</t>
  </si>
  <si>
    <t>META FÍSICA 2026</t>
  </si>
  <si>
    <t>INVERSIÓN EN MILLONES DE PESOS 2026</t>
  </si>
  <si>
    <t>ACCIÓN / ACTIVIDAD</t>
  </si>
  <si>
    <t xml:space="preserve">REQUIERE CONTRATO </t>
  </si>
  <si>
    <t>PRODUCTO / ENTREGABLE</t>
  </si>
  <si>
    <t>FECHA PROGRAMADA</t>
  </si>
  <si>
    <t>FECHA DE EJECUCIÓN</t>
  </si>
  <si>
    <t>INVERSIÓN EN MILLONES DE PESOS PRIMER TRIMESTRE 2026</t>
  </si>
  <si>
    <t>INVERSIÓN EN MILLONES DE PESOS SEGUNDO TRIMESTRE 2026</t>
  </si>
  <si>
    <t>INVERSIÓN EN MILLONES DE PESOS TERCER TRIMESTRE 2026</t>
  </si>
  <si>
    <t>INVERSIÓN EN MILLONES DE PESOS CUARTO TRIMESTRE 2026</t>
  </si>
  <si>
    <t>#.#.#</t>
  </si>
  <si>
    <t>APUESTA</t>
  </si>
  <si>
    <t>Código Indicador de Producto</t>
  </si>
  <si>
    <t>Meta Producto Cuatrienio</t>
  </si>
  <si>
    <t>Unidad de medida</t>
  </si>
  <si>
    <t>Código Sector</t>
  </si>
  <si>
    <t>SECTOR</t>
  </si>
  <si>
    <t>Código Programa</t>
  </si>
  <si>
    <t>PROGRAMA</t>
  </si>
  <si>
    <t>Código BPIN</t>
  </si>
  <si>
    <t>Nombre del Programa</t>
  </si>
  <si>
    <t>Meta Producto 
2026</t>
  </si>
  <si>
    <t>Meta Producto 1er Trimestre 2026</t>
  </si>
  <si>
    <t>Meta Producto 2do Trimestre 2026</t>
  </si>
  <si>
    <t>Meta Producto 3er Trimestre 2026</t>
  </si>
  <si>
    <t>Meta Producto 4to Trimestre 2026</t>
  </si>
  <si>
    <t>VALOR TOTAL</t>
  </si>
  <si>
    <t>VALOR SUMA</t>
  </si>
  <si>
    <t>DEPARTAMENTO</t>
  </si>
  <si>
    <t>NACIÓN MUNICIPIOS</t>
  </si>
  <si>
    <t>OTROS</t>
  </si>
  <si>
    <t>INICIA</t>
  </si>
  <si>
    <t>FINALIZA</t>
  </si>
  <si>
    <t>Meta Producto 1er Trimestre
2026</t>
  </si>
  <si>
    <t>VALOR PARCIAL</t>
  </si>
  <si>
    <t>Meta Producto  2do Trimestre
2026</t>
  </si>
  <si>
    <t>Meta Producto  3er Trimestre
2026</t>
  </si>
  <si>
    <t>Meta Producto  4to Trimestre
2026</t>
  </si>
  <si>
    <t>#.#.#.#</t>
  </si>
  <si>
    <t>R PROPIOS</t>
  </si>
  <si>
    <t>SGP</t>
  </si>
  <si>
    <t>REGALÍAS</t>
  </si>
  <si>
    <t>CRÉDITO</t>
  </si>
  <si>
    <t>aaaa-mm-dd</t>
  </si>
  <si>
    <t>.</t>
  </si>
  <si>
    <t>350202200</t>
  </si>
  <si>
    <t>Empresas asistidas técnicamente</t>
  </si>
  <si>
    <t>2</t>
  </si>
  <si>
    <t>35</t>
  </si>
  <si>
    <t>COMERCIO, INDUSTRIA Y TURISMO</t>
  </si>
  <si>
    <t>3502</t>
  </si>
  <si>
    <t>Productividad y competitividad de las empresas colombianas</t>
  </si>
  <si>
    <t>Fortalecimiento de  estrategias que permitan el desarrollo del tejido empresarial  Norte de Santander</t>
  </si>
  <si>
    <t>6</t>
  </si>
  <si>
    <t xml:space="preserve">Acumulada </t>
  </si>
  <si>
    <t>3502007</t>
  </si>
  <si>
    <t>3</t>
  </si>
  <si>
    <t>350200300</t>
  </si>
  <si>
    <t>200</t>
  </si>
  <si>
    <t>350200400</t>
  </si>
  <si>
    <t>100</t>
  </si>
  <si>
    <t>350200900</t>
  </si>
  <si>
    <t>Unidades productivas beneficiadas en la implementación de estategias para incrementar su productividad</t>
  </si>
  <si>
    <t>350200600</t>
  </si>
  <si>
    <t>Planes de trabajo concertados con la CRC para su consolidación</t>
  </si>
  <si>
    <t>350200200</t>
  </si>
  <si>
    <t>Documento técnico</t>
  </si>
  <si>
    <t>350201900</t>
  </si>
  <si>
    <t>Red regional acompañada</t>
  </si>
  <si>
    <t>360201900</t>
  </si>
  <si>
    <t>política pública</t>
  </si>
  <si>
    <t>36</t>
  </si>
  <si>
    <t>TRABAJO</t>
  </si>
  <si>
    <t>3602</t>
  </si>
  <si>
    <t>Generación y formalización del empleo</t>
  </si>
  <si>
    <t>Fortalecimiento de estrategias para la generación  y formalización del empleo  Norte de Santander</t>
  </si>
  <si>
    <t>360205000</t>
  </si>
  <si>
    <t>Iniciativas de la asociatividad solidaria fomentadas</t>
  </si>
  <si>
    <t>250</t>
  </si>
  <si>
    <t>Asociaciones</t>
  </si>
  <si>
    <t>360202905</t>
  </si>
  <si>
    <t>Sesiones de asistencia técnica para el fortalecimiento del monitoreo del mercado de trabajo realizadasa</t>
  </si>
  <si>
    <t>8</t>
  </si>
  <si>
    <t>Sesiones de asistencia técnica</t>
  </si>
  <si>
    <t>350205000</t>
  </si>
  <si>
    <t>Centro de Convención construido</t>
  </si>
  <si>
    <t>Número</t>
  </si>
  <si>
    <t>2023000050004</t>
  </si>
  <si>
    <t>Construcción Centro De Eventos, Exposiciones E Innovación CEEI Cúcuta, Norte de Santander</t>
  </si>
  <si>
    <t>350201903</t>
  </si>
  <si>
    <t xml:space="preserve">Instrumentos para el mejoramiento productivo implementados </t>
  </si>
  <si>
    <t>Plan estratégico</t>
  </si>
  <si>
    <t>1000</t>
  </si>
  <si>
    <t>Empresas</t>
  </si>
  <si>
    <t>360203300</t>
  </si>
  <si>
    <t>2500</t>
  </si>
  <si>
    <t>Planes de negocio</t>
  </si>
  <si>
    <t>360201301</t>
  </si>
  <si>
    <t>Unidades productivas</t>
  </si>
  <si>
    <t xml:space="preserve"> DEPARTAMENTO NORTE DE SANTANDER    -    PLAN DE DESARROLLO 2024-2027 "NORTE, TERRITORIO DE PAZ"</t>
  </si>
  <si>
    <t>SECRETARÍA DE TURISMO</t>
  </si>
  <si>
    <t>1.2</t>
  </si>
  <si>
    <t>350203600</t>
  </si>
  <si>
    <t>NÚMERO</t>
  </si>
  <si>
    <t>Comercio, industria y turismo</t>
  </si>
  <si>
    <t>FORTALECIMIENTO, ARTICULACIÓN, DOTACION Y ESTIMULOS A LOS ACTORES Y A LA INDUSTRIA DEL SECTOR TURISMO EN NORTE DE SANTANDER</t>
  </si>
  <si>
    <t>350211600</t>
  </si>
  <si>
    <t>350210700</t>
  </si>
  <si>
    <t>20</t>
  </si>
  <si>
    <t>350203900</t>
  </si>
  <si>
    <t>350204600</t>
  </si>
  <si>
    <t>12</t>
  </si>
  <si>
    <t>350201100</t>
  </si>
  <si>
    <t>5000</t>
  </si>
  <si>
    <t>350203800</t>
  </si>
  <si>
    <t>4</t>
  </si>
  <si>
    <t>350211300</t>
  </si>
  <si>
    <t>Equipamientos construidos</t>
  </si>
  <si>
    <t>350204700</t>
  </si>
  <si>
    <t>350204500</t>
  </si>
  <si>
    <t>800</t>
  </si>
  <si>
    <t>350204501</t>
  </si>
  <si>
    <t>Capacitaciones realizada</t>
  </si>
  <si>
    <t>30</t>
  </si>
  <si>
    <t>350211700</t>
  </si>
  <si>
    <t>Personas capacitadas con educación informal</t>
  </si>
  <si>
    <t>350200901</t>
  </si>
  <si>
    <t>350303300</t>
  </si>
  <si>
    <t>3503</t>
  </si>
  <si>
    <t>40</t>
  </si>
  <si>
    <t>350203904</t>
  </si>
  <si>
    <t>350203700</t>
  </si>
  <si>
    <t xml:space="preserve"> </t>
  </si>
  <si>
    <t>350204602</t>
  </si>
  <si>
    <t>24</t>
  </si>
  <si>
    <t>350205900</t>
  </si>
  <si>
    <t>Señalización realizada</t>
  </si>
  <si>
    <t>1500</t>
  </si>
  <si>
    <t xml:space="preserve">Asistencia técnica realizada </t>
  </si>
  <si>
    <t>350204603</t>
  </si>
  <si>
    <t>3502010904</t>
  </si>
  <si>
    <t>SECRETARÍA DE FRONTERAS Y COOPERACIÓN INTERNACIONAL</t>
  </si>
  <si>
    <t>1.3</t>
  </si>
  <si>
    <t>Intervenciones realizadas</t>
  </si>
  <si>
    <t>15</t>
  </si>
  <si>
    <t>Numero</t>
  </si>
  <si>
    <t>Fortalecimiento de la cultura exportadora e inversión de la Cooperación Internacional en el departamento Norte de Santander Norte de Santander</t>
  </si>
  <si>
    <t>350201300</t>
  </si>
  <si>
    <t>80</t>
  </si>
  <si>
    <t>2.15</t>
  </si>
  <si>
    <t>657</t>
  </si>
  <si>
    <t>Beneficiarios potenciales para quienes se gestiona la oferta social</t>
  </si>
  <si>
    <t>50000</t>
  </si>
  <si>
    <t>41</t>
  </si>
  <si>
    <t>Inclusión social y reconciliación</t>
  </si>
  <si>
    <t>Inclusión social y productiva para la población en situación de vulnerabilidad</t>
  </si>
  <si>
    <t>Implementación de acciones que permitan fortalecer los procesos de inclusión social y productiva de la población migrante y retornada en el departamento de Norte de Santander</t>
  </si>
  <si>
    <t>Implementación de acciones que permitan fortalecer los procesos de inclusión social y productiva de la población migrante y retornada en el 
departamento de Norte de Santander</t>
  </si>
  <si>
    <t>658</t>
  </si>
  <si>
    <t>659</t>
  </si>
  <si>
    <t>Atenciones realizadas</t>
  </si>
  <si>
    <t>2000</t>
  </si>
  <si>
    <t>45</t>
  </si>
  <si>
    <t>Gobierno y territorio</t>
  </si>
  <si>
    <t>Fortalecimiento del buen gobierno para el respeto y garantía de los derechos humanos</t>
  </si>
  <si>
    <t>Fortalecimiento de la oferta institucional y administrativa para garantizar la protección de los derechos humanos y coordinación de la respuesta de atención a la población migrante en el departamento Norte de Santander</t>
  </si>
  <si>
    <t>Fortalecimiento de la oferta institucional y administrativa para garantizar la protección de los derechos humanos y coordinación de la respuesta 
de atención a la población migrante en el departamento Norte de Santander</t>
  </si>
  <si>
    <t>660</t>
  </si>
  <si>
    <t>Personas Beneficiadas</t>
  </si>
  <si>
    <t>4500</t>
  </si>
  <si>
    <t>661</t>
  </si>
  <si>
    <t>662</t>
  </si>
  <si>
    <t>663</t>
  </si>
  <si>
    <t>664</t>
  </si>
  <si>
    <t>665</t>
  </si>
  <si>
    <t>666</t>
  </si>
  <si>
    <t>Número de niños, niñas y adolescentes</t>
  </si>
  <si>
    <t>27000</t>
  </si>
  <si>
    <t>Desarrollo integral de la primera infancia a la juventud, y fortalecimiento de las capacidades de las familias de niñas,niños y adolescentes</t>
  </si>
  <si>
    <t>Mejoramiento de los procesos de inclusion educativa en los NNA de la población migratoria y retornada del departamento de Norte de Santander</t>
  </si>
  <si>
    <t>667</t>
  </si>
  <si>
    <t>668</t>
  </si>
  <si>
    <t>Rutas de atención implementadas</t>
  </si>
  <si>
    <t>669</t>
  </si>
  <si>
    <t>670</t>
  </si>
  <si>
    <t>671</t>
  </si>
  <si>
    <t>Misiones humanitarias realizadas</t>
  </si>
  <si>
    <t>672</t>
  </si>
  <si>
    <t>Servicio de promoción de la garantía de derechos</t>
  </si>
  <si>
    <t>673</t>
  </si>
  <si>
    <t>Entidades, organismos y dependencias para la transversalización de los enfoques de género e interseccionalidad asistidos técnicamente</t>
  </si>
  <si>
    <t>674</t>
  </si>
  <si>
    <t>DEPARTAMENTO NORTE DE SANTANDER    -    PLAN DE DESARROLLO "NORTE, TERRITORIO DE PAZ"</t>
  </si>
  <si>
    <t>SECRETARÍA DE AGRICULTURA Y DESARROLLO RURAL</t>
  </si>
  <si>
    <t>1.4</t>
  </si>
  <si>
    <t>170801602</t>
  </si>
  <si>
    <t>Documento</t>
  </si>
  <si>
    <t>17</t>
  </si>
  <si>
    <t>Agricultura y Desarrollo Rural</t>
  </si>
  <si>
    <t>1708</t>
  </si>
  <si>
    <t>Ciencia, tecnología e innovación agropecuaria.</t>
  </si>
  <si>
    <t>Fortalecimiento al Sector Agropecuario Mediante la Prestación del Servicio Público de Extensión Agropecuaria y Transferencia de Tecnología en Municipios del Departamento Norte de Santander</t>
  </si>
  <si>
    <t>170804000</t>
  </si>
  <si>
    <t>300</t>
  </si>
  <si>
    <t>Productores</t>
  </si>
  <si>
    <t>170804100</t>
  </si>
  <si>
    <t>170805200</t>
  </si>
  <si>
    <t>170301200</t>
  </si>
  <si>
    <t>400</t>
  </si>
  <si>
    <t>1703</t>
  </si>
  <si>
    <t>Servicios financieros y gestión del riesgo para las actividades agropecuarias y rurales</t>
  </si>
  <si>
    <t>Servicio de Apoyo en Educación Financiera, Financiamiento y Gestión del Riesgo para las Actividades Agropecuarias de los Productores Rurales del Departamento Norte de Santander</t>
  </si>
  <si>
    <t>170300600</t>
  </si>
  <si>
    <t>500</t>
  </si>
  <si>
    <t>170300906</t>
  </si>
  <si>
    <t>Servicio de apoyo financiero a través de Incentivos a la Capitalización Rural -ICR.</t>
  </si>
  <si>
    <t>170300900</t>
  </si>
  <si>
    <t>170200900</t>
  </si>
  <si>
    <t>Distritos rehabilitados</t>
  </si>
  <si>
    <t>Proyectos</t>
  </si>
  <si>
    <t>1702</t>
  </si>
  <si>
    <t xml:space="preserve"> Inclusión productiva de pequeños productores rurales</t>
  </si>
  <si>
    <t>Fortalecimiento y Acompañamiento a la Implementación de Iniciativas que Promuevan el Desarrollo Rural Agropecuario en el Departamento Norte de Santander</t>
  </si>
  <si>
    <t>170200703</t>
  </si>
  <si>
    <t>170204400</t>
  </si>
  <si>
    <t>170200700</t>
  </si>
  <si>
    <t>170201800</t>
  </si>
  <si>
    <t>170401000</t>
  </si>
  <si>
    <t>Predios</t>
  </si>
  <si>
    <t>1704</t>
  </si>
  <si>
    <t xml:space="preserve"> Ordenamiento social y uso productivo del territorio rural</t>
  </si>
  <si>
    <t>Servicio de Apoyo para la Formalización de la Propiedad Rural Privada en el Departamento Norte de Santander</t>
  </si>
  <si>
    <t>170203808</t>
  </si>
  <si>
    <t>Eventos comerciales apoyados</t>
  </si>
  <si>
    <t>Eventos</t>
  </si>
  <si>
    <t>Inclusión productiva de pequeños productores rurales</t>
  </si>
  <si>
    <t>170201100</t>
  </si>
  <si>
    <t>10</t>
  </si>
  <si>
    <t>170201700</t>
  </si>
  <si>
    <t>170203702</t>
  </si>
  <si>
    <t xml:space="preserve"> Ciencia, tecnología e innovación agropecuaria</t>
  </si>
  <si>
    <t>Fortalecimiento de la Seguridad Alimentaria y Nutricional Orientada a la Garantía Progresiva del Derecho Humano a la Alimentación en el Departamento Norte de Santander</t>
  </si>
  <si>
    <t>170400601</t>
  </si>
  <si>
    <t>Ordenamiento social y uso productivo del territorio rural</t>
  </si>
  <si>
    <t>Generación de Información Estadística Sobre la Oferta Productiva Agropecuaria en el Departamento Norte de Santander</t>
  </si>
  <si>
    <t>SECRETARÍA DE VÍAS</t>
  </si>
  <si>
    <t>1.5</t>
  </si>
  <si>
    <t>Via secunadaria mejorada</t>
  </si>
  <si>
    <t>Km</t>
  </si>
  <si>
    <t>Transporte</t>
  </si>
  <si>
    <t>Infraestructura de la red vial Regional</t>
  </si>
  <si>
    <t>Mejoramiento  y/o Mantenimiento de la red vial en el Departamento Norte de Santander</t>
  </si>
  <si>
    <t>Vía terciaria  mejorada</t>
  </si>
  <si>
    <t>Puente construido en via secundaria existente</t>
  </si>
  <si>
    <t>UND</t>
  </si>
  <si>
    <t xml:space="preserve">Vía secundaria con mantenimiento </t>
  </si>
  <si>
    <t>850</t>
  </si>
  <si>
    <t>Vía secundaria con obras complementarias  de seguridad vial</t>
  </si>
  <si>
    <t>150</t>
  </si>
  <si>
    <t xml:space="preserve">Vía urbana pavimentada </t>
  </si>
  <si>
    <t>50</t>
  </si>
  <si>
    <t>Vías secundarias inventariadas</t>
  </si>
  <si>
    <t>1916</t>
  </si>
  <si>
    <t>Estudios y diseños realizados red vial secundaria</t>
  </si>
  <si>
    <t>Estudios y diseños realizados red vial terciaria</t>
  </si>
  <si>
    <t>Estudios y diseños para la red vial regional realizados</t>
  </si>
  <si>
    <t xml:space="preserve">Caminos ancestrales con mantenimiento </t>
  </si>
  <si>
    <t>SECRETARÍA DE TRÁNSITO</t>
  </si>
  <si>
    <t>1.6</t>
  </si>
  <si>
    <t>240905900</t>
  </si>
  <si>
    <t>Servicio de información implementado</t>
  </si>
  <si>
    <t xml:space="preserve">Numero </t>
  </si>
  <si>
    <t>Seguridad de transporte</t>
  </si>
  <si>
    <t>Fortalecimiento institucional para la implementación de estrategias de seguridad vial en el departamento Norte de Santander</t>
  </si>
  <si>
    <t>Infraestructura de transporte para la seguridad vial</t>
  </si>
  <si>
    <t>Apoyo a la Secetaría de Tránsito para la gestión de infraestructura y logística en materia de prevención y seguridad vial. Norte de Santander</t>
  </si>
  <si>
    <t>Documentos metodológicos realizados</t>
  </si>
  <si>
    <t>Personas sensibilizadas</t>
  </si>
  <si>
    <t>Documentos de lineamientos técnicos en temas de seguridad de transporte formulados</t>
  </si>
  <si>
    <t>Estudios de preinversión realizados</t>
  </si>
  <si>
    <t>Documentos de Investigación realizados</t>
  </si>
  <si>
    <t xml:space="preserve">Dispositivos de señalización vertical instalados </t>
  </si>
  <si>
    <t xml:space="preserve">Infraestructura mejorada </t>
  </si>
  <si>
    <t>Estrategias pedagógicas implementadas</t>
  </si>
  <si>
    <t>Redes de atención consolidadas</t>
  </si>
  <si>
    <t>SECRETARÍA DE LAS TECNOLOGÍAS DE LA INFORMACIÓN Y COMUNICACIONES</t>
  </si>
  <si>
    <t>1.7</t>
  </si>
  <si>
    <t>230102800</t>
  </si>
  <si>
    <t>23</t>
  </si>
  <si>
    <t>Tecnologías de la información y las comunicaciones</t>
  </si>
  <si>
    <t>2301</t>
  </si>
  <si>
    <t>Facilitar el acceso y uso de las Tecnologías de la Información y las Comunicaciones en todo el territorio nacional</t>
  </si>
  <si>
    <t>Fortalecimiento del Ecosistema Digital basados en el acceso, uso y apropiación de las TIC en el Departamento de Norte de Santander</t>
  </si>
  <si>
    <t>230107900</t>
  </si>
  <si>
    <t>230106206</t>
  </si>
  <si>
    <t>700</t>
  </si>
  <si>
    <t>230102900</t>
  </si>
  <si>
    <t>230102400</t>
  </si>
  <si>
    <t>230102700</t>
  </si>
  <si>
    <t>230100501</t>
  </si>
  <si>
    <t>230100500</t>
  </si>
  <si>
    <t>230100901</t>
  </si>
  <si>
    <t>180</t>
  </si>
  <si>
    <t>230103000</t>
  </si>
  <si>
    <t>600</t>
  </si>
  <si>
    <t>230103100</t>
  </si>
  <si>
    <t>100000</t>
  </si>
  <si>
    <t>230206600</t>
  </si>
  <si>
    <t>2302</t>
  </si>
  <si>
    <t xml:space="preserve"> Fomento del desarrollo de aplicaciones, software y contenidos para impulsar la apropiación de las Tecnologías de la Información y las 
Comunicaciones (TIC)</t>
  </si>
  <si>
    <t>Fortalecimiento de la Transformación Digital en el Departamento de Norte de Santander</t>
  </si>
  <si>
    <t>195,8</t>
  </si>
  <si>
    <t>230104700</t>
  </si>
  <si>
    <t>230205900</t>
  </si>
  <si>
    <t>230103500</t>
  </si>
  <si>
    <t>3000</t>
  </si>
  <si>
    <t>230103504</t>
  </si>
  <si>
    <t>5200</t>
  </si>
  <si>
    <t>230106203</t>
  </si>
  <si>
    <t>230106200</t>
  </si>
  <si>
    <t>15000</t>
  </si>
  <si>
    <t>230203700</t>
  </si>
  <si>
    <t>230208603</t>
  </si>
  <si>
    <t>230207200</t>
  </si>
  <si>
    <t>230207500</t>
  </si>
  <si>
    <t>230207800</t>
  </si>
  <si>
    <t>230209100</t>
  </si>
  <si>
    <t>230200700</t>
  </si>
  <si>
    <t>230204100</t>
  </si>
  <si>
    <t>25</t>
  </si>
  <si>
    <t>230210101</t>
  </si>
  <si>
    <t>230106400</t>
  </si>
  <si>
    <t>230202200</t>
  </si>
  <si>
    <t>220</t>
  </si>
  <si>
    <t>230210100</t>
  </si>
  <si>
    <t>Número de servicios</t>
  </si>
  <si>
    <t>230209200</t>
  </si>
  <si>
    <t>390600400</t>
  </si>
  <si>
    <t>39</t>
  </si>
  <si>
    <t>Ciencia, tecnología e innovación</t>
  </si>
  <si>
    <t xml:space="preserve"> Fomento a vocaciones y formación, generación, uso y apropiación social del conocimiento de la ciencia, tecnología e innovación</t>
  </si>
  <si>
    <t>Fortalecimiento de la investigación, el desarrollo tecnológico y la innovación en el Norte de Santander</t>
  </si>
  <si>
    <t>390600500</t>
  </si>
  <si>
    <t>390600600</t>
  </si>
  <si>
    <t>SECRETARÍA DE GESTIÓN MINERO ENERGÉTICA SOSTENIBLE</t>
  </si>
  <si>
    <t>1.8</t>
  </si>
  <si>
    <t>219906800</t>
  </si>
  <si>
    <t>Estudios de preinversión elaborados</t>
  </si>
  <si>
    <t>numero</t>
  </si>
  <si>
    <t>21</t>
  </si>
  <si>
    <t>MINAS Y ENERGIA</t>
  </si>
  <si>
    <t>2199</t>
  </si>
  <si>
    <t>Fortalecimiento y apoyo a la gestión institucional del sector Minas y Energía</t>
  </si>
  <si>
    <t>NO SE TIENE PROYECTO</t>
  </si>
  <si>
    <t>AÚN NO SE HA FORMULADO PROYECTO</t>
  </si>
  <si>
    <t>210402200</t>
  </si>
  <si>
    <t>2104</t>
  </si>
  <si>
    <t>Consolidación productiva del sector minero</t>
  </si>
  <si>
    <t>Fortalecimiento del sector Minero Energetico del departamento Norte de Santander</t>
  </si>
  <si>
    <t>1.8.1.6</t>
  </si>
  <si>
    <t>210203000</t>
  </si>
  <si>
    <t>Minas y Energía</t>
  </si>
  <si>
    <t>2102</t>
  </si>
  <si>
    <t xml:space="preserve"> Consolidación productiva del sector de energía eléctrica</t>
  </si>
  <si>
    <t>Formulacion y Estructuracion de proyectos de electrificacion para la ampliacion de cobertura del servicio de energia electrica en el Departamento Norte de Santander</t>
  </si>
  <si>
    <t>210205800</t>
  </si>
  <si>
    <t>4000</t>
  </si>
  <si>
    <t>Pendiente</t>
  </si>
  <si>
    <t>Observación: Este proyecto se pretende financiar con recurso de regalías, FAER, FAZNI y a la la fecha no han sido estructurados</t>
  </si>
  <si>
    <t>210204501</t>
  </si>
  <si>
    <t>210603400</t>
  </si>
  <si>
    <t>2106</t>
  </si>
  <si>
    <t xml:space="preserve"> Gestión de la información en el sector minero energético</t>
  </si>
  <si>
    <t>210203800</t>
  </si>
  <si>
    <t>Observación: Este proyecto se pretende financiar con recurso de regalías y a la la fecha no ha sido estructurado</t>
  </si>
  <si>
    <t>210200200</t>
  </si>
  <si>
    <t>210204000</t>
  </si>
  <si>
    <t>210205300</t>
  </si>
  <si>
    <t>210203600</t>
  </si>
  <si>
    <t>Implementacion de programa de eficiencia energetica en edificios y/u oficinas públicas del orden departamental. Norte de Santander</t>
  </si>
  <si>
    <t>210200900</t>
  </si>
  <si>
    <t>11</t>
  </si>
  <si>
    <t>1.10</t>
  </si>
  <si>
    <t>2103026</t>
  </si>
  <si>
    <t>Usuarios beneficiados con subsidios al consumo</t>
  </si>
  <si>
    <t>12000</t>
  </si>
  <si>
    <t>número</t>
  </si>
  <si>
    <t>2103</t>
  </si>
  <si>
    <t>Acceso al servicio público domiciliario de gas combustible</t>
  </si>
  <si>
    <t>2021004540152</t>
  </si>
  <si>
    <t>Construccion de redes de gas en Norte de Santander Norte de Santander</t>
  </si>
  <si>
    <t xml:space="preserve">Ampliacion de la cobertura de gas por redes urbanas y rurales de los municipios de Norte de Santander </t>
  </si>
  <si>
    <t>Construccion de redes de gas en Norte de Santadner Norte de Santander</t>
  </si>
  <si>
    <t>1.11</t>
  </si>
  <si>
    <t xml:space="preserve">Combustibles más amigables con el medio ambiente </t>
  </si>
  <si>
    <t>Marc</t>
  </si>
  <si>
    <t>Estudios de pre inversión</t>
  </si>
  <si>
    <t>2105</t>
  </si>
  <si>
    <t xml:space="preserve"> Desarrollo ambiental sostenible del sector minero energético</t>
  </si>
  <si>
    <t xml:space="preserve">Desarrollo Ambiental Sostenible del Sector Minero Energético a través de la Estructuración de Proyectos de Energías Limpias en el Departamento Norte de Santander </t>
  </si>
  <si>
    <t>SECRETARÍA DE AGUA POTABLE Y SANEAMIENTO BÁSICO</t>
  </si>
  <si>
    <t>1.12</t>
  </si>
  <si>
    <t>400301502</t>
  </si>
  <si>
    <t>167</t>
  </si>
  <si>
    <t>Vivienda, ciudad y territorio</t>
  </si>
  <si>
    <t>4003</t>
  </si>
  <si>
    <t xml:space="preserve"> Acceso de la población a los servicios de agua potable y saneamiento básico</t>
  </si>
  <si>
    <t>Acceso a Agua Potable y Saneamiento Basico</t>
  </si>
  <si>
    <t>400301503</t>
  </si>
  <si>
    <t>168</t>
  </si>
  <si>
    <t>400301700</t>
  </si>
  <si>
    <t>Red de redistribucion optimizada</t>
  </si>
  <si>
    <t>169</t>
  </si>
  <si>
    <t>170</t>
  </si>
  <si>
    <t>400302000</t>
  </si>
  <si>
    <t>Red de alcantarillado optimizada</t>
  </si>
  <si>
    <t>171</t>
  </si>
  <si>
    <t>400304200</t>
  </si>
  <si>
    <t>172</t>
  </si>
  <si>
    <t xml:space="preserve"> Estudios , diseños y diagnóstico para construcción, optimización y/o mejoramiento de sistemas de acueducto, alcantarillado, saneamiento básico y manejo integral de residuos sólidos en los sectores urbano y rural del Departamento  Norte de Santander</t>
  </si>
  <si>
    <t>173</t>
  </si>
  <si>
    <t>Acueductos optimizados</t>
  </si>
  <si>
    <t>174</t>
  </si>
  <si>
    <t>Estudios de pre inversion en tratamiento de aguas residuales</t>
  </si>
  <si>
    <t>175</t>
  </si>
  <si>
    <t>Estudios y diseños  de soluciones Unidades sanitarias</t>
  </si>
  <si>
    <t>176</t>
  </si>
  <si>
    <t>177</t>
  </si>
  <si>
    <t>178</t>
  </si>
  <si>
    <t>400305500</t>
  </si>
  <si>
    <t>179</t>
  </si>
  <si>
    <t>400305200</t>
  </si>
  <si>
    <t>400300600</t>
  </si>
  <si>
    <t>181</t>
  </si>
  <si>
    <t>182</t>
  </si>
  <si>
    <t>183</t>
  </si>
  <si>
    <t>º</t>
  </si>
  <si>
    <t>SECRETARÍA DE EDUCACIÓN</t>
  </si>
  <si>
    <t>220101700</t>
  </si>
  <si>
    <t>22</t>
  </si>
  <si>
    <t>2201</t>
  </si>
  <si>
    <t>Calidad, cobertura y fortalecimiento de la educación inicial, prescolar, básica y media</t>
  </si>
  <si>
    <t>Fortalecimento del servicio educativo en el Departamento Norte de Santander</t>
  </si>
  <si>
    <t>220103700</t>
  </si>
  <si>
    <t xml:space="preserve">Instituciones educativas oficiales que implementan el nivel preescolar en el marco de la atención integral </t>
  </si>
  <si>
    <t>216</t>
  </si>
  <si>
    <t>220100602</t>
  </si>
  <si>
    <t>220104800</t>
  </si>
  <si>
    <t>Documentos elaborados</t>
  </si>
  <si>
    <t xml:space="preserve">Educacion </t>
  </si>
  <si>
    <t xml:space="preserve"> Calidad, cobertura y fortalecimiento de la educación inicial, prescolar, básica y media</t>
  </si>
  <si>
    <t>Implementación del programa de infraestrucura educativa dotada para el alacance educativo total en el departamento Norte de Santander</t>
  </si>
  <si>
    <t>220105200</t>
  </si>
  <si>
    <t>220106900</t>
  </si>
  <si>
    <t>220105100</t>
  </si>
  <si>
    <t>Sedes educativas nuevas construidas</t>
  </si>
  <si>
    <t>220102801</t>
  </si>
  <si>
    <t>117000</t>
  </si>
  <si>
    <t>2023004540038</t>
  </si>
  <si>
    <t>Servicio de alimentación escolar a niños niñas adolescentes y jóvenes de instituciones educativas oficiales durante la vigencia 2026 en los municipios no certificados en educación del departamento Norte De SantanderR</t>
  </si>
  <si>
    <t>220102900</t>
  </si>
  <si>
    <t>220103300</t>
  </si>
  <si>
    <t>Personas beneficiarias de estrategias de permanencia 
(Hogares juveniles campesinos)</t>
  </si>
  <si>
    <t>1300</t>
  </si>
  <si>
    <t>Generación de estrategias Integrales para el desarrollo social, económico y comunitario de las familias y la población vulnerable en Norte de Santander</t>
  </si>
  <si>
    <t>220108200</t>
  </si>
  <si>
    <t>220106907</t>
  </si>
  <si>
    <t>100,000</t>
  </si>
  <si>
    <t>2201031</t>
  </si>
  <si>
    <t>2,100</t>
  </si>
  <si>
    <t>220108401</t>
  </si>
  <si>
    <t xml:space="preserve">Beneficiarios de apoyo pedagógico para la oferta de educación inclusiva para preescolar, básica y media </t>
  </si>
  <si>
    <t>1,600</t>
  </si>
  <si>
    <t>220107103</t>
  </si>
  <si>
    <t>1,200</t>
  </si>
  <si>
    <t>220107700</t>
  </si>
  <si>
    <t>220101702</t>
  </si>
  <si>
    <t>Personas víctimas del conflicto con estrategias de fomento para el acceso a la educación inicial, preescolar, básica y media.</t>
  </si>
  <si>
    <t>33,500</t>
  </si>
  <si>
    <r>
      <rPr>
        <sz val="12"/>
        <color theme="1"/>
        <rFont val="Arial"/>
        <family val="2"/>
      </rPr>
      <t>Implementación de la formación integral, jornadas complementarias escolares y optimización del tiempo escolar</t>
    </r>
    <r>
      <rPr>
        <sz val="12"/>
        <color rgb="FFFF0000"/>
        <rFont val="Arial"/>
        <family val="2"/>
      </rPr>
      <t xml:space="preserve"> </t>
    </r>
    <r>
      <rPr>
        <sz val="12"/>
        <color theme="1"/>
        <rFont val="Arial"/>
        <family val="2"/>
      </rPr>
      <t>(Articulación deporte, cultura y PTA FI 3.0)</t>
    </r>
  </si>
  <si>
    <r>
      <rPr>
        <sz val="12"/>
        <color theme="1"/>
        <rFont val="Arial"/>
        <family val="2"/>
      </rPr>
      <t xml:space="preserve">Implementación de </t>
    </r>
    <r>
      <rPr>
        <sz val="12"/>
        <color rgb="FF000000"/>
        <rFont val="Arial"/>
        <family val="2"/>
      </rPr>
      <t xml:space="preserve">estrategias de lectura y oralidad denominado “AVENTURAS NARRATIVAS” </t>
    </r>
  </si>
  <si>
    <t>220103401</t>
  </si>
  <si>
    <t>125</t>
  </si>
  <si>
    <t>220104902</t>
  </si>
  <si>
    <t>220106100</t>
  </si>
  <si>
    <t>Establecimientos educativos beneficiados</t>
  </si>
  <si>
    <t>220108101</t>
  </si>
  <si>
    <t>220106700</t>
  </si>
  <si>
    <t>220106800</t>
  </si>
  <si>
    <t>220104700</t>
  </si>
  <si>
    <t>220107400</t>
  </si>
  <si>
    <t>1,000</t>
  </si>
  <si>
    <t>3,200</t>
  </si>
  <si>
    <t>220100606</t>
  </si>
  <si>
    <t>5</t>
  </si>
  <si>
    <t>220109400</t>
  </si>
  <si>
    <t>220104100</t>
  </si>
  <si>
    <t xml:space="preserve">Documentos realizados </t>
  </si>
  <si>
    <t>220105001</t>
  </si>
  <si>
    <t>220100101</t>
  </si>
  <si>
    <t>220206500</t>
  </si>
  <si>
    <t>Beneficiarios de estrategias o programas de apoyo financiero para el acceso y permanencia en la educación superior</t>
  </si>
  <si>
    <t>4,000</t>
  </si>
  <si>
    <t>2202</t>
  </si>
  <si>
    <t>220206200</t>
  </si>
  <si>
    <t>220207301</t>
  </si>
  <si>
    <t>220206801</t>
  </si>
  <si>
    <t>Instituciones de Educación Superior que implementan procesos de investigación y desarrollo en innovación para los procesos de formación</t>
  </si>
  <si>
    <t>220207300</t>
  </si>
  <si>
    <r>
      <rPr>
        <sz val="12"/>
        <color theme="1"/>
        <rFont val="Arial"/>
        <family val="2"/>
      </rPr>
      <t xml:space="preserve">Impulso </t>
    </r>
    <r>
      <rPr>
        <sz val="12"/>
        <color rgb="FF000000"/>
        <rFont val="Arial"/>
        <family val="2"/>
      </rPr>
      <t>Ciudadela universitaria de Atalaya</t>
    </r>
  </si>
  <si>
    <t>220104701</t>
  </si>
  <si>
    <t>220104400</t>
  </si>
  <si>
    <t>790</t>
  </si>
  <si>
    <t>220101500</t>
  </si>
  <si>
    <t>220107100</t>
  </si>
  <si>
    <t>7,590</t>
  </si>
  <si>
    <t>235</t>
  </si>
  <si>
    <t>220104801</t>
  </si>
  <si>
    <t>INSTITUTO DEPARTAMENTAL DE SALUD</t>
  </si>
  <si>
    <t>2.2</t>
  </si>
  <si>
    <t>190504900</t>
  </si>
  <si>
    <t>19</t>
  </si>
  <si>
    <t>SALUD Y PROTECCIÓN SOCIAL</t>
  </si>
  <si>
    <t>1905</t>
  </si>
  <si>
    <t xml:space="preserve"> Salud pública</t>
  </si>
  <si>
    <t>Fortalecimiento de los servicios de promoción de la salud publica en Norte de Santander</t>
  </si>
  <si>
    <t>190504902</t>
  </si>
  <si>
    <t>190302800</t>
  </si>
  <si>
    <t xml:space="preserve">Preguntas Quejas Reclamos y Denuncias Gestionadas  </t>
  </si>
  <si>
    <t>1903</t>
  </si>
  <si>
    <t>Inspeccion vigilancia y Control</t>
  </si>
  <si>
    <t>Fortalecimiento de la Inspección Vigilancia y Control sanitario en el departamento Norte de Santander</t>
  </si>
  <si>
    <t xml:space="preserve">numero </t>
  </si>
  <si>
    <t>1906</t>
  </si>
  <si>
    <t>Aseguramiento y prestación integral de servicios de salud</t>
  </si>
  <si>
    <t>Fortalecimiento del Aseguramiento al Sistema General de Seguridad Social en Salud, que garantice el acceso a la prestación de los servicios de salud con oportunidad y calidad, basado en la Atención Primaria en Salud del Departamento Norte de Santander</t>
  </si>
  <si>
    <t>190301600</t>
  </si>
  <si>
    <t>auditorías y visitas inspectivas realizadas</t>
  </si>
  <si>
    <t>228</t>
  </si>
  <si>
    <t>Inspección, vigilancia y control</t>
  </si>
  <si>
    <t>190301100</t>
  </si>
  <si>
    <t>1200</t>
  </si>
  <si>
    <t xml:space="preserve">Salud Publica </t>
  </si>
  <si>
    <t>190305102</t>
  </si>
  <si>
    <t>Documentos de planeacion con seguimientos realizados</t>
  </si>
  <si>
    <t>190304201</t>
  </si>
  <si>
    <t xml:space="preserve">Establecimientos abiertos al público vigilados y controlados  </t>
  </si>
  <si>
    <t>190304001</t>
  </si>
  <si>
    <t>Entidades territoriales atendidas</t>
  </si>
  <si>
    <t>190303300</t>
  </si>
  <si>
    <t>Instituciones bajo control</t>
  </si>
  <si>
    <t>190303100</t>
  </si>
  <si>
    <t>190305700</t>
  </si>
  <si>
    <t>Municipios con acciones de promoción, prevención, vigilancia  y control de vectores y zoonosis realizadas</t>
  </si>
  <si>
    <t>190502602</t>
  </si>
  <si>
    <t xml:space="preserve">Estrategias de gestión del riesgo para enfermedades emergentes, reemergentes y desatendidas implementadas  </t>
  </si>
  <si>
    <t>190302500</t>
  </si>
  <si>
    <t>Estrategias para el fortalecimiento del control social en salud implementadas</t>
  </si>
  <si>
    <t xml:space="preserve">Mecanismos y espacios de participación social en salud conformados  </t>
  </si>
  <si>
    <t>190504100</t>
  </si>
  <si>
    <t>Personas víctimas del conflicto armado atendidas con atención psicosocial</t>
  </si>
  <si>
    <t xml:space="preserve">Estrategias de promoción de la salud implementadas  </t>
  </si>
  <si>
    <t>190505001</t>
  </si>
  <si>
    <t xml:space="preserve">Entidades apoyadas  </t>
  </si>
  <si>
    <t>190502302</t>
  </si>
  <si>
    <t>190502802</t>
  </si>
  <si>
    <t>190502503</t>
  </si>
  <si>
    <t>Estrategias de gestión del riesgo para abordar situaciones prevalentes de origen laboral implementadas</t>
  </si>
  <si>
    <t>190502102</t>
  </si>
  <si>
    <t>190502702</t>
  </si>
  <si>
    <t>190502202</t>
  </si>
  <si>
    <t>Estrategias de gestión del riesgo en temas de trastornos mentales implementadas</t>
  </si>
  <si>
    <t>190502002</t>
  </si>
  <si>
    <t xml:space="preserve">Estrategias de gestión del riesgo en temas de consumo de sustancias psicoactivas implementadas  </t>
  </si>
  <si>
    <t>190502402</t>
  </si>
  <si>
    <t>190504302</t>
  </si>
  <si>
    <t>190600100</t>
  </si>
  <si>
    <t>190600200</t>
  </si>
  <si>
    <t>190600500</t>
  </si>
  <si>
    <t>190600900</t>
  </si>
  <si>
    <t>190601100</t>
  </si>
  <si>
    <t>190601500</t>
  </si>
  <si>
    <t>190601600</t>
  </si>
  <si>
    <t>190601700</t>
  </si>
  <si>
    <t>190601900</t>
  </si>
  <si>
    <t>190603000</t>
  </si>
  <si>
    <t>190600400</t>
  </si>
  <si>
    <t>215000</t>
  </si>
  <si>
    <t>190501504</t>
  </si>
  <si>
    <t>190503900</t>
  </si>
  <si>
    <t>Salud pública</t>
  </si>
  <si>
    <t>190303400</t>
  </si>
  <si>
    <t>190505400</t>
  </si>
  <si>
    <t>190302300</t>
  </si>
  <si>
    <t xml:space="preserve">Asistencias técnicas en Inspección, Vigilancia y Control realizadas </t>
  </si>
  <si>
    <t>13</t>
  </si>
  <si>
    <t>190505000</t>
  </si>
  <si>
    <t>64</t>
  </si>
  <si>
    <t>190503000</t>
  </si>
  <si>
    <t>74000</t>
  </si>
  <si>
    <t>190501502</t>
  </si>
  <si>
    <t xml:space="preserve">Documentos de planeación en salud pública para atención de emergencias y desastres elaborados </t>
  </si>
  <si>
    <t>NUMERO</t>
  </si>
  <si>
    <t>190505100</t>
  </si>
  <si>
    <t>190505300</t>
  </si>
  <si>
    <t>Documentos de evaluación realizados</t>
  </si>
  <si>
    <t>190503701</t>
  </si>
  <si>
    <t>190505002</t>
  </si>
  <si>
    <t xml:space="preserve">I N D E N O R T E </t>
  </si>
  <si>
    <t>2.3</t>
  </si>
  <si>
    <t>DEPORTE Y RECREACION</t>
  </si>
  <si>
    <t>Fomento a la recreación, la actividad fisica y el deporte para desarrollar entornos de convivencia y paz</t>
  </si>
  <si>
    <t>Fortalecimiento de los programas de deporte formativo, deporte comunitario, recreación, actividad fisica, fortalecimiento instiitucional e infraestructura deportiva y recreativa en el departamento Norte de Santander</t>
  </si>
  <si>
    <t>Personas atendidas</t>
  </si>
  <si>
    <t>acumulada</t>
  </si>
  <si>
    <t>Municipios vinculados al programa Juegos Intercolegiados (430103701)</t>
  </si>
  <si>
    <t>Formación y preparación de deportistas</t>
  </si>
  <si>
    <t>Fortalecimiento de los programas de deporte de rendimiento y alto rendimiento convencional y paranacional e insfraestructura deportiva y recreativa en el departamento, Norte de Santander</t>
  </si>
  <si>
    <t>servicio de asistencia técnica para la promoción del deporte</t>
  </si>
  <si>
    <t>Eventos deportivos de alto rendimiento realizado</t>
  </si>
  <si>
    <t>Participación en los I Juegos Deportivos Juveniles convencionales y paranacionales 2026</t>
  </si>
  <si>
    <t>Eventos deportivos de alto rendimiento realizados</t>
  </si>
  <si>
    <t>Documentos normativos realizados</t>
  </si>
  <si>
    <t>proyectos especiales</t>
  </si>
  <si>
    <t>Parques recreativos mejorados</t>
  </si>
  <si>
    <t>SECRETARÍA DE CULTURA</t>
  </si>
  <si>
    <t>2.4</t>
  </si>
  <si>
    <t>personas capacitadas</t>
  </si>
  <si>
    <t>Cultura</t>
  </si>
  <si>
    <t>Promoción y acceso efectivo a procesos culturales y artísticos</t>
  </si>
  <si>
    <t>Fortalecimiento y acceso efectivo a procesos culturales y artísticos de Norte de Santander</t>
  </si>
  <si>
    <t>encuentros realizados</t>
  </si>
  <si>
    <t>Número de encuentros</t>
  </si>
  <si>
    <t>documentos de lineamientos tecnicos</t>
  </si>
  <si>
    <t>Sistema de información del sector artístico y cultural en operación</t>
  </si>
  <si>
    <t>Creadores y gestores culturales beneficiados</t>
  </si>
  <si>
    <t>Estudios y diseños elaborados</t>
  </si>
  <si>
    <t>Centros culturales adecuados</t>
  </si>
  <si>
    <t>Eventos de promoción de actividades culturales realizados</t>
  </si>
  <si>
    <t>Publicaciones realizadas</t>
  </si>
  <si>
    <t>330112600</t>
  </si>
  <si>
    <t>Procesos de formación atendidos</t>
  </si>
  <si>
    <t>120</t>
  </si>
  <si>
    <t>330108700</t>
  </si>
  <si>
    <t>Cursos realizados</t>
  </si>
  <si>
    <t>330112700</t>
  </si>
  <si>
    <t>330106400</t>
  </si>
  <si>
    <t>330107400</t>
  </si>
  <si>
    <t>Encuentros realizados</t>
  </si>
  <si>
    <t>330105100</t>
  </si>
  <si>
    <r>
      <rPr>
        <sz val="12"/>
        <color rgb="FF000000"/>
        <rFont val="Arial"/>
        <family val="2"/>
      </rPr>
      <t xml:space="preserve">Fortalecer las experiencias de Formaciòn Artìstica y Cultural con </t>
    </r>
    <r>
      <rPr>
        <b/>
        <sz val="12"/>
        <color rgb="FF000000"/>
        <rFont val="Arial"/>
        <family val="2"/>
      </rPr>
      <t>ampliaciòn Zona Rural</t>
    </r>
  </si>
  <si>
    <t>330107000</t>
  </si>
  <si>
    <r>
      <rPr>
        <sz val="12"/>
        <color theme="1"/>
        <rFont val="Arial"/>
        <family val="2"/>
      </rPr>
      <t xml:space="preserve">Documentos de lineamientos técnicos sobre la educación artística y cultural realizados </t>
    </r>
    <r>
      <rPr>
        <i/>
        <sz val="12"/>
        <color rgb="FF000000"/>
        <rFont val="Arial"/>
        <family val="2"/>
      </rPr>
      <t>(Sistema de Formación Artística y Cultura</t>
    </r>
    <r>
      <rPr>
        <sz val="12"/>
        <color rgb="FF000000"/>
        <rFont val="Arial"/>
        <family val="2"/>
      </rPr>
      <t>l)</t>
    </r>
  </si>
  <si>
    <r>
      <rPr>
        <sz val="12"/>
        <color theme="1"/>
        <rFont val="Arial"/>
        <family val="2"/>
      </rPr>
      <t>Generar</t>
    </r>
    <r>
      <rPr>
        <b/>
        <sz val="12"/>
        <color rgb="FF000000"/>
        <rFont val="Arial"/>
        <family val="2"/>
      </rPr>
      <t xml:space="preserve"> </t>
    </r>
    <r>
      <rPr>
        <sz val="12"/>
        <color rgb="FF000000"/>
        <rFont val="Arial"/>
        <family val="2"/>
      </rPr>
      <t>política pública de formación artística y cultural</t>
    </r>
  </si>
  <si>
    <t>348</t>
  </si>
  <si>
    <t>330112900</t>
  </si>
  <si>
    <t>349</t>
  </si>
  <si>
    <t>Usuarios atendidos</t>
  </si>
  <si>
    <r>
      <rPr>
        <sz val="12"/>
        <color theme="1"/>
        <rFont val="Arial"/>
        <family val="2"/>
      </rPr>
      <t>Fortalecimiento de los</t>
    </r>
    <r>
      <rPr>
        <b/>
        <sz val="12"/>
        <color rgb="FF000000"/>
        <rFont val="Arial"/>
        <family val="2"/>
      </rPr>
      <t xml:space="preserve"> </t>
    </r>
    <r>
      <rPr>
        <sz val="12"/>
        <color rgb="FF000000"/>
        <rFont val="Arial"/>
        <family val="2"/>
      </rPr>
      <t>servicios del libro la lectura y la oralidad en el marco de una política interseccional de participantes (primera infancia, niñez, adolescentes, jóvenes, adulto mayor, víctimas, campesinos, personas den condición de discapacidad, grupos étnicos, LGTBIQ+, migrantes, jóvenes en el sistema de responsabilidad penal, entre otros grupos vulnerables) y población en general</t>
    </r>
  </si>
  <si>
    <t>330105400</t>
  </si>
  <si>
    <t>Número de estímulos</t>
  </si>
  <si>
    <t>33</t>
  </si>
  <si>
    <r>
      <rPr>
        <sz val="12"/>
        <color rgb="FF000000"/>
        <rFont val="Arial"/>
        <family val="2"/>
      </rPr>
      <t>Dinamización de iniciativas de intercambio cultural y</t>
    </r>
    <r>
      <rPr>
        <b/>
        <sz val="12"/>
        <color rgb="FF000000"/>
        <rFont val="Arial"/>
        <family val="2"/>
      </rPr>
      <t xml:space="preserve"> circulación </t>
    </r>
    <r>
      <rPr>
        <sz val="12"/>
        <color rgb="FF000000"/>
        <rFont val="Arial"/>
        <family val="2"/>
      </rPr>
      <t>artística a nivel regional, nacional y de la frontera colombo venezolana</t>
    </r>
  </si>
  <si>
    <r>
      <rPr>
        <sz val="12"/>
        <color rgb="FF000000"/>
        <rFont val="Arial"/>
        <family val="2"/>
      </rPr>
      <t>Fortalecimiento del fondo de autores de Norte de Santander, a través de u</t>
    </r>
    <r>
      <rPr>
        <b/>
        <sz val="12"/>
        <color rgb="FF000000"/>
        <rFont val="Arial"/>
        <family val="2"/>
      </rPr>
      <t>na política editorial de textos de interés artístico, cultural y patrimonial</t>
    </r>
  </si>
  <si>
    <t>48</t>
  </si>
  <si>
    <t>32</t>
  </si>
  <si>
    <t>330105900</t>
  </si>
  <si>
    <t>330107300</t>
  </si>
  <si>
    <t xml:space="preserve">Contenidos culturales en circulación
</t>
  </si>
  <si>
    <t>Gestión, protección y salvaguardia del patrimonio cultural colombiano</t>
  </si>
  <si>
    <t xml:space="preserve">	2026004540078</t>
  </si>
  <si>
    <t>Difusión  y protección del patrimonio, los saberes, las manifestaciones de la memoria y la diversidad cultural Norte de Santander</t>
  </si>
  <si>
    <t>372</t>
  </si>
  <si>
    <t>Número de Usuarios atentidos</t>
  </si>
  <si>
    <t>Actividades culturales realizadas en Museos del Ministerio de Cultura</t>
  </si>
  <si>
    <t>SECRETARÍA DE HÁBITAT</t>
  </si>
  <si>
    <t>2.5</t>
  </si>
  <si>
    <t>400100100</t>
  </si>
  <si>
    <t>4001</t>
  </si>
  <si>
    <t xml:space="preserve"> Acceso a soluciones de vivienda</t>
  </si>
  <si>
    <t>Apoyo para el fortalecimiento y desarrollo institucional en los programas de construcción, mejoramiento de vivienda y titulación de predios para la población del departamento Norte de Santander</t>
  </si>
  <si>
    <t>400100200</t>
  </si>
  <si>
    <t>Apoyo para el fortalecimiento y desarrollo institucional en los programas de construcción, mejoramiento de vivienda y titulación de predios para 
la población del departamento Norte de Santander</t>
  </si>
  <si>
    <t>400103200</t>
  </si>
  <si>
    <t>Hogares beneficiados con mejoramiento de una vivienda  </t>
  </si>
  <si>
    <t>8000</t>
  </si>
  <si>
    <t>400104200</t>
  </si>
  <si>
    <t>Vivienda de Interés Social construidas</t>
  </si>
  <si>
    <t>SECRETARÍA DE DESARROLLO SOCIAL</t>
  </si>
  <si>
    <t>2.6</t>
  </si>
  <si>
    <t>Niños y niñas atendidos en Servicio integrales</t>
  </si>
  <si>
    <t>Desarrollo integral de la primera infancia a la juventud, y fortalecimiento de las capacidades de las familias de niñas, niños y adolescentes</t>
  </si>
  <si>
    <t>410200300</t>
  </si>
  <si>
    <t>Agentes educativos cualificados</t>
  </si>
  <si>
    <t>4102</t>
  </si>
  <si>
    <t>410204700</t>
  </si>
  <si>
    <t>Agentes de la institucionalidad de infancia, adolescencia y juventud  asistidos técnicamente</t>
  </si>
  <si>
    <t>410204103</t>
  </si>
  <si>
    <t>450200100</t>
  </si>
  <si>
    <t>Gobierno Territorial</t>
  </si>
  <si>
    <t>4502</t>
  </si>
  <si>
    <t>Fortalecimiento del buen gobierno para el respeto y garantía de los derechos humanos.</t>
  </si>
  <si>
    <t>Mejoramiento de espacios integrales de participación ciudadana y desarrollo de capacidades de liderazgo en población vulnerable en Norte de Santander</t>
  </si>
  <si>
    <t>410205200</t>
  </si>
  <si>
    <t>Niños, niñas, adolescentes y jóvenes beneficiados</t>
  </si>
  <si>
    <t>410204600</t>
  </si>
  <si>
    <r>
      <rPr>
        <sz val="12"/>
        <color theme="1"/>
        <rFont val="Arial"/>
        <family val="2"/>
      </rPr>
      <t>Estrategia Departamental de Conmemoración y celebración con la Niñez y la familia: Juego y Niñez.</t>
    </r>
    <r>
      <rPr>
        <b/>
        <sz val="12"/>
        <color theme="1"/>
        <rFont val="Arial"/>
        <family val="2"/>
      </rPr>
      <t xml:space="preserve">  </t>
    </r>
  </si>
  <si>
    <r>
      <rPr>
        <sz val="12"/>
        <color theme="1"/>
        <rFont val="Arial"/>
        <family val="2"/>
      </rPr>
      <t>Estrategias de prevención de vulneración de los derechos de los niños, niñas y adolescentes con enfoque diferencial e interseccional (</t>
    </r>
    <r>
      <rPr>
        <sz val="12"/>
        <color rgb="FF000000"/>
        <rFont val="Arial"/>
        <family val="2"/>
      </rPr>
      <t xml:space="preserve">consumo de sustancias psicoactivas, violencia por razones de sexo y género, explotación sexual comercial, </t>
    </r>
    <r>
      <rPr>
        <sz val="12"/>
        <color theme="1"/>
        <rFont val="Arial"/>
        <family val="2"/>
      </rPr>
      <t>embarazo adolescente, entre otros).</t>
    </r>
  </si>
  <si>
    <t>410305400</t>
  </si>
  <si>
    <t>4103</t>
  </si>
  <si>
    <t>Desarrollo de mecanismos de articulación y sistemas de información para el seguimiento eficiente del bienestar social en Norte de Santander</t>
  </si>
  <si>
    <t xml:space="preserve">Estrategia de atención y prevención del Trabajo Infantil, Trabajo Infantil Ampliado, Trabajo Doméstico no remunerado, y/o las Peores Formas de Trabajo Infantil. </t>
  </si>
  <si>
    <t>410204100</t>
  </si>
  <si>
    <t>410204300</t>
  </si>
  <si>
    <t>Familias atendidas</t>
  </si>
  <si>
    <t>410204200</t>
  </si>
  <si>
    <t>410204202</t>
  </si>
  <si>
    <t>Familias pertenecientes a cada comunidad atendida</t>
  </si>
  <si>
    <t>4599</t>
  </si>
  <si>
    <t>Fortalecimiento a la gestión y dirección de la administración pública territorial</t>
  </si>
  <si>
    <t>Formulación y Ejecución de los Ciclos de las Políticas Públicas para la Población Vulnerable en Norte de Santander</t>
  </si>
  <si>
    <t>410305202</t>
  </si>
  <si>
    <t>2.7</t>
  </si>
  <si>
    <t>410204504</t>
  </si>
  <si>
    <t>410204502</t>
  </si>
  <si>
    <t>POR DEFINIR</t>
  </si>
  <si>
    <t>459903200</t>
  </si>
  <si>
    <t>2.8</t>
  </si>
  <si>
    <t>410400700</t>
  </si>
  <si>
    <t>4104</t>
  </si>
  <si>
    <t>Atención integral de población en situación permanente de desprotección social y/o familiar</t>
  </si>
  <si>
    <t>Fortalecimiento de los Procesos de Atención Integral, Vida Plena y Envejecimiento Digno en Adultos Mayores del Departamento de Norte de Santander</t>
  </si>
  <si>
    <t>410401000</t>
  </si>
  <si>
    <t>410400800</t>
  </si>
  <si>
    <t>410402300</t>
  </si>
  <si>
    <t>Proyectos productivos asistidos técnicamente</t>
  </si>
  <si>
    <t>410306300</t>
  </si>
  <si>
    <t>410301505</t>
  </si>
  <si>
    <t>Porcentaje</t>
  </si>
  <si>
    <t>Capacitación en emprendimiento, adaptado a las necesidades y saberes propios urbano y rurales, para el fortalecimiento de habilidades y creación de iniciativas productivas y fortalecimiento de las asociaciones mediante capacitaciones y dotaciones.</t>
  </si>
  <si>
    <r>
      <rPr>
        <sz val="12"/>
        <color theme="1"/>
        <rFont val="Arial"/>
        <family val="2"/>
      </rPr>
      <t>Realización de encuentros de Colombiano de Oro, Nuevo Comienzo y Encuentros Intergeneracionales</t>
    </r>
    <r>
      <rPr>
        <b/>
        <sz val="12"/>
        <color theme="1"/>
        <rFont val="Arial"/>
        <family val="2"/>
      </rPr>
      <t xml:space="preserve">. </t>
    </r>
  </si>
  <si>
    <t>2.9</t>
  </si>
  <si>
    <t>Líderes capacitados</t>
  </si>
  <si>
    <t>450203413</t>
  </si>
  <si>
    <t>2.10</t>
  </si>
  <si>
    <t>Comunidades étnicas con acompañamiento comunitario</t>
  </si>
  <si>
    <t>16</t>
  </si>
  <si>
    <t>Fortalecimiento integral de las capacidades técnicas, administrativas, organizativas y de gobernanza con enfoque diferencial para las comunidades étnicas de Norte de Santander</t>
  </si>
  <si>
    <t>Centros comunitarios adecuados</t>
  </si>
  <si>
    <t>Unidades productivas para el autoconsumo instaladas</t>
  </si>
  <si>
    <t>SECRETARÍA DE LA MUJER Y EQUIDAD DE GÉNERO</t>
  </si>
  <si>
    <t>2.11</t>
  </si>
  <si>
    <t>Desarrollo de estrategias con enfoque de género e interseccionalidad que promuevan el empoderamiento ciudadano, el goce efectivo de derechos,la prevención de las violencias contra las mujeres y disminución de las brechas sociales entre mujeres y hombres en Norte de Santander.</t>
  </si>
  <si>
    <t>450202205</t>
  </si>
  <si>
    <t>450201600</t>
  </si>
  <si>
    <t>450202206</t>
  </si>
  <si>
    <t>Estrategias de asistencia técnica para la transversalización de los enfoques de género e interseccionalidad implementadas</t>
  </si>
  <si>
    <t>450203201</t>
  </si>
  <si>
    <t>450203400</t>
  </si>
  <si>
    <t xml:space="preserve">Implementación de estrategias que mejoren y fortalezcan las capacidades y habilidades productivas de las mujeres de Norte de Santander, para lograr su autonomia y empoderamiento económico </t>
  </si>
  <si>
    <t xml:space="preserve">Unidades productivas  beneficiadas en la implementación de estrategias para incrementar su productividad </t>
  </si>
  <si>
    <t>170203806</t>
  </si>
  <si>
    <t>Ruedas de negocios realizadas</t>
  </si>
  <si>
    <t>Agricultura y desarrollo rural</t>
  </si>
  <si>
    <t>Implementación de estrategias con enfoque diferencial que promuevan la autonomia económica y la transversalización del enfoque de género para garantizar la igualdad de derechos y oportunidades para las mujeres rurales de Norte de Santander.</t>
  </si>
  <si>
    <t>350201000</t>
  </si>
  <si>
    <t>Proyectos cofinanciados para agregar valor a los productos y/o mejorar los canales de comercialización</t>
  </si>
  <si>
    <t>450203405</t>
  </si>
  <si>
    <t>Estrategias implementadas en promoción de los derechos sexuales y reproductivos</t>
  </si>
  <si>
    <t>Estrategias para el ejercicio de derechos desde un enfoque diferencial implementadas</t>
  </si>
  <si>
    <t>450203800</t>
  </si>
  <si>
    <t>Estrategias de promoción de la garantía de derechos implementadas</t>
  </si>
  <si>
    <t>450203404</t>
  </si>
  <si>
    <t>450203301</t>
  </si>
  <si>
    <t>450203407</t>
  </si>
  <si>
    <t>Estrategias de fomento de participación para las mujeres</t>
  </si>
  <si>
    <t>450203200</t>
  </si>
  <si>
    <t>450203406</t>
  </si>
  <si>
    <t>450202207</t>
  </si>
  <si>
    <t>Entidades asistidas técnicamente</t>
  </si>
  <si>
    <t>450203300</t>
  </si>
  <si>
    <t>Casas de Igualdad de oportunidades para la mujer y el joven</t>
  </si>
  <si>
    <t>450202601</t>
  </si>
  <si>
    <t>170201701</t>
  </si>
  <si>
    <t>450203302</t>
  </si>
  <si>
    <t>Estrategia móvil implementada</t>
  </si>
  <si>
    <t>170200701</t>
  </si>
  <si>
    <t>Pequeños productores apoyados</t>
  </si>
  <si>
    <t>170203901</t>
  </si>
  <si>
    <t>Jornadas de formación y apoyo a la apropiación de conocimiento realizadas</t>
  </si>
  <si>
    <t>450203700</t>
  </si>
  <si>
    <t>Personas beneficiadas de servicios de educación para el trabajo y el desarrollo humano</t>
  </si>
  <si>
    <t>450203902</t>
  </si>
  <si>
    <t>572</t>
  </si>
  <si>
    <t>450203409</t>
  </si>
  <si>
    <t>Estrategias para la transformación de imaginarios, representaciones y estereotipos de discriminación implementadas</t>
  </si>
  <si>
    <t>2.12</t>
  </si>
  <si>
    <t>450202600</t>
  </si>
  <si>
    <t>Implementación de acciones que contribuyan al empoderamiento, visibilización y atención a las necesidades específicas de la población OSIGD del departamento Norte de Santander.</t>
  </si>
  <si>
    <t>450202602</t>
  </si>
  <si>
    <t>Documentos normativos para la garantía de derechos de la población LGTBI formulados</t>
  </si>
  <si>
    <t>450203901</t>
  </si>
  <si>
    <t>450202200</t>
  </si>
  <si>
    <t>Instancias territoriales de coordinación institucional asistidas y apoyadas</t>
  </si>
  <si>
    <t>SECRETARÍA DE VÍCTIMAS, PAZ Y POSTCONFLICTO</t>
  </si>
  <si>
    <t>2.13</t>
  </si>
  <si>
    <t>410102306</t>
  </si>
  <si>
    <t>20000</t>
  </si>
  <si>
    <t xml:space="preserve">Inclusión social y reconciliación </t>
  </si>
  <si>
    <t>4101</t>
  </si>
  <si>
    <t>Atención, asistencia y reparación integral a las víctimas</t>
  </si>
  <si>
    <t xml:space="preserve"> FORTALECIMIENTO A LAS ACTIVIDADES QUE REALIZA LA SECRETARIA DE VÍCTIMAS, PAZ Y POST CONFLICTO PARA LA CONTRIBUCIÓN A LA SUPERACIÓN DE LA SITUACIÓN DE VULNERABILIDAD DE LA POBLACIÓN VÍCTIMA EN EL DEPARTAMENTO NORTE DE SANTANDER</t>
  </si>
  <si>
    <t>410109100</t>
  </si>
  <si>
    <t>Víctimas con rehabilitación psicosocial</t>
  </si>
  <si>
    <t>410109800</t>
  </si>
  <si>
    <t>Número de jornadas</t>
  </si>
  <si>
    <t>410103800</t>
  </si>
  <si>
    <t>410102506</t>
  </si>
  <si>
    <t>Hogares víctimas con atención humanitaria</t>
  </si>
  <si>
    <t>Hogares con atención humanitaria por subsidiariedad</t>
  </si>
  <si>
    <t>410101802</t>
  </si>
  <si>
    <t>Puntos de atención a víctimas dotados</t>
  </si>
  <si>
    <t>410106300</t>
  </si>
  <si>
    <t>Planes de acción articulados</t>
  </si>
  <si>
    <t>Número de planes de acción articulados</t>
  </si>
  <si>
    <t>410107302</t>
  </si>
  <si>
    <t>Hogares que reciben incentivos en especie</t>
  </si>
  <si>
    <t>2600</t>
  </si>
  <si>
    <t>410107300</t>
  </si>
  <si>
    <t>Hogares con asistencia técnica para la generación de ingresos</t>
  </si>
  <si>
    <t>2800</t>
  </si>
  <si>
    <t>410100300</t>
  </si>
  <si>
    <t>410106800</t>
  </si>
  <si>
    <t>410107401</t>
  </si>
  <si>
    <t>Iniciativas comunitarias apoyadas</t>
  </si>
  <si>
    <t>Apoyo técnico y financiero para desarrollar las acciones en el cumplimiento de órdenes de restitución de tierras que permitan el reconocimiento y atención a los terceros en condiciones de vulnerabilidad</t>
  </si>
  <si>
    <t>410107900</t>
  </si>
  <si>
    <t>CONSEJERÍA DEPARTAMENTAL PARA LA DISCAPACIDAD  /  CENTRO DE REHABILITACIÓN CNM</t>
  </si>
  <si>
    <t>2.14</t>
  </si>
  <si>
    <t xml:space="preserve">nuemro </t>
  </si>
  <si>
    <t>INCLUSIÓN SOCIAL Y RECONCILIACIÓN</t>
  </si>
  <si>
    <t xml:space="preserve">“APOYO PARA EL MEJORAMIENTO DE LA CALIDAD DE VIDA DE PERSONAS EN CONDICIÓN DE DISCAPACIDAD DESDE UNA PERSPECTIVA DE LA ATENCIÓN INTEGRAL EN EL DEPARTAMENTO  NORTE DE SANTANDER” </t>
  </si>
  <si>
    <t>Capacitación en lengua de señas colombiana en articulación con ASONORTE</t>
  </si>
  <si>
    <t>140</t>
  </si>
  <si>
    <t>2200</t>
  </si>
  <si>
    <t>190505003</t>
  </si>
  <si>
    <t>Personas apoyadas</t>
  </si>
  <si>
    <t>Salud y protección social</t>
  </si>
  <si>
    <t>DESARROLLO DEL PROGRAMA DE REHABILITACIÓN PARA PERSONAS CON DISCAPACIDAD EN EL
DEPARTAMENTO  NORTE DE SANTANDER</t>
  </si>
  <si>
    <t xml:space="preserve">CONSEJERÍA DEPARTAMENTAL PARA ASUNTOS RELIGIOSOS </t>
  </si>
  <si>
    <t>2.16</t>
  </si>
  <si>
    <t xml:space="preserve">Implementación de la politica pública de Libertad religiosa  y dignificación del sector en el Departamento Norte de Santander </t>
  </si>
  <si>
    <t>Documento de investigación</t>
  </si>
  <si>
    <t>Municipios asistidos</t>
  </si>
  <si>
    <t>Estrategia</t>
  </si>
  <si>
    <t xml:space="preserve">Iniciativa </t>
  </si>
  <si>
    <t>Espacios de participación</t>
  </si>
  <si>
    <t>Proyecto</t>
  </si>
  <si>
    <t>SECRETARÍA DE SEGURIDAD CIUDADANA</t>
  </si>
  <si>
    <t>3.1</t>
  </si>
  <si>
    <t xml:space="preserve"> Fortalecimiento de la convivencia y la seguridad ciudadana</t>
  </si>
  <si>
    <t>Fortalecimiento institucional y servicio de apoyo integral como estrategia para la seguridad ciudadana en el departamento Norte de Santander</t>
  </si>
  <si>
    <t>450104500</t>
  </si>
  <si>
    <t>Estrategias para la promoción de la mediación comunitaria implementadas</t>
  </si>
  <si>
    <t>450100402</t>
  </si>
  <si>
    <t>450102601</t>
  </si>
  <si>
    <t>Documentos de planeación con seguimiento realizados</t>
  </si>
  <si>
    <t>450102800</t>
  </si>
  <si>
    <t>450102900</t>
  </si>
  <si>
    <t>450103000</t>
  </si>
  <si>
    <t>450102602</t>
  </si>
  <si>
    <t>YA SE CUMPLIO EN EL AÑO 2024 PARA EL CUATRENIO</t>
  </si>
  <si>
    <t>450100100</t>
  </si>
  <si>
    <t>Instancias territoriales asistidas técnicamente</t>
  </si>
  <si>
    <t>450105600</t>
  </si>
  <si>
    <t>“Catálogo de Infraestructura Estratégica-Crítica” del departamento.</t>
  </si>
  <si>
    <r>
      <rPr>
        <sz val="12"/>
        <color theme="1"/>
        <rFont val="Arial"/>
        <family val="2"/>
      </rPr>
      <t xml:space="preserve">Caracterización de entornos urbanísticos </t>
    </r>
    <r>
      <rPr>
        <sz val="12"/>
        <color rgb="FF000000"/>
        <rFont val="Arial"/>
        <family val="2"/>
      </rPr>
      <t>y seguimiento</t>
    </r>
    <r>
      <rPr>
        <sz val="12"/>
        <color theme="1"/>
        <rFont val="Arial"/>
        <family val="2"/>
      </rPr>
      <t xml:space="preserve"> (luz, deterioro de parques, poda de árboles, casas abandonadas).</t>
    </r>
  </si>
  <si>
    <t>450106600</t>
  </si>
  <si>
    <t>Estaciones de policía construidas y dotadas</t>
  </si>
  <si>
    <t>SECRETARÍA DE GOBIERNO</t>
  </si>
  <si>
    <t>3.2</t>
  </si>
  <si>
    <t xml:space="preserve">Gobierno Territorial </t>
  </si>
  <si>
    <t>Implementación de la estrategia    "Convivencia Ciudadana” para el fomento de la interacción pacífica y armónica de un Norte Territorio de paz, Departamento  Norte de Santander</t>
  </si>
  <si>
    <r>
      <rPr>
        <sz val="12"/>
        <color theme="1"/>
        <rFont val="Arial"/>
        <family val="2"/>
      </rPr>
      <t>Formación</t>
    </r>
    <r>
      <rPr>
        <sz val="12"/>
        <color rgb="FF000000"/>
        <rFont val="Arial"/>
        <family val="2"/>
      </rPr>
      <t xml:space="preserve"> para prevenir la violencia Institucional</t>
    </r>
  </si>
  <si>
    <t>Iniciativas Realizadas</t>
  </si>
  <si>
    <t xml:space="preserve">Plan   integral de prevención a nivel departamental Diseñado o Actualizado. </t>
  </si>
  <si>
    <t xml:space="preserve">Diseño y Actualización  </t>
  </si>
  <si>
    <t xml:space="preserve">Boletines Estadísticos </t>
  </si>
  <si>
    <t>Espacios de Participación</t>
  </si>
  <si>
    <t xml:space="preserve">Estrategias y Espacios de Diálogos Realizados </t>
  </si>
  <si>
    <t xml:space="preserve">Proyectos  Financiados </t>
  </si>
  <si>
    <t>SECRETARÍA DE MEDIO AMBIENTE, RECURSOS NATURALES Y SOSTENIBILIDAD</t>
  </si>
  <si>
    <t>3.3</t>
  </si>
  <si>
    <t>Áreas en proceso de restauración</t>
  </si>
  <si>
    <t>Ha</t>
  </si>
  <si>
    <t>AMBIENTE DESARROLLO SOSTENIBLE</t>
  </si>
  <si>
    <t>Conservación de la biodiversidad y sus servicios ecosistémicos</t>
  </si>
  <si>
    <t>Implementación de Acciones Integradas de Restauración y Conservación de Ecosistemas Estratégicos y Recursos Hídricos para el Desarrollo 
Territorial Sostenible en Norte de Santander</t>
  </si>
  <si>
    <t xml:space="preserve"> Número</t>
  </si>
  <si>
    <t>Áreas en proceso restauración aisladas</t>
  </si>
  <si>
    <t>Áreas en proceso restauración en mantenimiento</t>
  </si>
  <si>
    <t>Áreas en proceso de restauración con seguimiento</t>
  </si>
  <si>
    <t xml:space="preserve">Ha </t>
  </si>
  <si>
    <t>Plantaciones forestales realizadas</t>
  </si>
  <si>
    <r>
      <rPr>
        <sz val="12"/>
        <color theme="1"/>
        <rFont val="Arial"/>
        <family val="2"/>
      </rPr>
      <t>Documentos de lineamientos técnicos con directrices ambientales y de gestión del riesgo en la planificación ambiental territorial formulados</t>
    </r>
    <r>
      <rPr>
        <b/>
        <sz val="12"/>
        <color rgb="FF000000"/>
        <rFont val="Arial"/>
        <family val="2"/>
      </rPr>
      <t xml:space="preserve"> </t>
    </r>
  </si>
  <si>
    <t xml:space="preserve"> Fortalecimiento del desempeño ambiental de los sectores productivos</t>
  </si>
  <si>
    <t>Fortalecimiento del crecimiento verde y la bioeconomía para un desarrollo sostenible de Norte de Santander.</t>
  </si>
  <si>
    <t xml:space="preserve">Fortalecimiento para la formulación, implementación, seguimiento y control de los Proyectos Ambientales Escolares –PRAES y Proyectos Ciudadanos de Educación Ambiental –PROCEDAS. </t>
  </si>
  <si>
    <t xml:space="preserve">Proyectos de protección y
recuperación del conocimiento
tradicional asociado a la
biodiversidad
</t>
  </si>
  <si>
    <t xml:space="preserve"> Educación Ambiental </t>
  </si>
  <si>
    <t>Generación de estrategias para la democratización de la información, Educación y justicia ambiental con participación ciudadana en Norte de Santander</t>
  </si>
  <si>
    <t>Estrategias educativo ambientales y de participación
implementadas</t>
  </si>
  <si>
    <t>Eventos de educación y
participación realizados</t>
  </si>
  <si>
    <t xml:space="preserve">Estructuración e implementación de un Sistema de Información Ambiental Departamental. </t>
  </si>
  <si>
    <t>Acompañamiento para la estructuración e implementación de centros subregionales de aprovechamiento y valorización de residuos sólidos</t>
  </si>
  <si>
    <t>Programas de recolección de residuos posconsumo evaluados</t>
  </si>
  <si>
    <t>Fortalecimiento de capacidades en economía circular y sostenibilidad en organizaciones y comunidades urbanas y rurales.</t>
  </si>
  <si>
    <r>
      <rPr>
        <sz val="12"/>
        <color rgb="FF000000"/>
        <rFont val="Arial"/>
        <family val="2"/>
      </rPr>
      <t>Implementación del Sis</t>
    </r>
    <r>
      <rPr>
        <sz val="12"/>
        <color rgb="FF242424"/>
        <rFont val="Arial"/>
        <family val="2"/>
      </rPr>
      <t>tema de Gestión Ambiental de la Gobernación de Norte de Santander</t>
    </r>
  </si>
  <si>
    <t>Programas de gestión ambiental
sectorial diseñados</t>
  </si>
  <si>
    <t xml:space="preserve">Seguimiento y fortalecimiento a los PGIRS de los municipios del departamento. </t>
  </si>
  <si>
    <r>
      <rPr>
        <sz val="12"/>
        <color theme="1"/>
        <rFont val="Arial"/>
        <family val="2"/>
      </rPr>
      <t>Generación y uso de energías provenientes de fuentes no convencionales de energía renovable. -FNCER</t>
    </r>
    <r>
      <rPr>
        <sz val="12"/>
        <color rgb="FF242424"/>
        <rFont val="Arial"/>
        <family val="2"/>
      </rPr>
      <t>.</t>
    </r>
  </si>
  <si>
    <t xml:space="preserve">Campañas de información en gestión de cambio climático realizadas </t>
  </si>
  <si>
    <t xml:space="preserve"> Gestión del cambio climático para un desarrollo bajo en carbono y resiliente al clima</t>
  </si>
  <si>
    <t xml:space="preserve">Asistencia técnica para la gestión del cambio climático para un desarrollo bajo en carbono y resiliente al clima en Norte de Santander </t>
  </si>
  <si>
    <r>
      <rPr>
        <sz val="12"/>
        <color theme="1"/>
        <rFont val="Arial"/>
        <family val="2"/>
      </rPr>
      <t xml:space="preserve">Dinamización del </t>
    </r>
    <r>
      <rPr>
        <sz val="12"/>
        <color rgb="FF242424"/>
        <rFont val="Arial"/>
        <family val="2"/>
      </rPr>
      <t>Plan Integral de Cambio Climático Departamental para un desarrollo del territorio bajo en carbono y resiliente al clima.</t>
    </r>
  </si>
  <si>
    <r>
      <rPr>
        <sz val="12"/>
        <color theme="1"/>
        <rFont val="Arial"/>
        <family val="2"/>
      </rPr>
      <t>S</t>
    </r>
    <r>
      <rPr>
        <sz val="12"/>
        <color rgb="FF242424"/>
        <rFont val="Arial"/>
        <family val="2"/>
      </rPr>
      <t>oluciones Basadas en la Naturaleza para resolver retos climáticos, de gestión de riesgos de desastres y la protección de la biodiversidad y los servicios ecosistémicos.</t>
    </r>
  </si>
  <si>
    <t>3.4</t>
  </si>
  <si>
    <t>Áreas con esquemas de Pago por Servicios Ambientales implementados.</t>
  </si>
  <si>
    <t xml:space="preserve"> Gestión integral del recurso hídrico</t>
  </si>
  <si>
    <t>Desarrollo de acciones para la gestión integral del agua, la biodiversidad y las personas en el centro del ordenamiento territorial de Norte de Santander</t>
  </si>
  <si>
    <t>Asistencias Técnicas Realizadas</t>
  </si>
  <si>
    <r>
      <rPr>
        <sz val="12"/>
        <color theme="1"/>
        <rFont val="Arial"/>
        <family val="2"/>
      </rPr>
      <t>Acompañamiento</t>
    </r>
    <r>
      <rPr>
        <b/>
        <sz val="12"/>
        <color rgb="FF388600"/>
        <rFont val="Arial"/>
        <family val="2"/>
      </rPr>
      <t xml:space="preserve"> </t>
    </r>
    <r>
      <rPr>
        <sz val="12"/>
        <color theme="1"/>
        <rFont val="Arial"/>
        <family val="2"/>
      </rPr>
      <t>Implementación de criterios para el control</t>
    </r>
    <r>
      <rPr>
        <sz val="12"/>
        <color rgb="FF000000"/>
        <rFont val="Arial"/>
        <family val="2"/>
      </rPr>
      <t xml:space="preserve"> y vigilancia de sectores productivos por vertimientos en las fuentes hídricas.</t>
    </r>
  </si>
  <si>
    <t>3.5</t>
  </si>
  <si>
    <t xml:space="preserve">Infraestructura para el bienestar animal construida y dotada </t>
  </si>
  <si>
    <t>GOBIERNO TERRITORIAL</t>
  </si>
  <si>
    <t>Fortalecimiento de la convivencia y la seguridad ciudadana</t>
  </si>
  <si>
    <t>Implementación de estrategias integrales para el bienestar de animales  de compañía en Norte de Santander</t>
  </si>
  <si>
    <t xml:space="preserve">Animales atendidos </t>
  </si>
  <si>
    <t>Animales con identificación y registro oficial (Sector Gobierno Territorial)</t>
  </si>
  <si>
    <t>Documentos de lineamientos técnicos
con el manejo de especies de fauna y
flora elaborados</t>
  </si>
  <si>
    <t>SECRETARÍA DE GESTIÓN DEL RIESGO DE DESASTRES</t>
  </si>
  <si>
    <t>3.6</t>
  </si>
  <si>
    <t xml:space="preserve"> Gestión del riesgo de desastres y emergencias</t>
  </si>
  <si>
    <t>Fortalecimiento de la gestión del riesgo de desastres en el marco de los procesos de gobernabilidad, conocimiento del riesgo, reducción del riesgo y manejo de desastres en el Departamento Norte de Santander</t>
  </si>
  <si>
    <t>Organismos de atención de emergencias equipados</t>
  </si>
  <si>
    <t>SECRETARÍA DE PLANEACIÓN Y DESARROLLO TERRITORIAL</t>
  </si>
  <si>
    <t>CATÁLOGO DE PRODUCTOS (MGA)</t>
  </si>
  <si>
    <t>4.1</t>
  </si>
  <si>
    <t>NOB</t>
  </si>
  <si>
    <t>320500101</t>
  </si>
  <si>
    <t>UNIDAD</t>
  </si>
  <si>
    <t>4002</t>
  </si>
  <si>
    <t>Ordenamiento territorial y desarrollo urbano</t>
  </si>
  <si>
    <t>2024004540030</t>
  </si>
  <si>
    <t>Ordenamiento Territorial Departamental y Municipal</t>
  </si>
  <si>
    <t>400201600</t>
  </si>
  <si>
    <t>400200100</t>
  </si>
  <si>
    <t>AM</t>
  </si>
  <si>
    <t>FORTALECIMIENTO DE LAS CAPACIDADES ADMINISTRATIVAS, DE GESTIÓN Y DE INFRAESTRUCTURA DE LOS ENTES TERRITORIALES PARA LA CONSOLIDACIÓN E IMPLEMENTACIÓN DE DATOS, DIRECCIONAMIENTO ESTRATÉGICO Y SEGUIMIENTO INTEGRAL DE PLANES PROGRAMAS Y PROYECTOS EN EL DEPARTAMENTO NORTE DE SANTANDER</t>
  </si>
  <si>
    <t>JER</t>
  </si>
  <si>
    <t>Sistema de Gestión implementado</t>
  </si>
  <si>
    <t>OFD</t>
  </si>
  <si>
    <r>
      <rPr>
        <sz val="12"/>
        <color theme="1"/>
        <rFont val="Arial"/>
        <family val="2"/>
      </rPr>
      <t>Caracterización poblacional</t>
    </r>
    <r>
      <rPr>
        <b/>
        <sz val="12"/>
        <color theme="1"/>
        <rFont val="Arial"/>
        <family val="2"/>
      </rPr>
      <t xml:space="preserve"> </t>
    </r>
    <r>
      <rPr>
        <sz val="12"/>
        <color theme="1"/>
        <rFont val="Arial"/>
        <family val="2"/>
      </rPr>
      <t>y focalización de la inversión social municipal.</t>
    </r>
  </si>
  <si>
    <t>459903100</t>
  </si>
  <si>
    <t>2024004540028</t>
  </si>
  <si>
    <t>Niveles de información geoespacial dispuestos</t>
  </si>
  <si>
    <t>04</t>
  </si>
  <si>
    <t>INFORMACIÓN ESTADÍSTICA</t>
  </si>
  <si>
    <t>0406</t>
  </si>
  <si>
    <t>Generación de la información geográfica del territorio nacional</t>
  </si>
  <si>
    <t>FORTALECIMIENTO DE LA GESTIÓN PUBLICA EN LA IMPLEMENTACIÓN DE SISTEMA DE INFORMACIÓN CATASTRAL CON ENFOQUE MULTIPROPÓSITO Y CONSOLIDACIÓN, DISPOSICIÓN Y APROVECHAMIENTO DE LA INFORMACIÓN GEOESPACIAL EN EL DEPARTAMENTO NORTE DE SANTANDER</t>
  </si>
  <si>
    <t>Personas capacitadas en uso de Tecnologías de Información y Comunicaciones (TIC)</t>
  </si>
  <si>
    <t>040601800</t>
  </si>
  <si>
    <t>4.2</t>
  </si>
  <si>
    <t>MPMR</t>
  </si>
  <si>
    <t>vivienda Ciudad y Territorio</t>
  </si>
  <si>
    <t>FORTALECIMIENTO INTEGRAL DE LA GESTIÓN TERRITORIAL Y BUEN GOBIERNO EN LA PLANIFICACIÓN DEPARTAMENTAL, ASISTENCIA TÉCNICA MUNICIPAL Y APOYO A ESQUEMAS ASOCIATIVOS EN EL DEPARTAMENTO NORTE DE SANTANDER</t>
  </si>
  <si>
    <t>Vivienda Ciudad y Territoirio</t>
  </si>
  <si>
    <t>459900100</t>
  </si>
  <si>
    <t>Documentos de Evaluación</t>
  </si>
  <si>
    <t>459903101</t>
  </si>
  <si>
    <t>Información catastral actualizada / Estrategia de Formalización de tierras</t>
  </si>
  <si>
    <t>040600400</t>
  </si>
  <si>
    <t>040600500</t>
  </si>
  <si>
    <t>040600700</t>
  </si>
  <si>
    <t>LBVM</t>
  </si>
  <si>
    <t>4.2.4.2</t>
  </si>
  <si>
    <t>67</t>
  </si>
  <si>
    <t>4.4</t>
  </si>
  <si>
    <t>JPG</t>
  </si>
  <si>
    <t>459902300</t>
  </si>
  <si>
    <t>AT</t>
  </si>
  <si>
    <t>459902301</t>
  </si>
  <si>
    <t>Metodologías aplicadas</t>
  </si>
  <si>
    <t>459902302</t>
  </si>
  <si>
    <t>Informe final de implementación</t>
  </si>
  <si>
    <t>FORTALECIMIENTO DE LAS CAPACIDADES ADMINISTRATIVAS, DE GESTIÓN Y DE INFRAESTRUCTURA DE LOS ENTES TERRITORIALES PARA LA CONSOLIDACIÓN E IMPLEMENTACIÓN DE DATOS, DIRECCIONAMIENTO ESTRATÉGICO Y SEGUIMIENTO INTEGRAL DE PLANES PROGRAMAS Y PROYECTOS EN EL DEPAR</t>
  </si>
  <si>
    <t>459902304</t>
  </si>
  <si>
    <t>459903000</t>
  </si>
  <si>
    <t>449</t>
  </si>
  <si>
    <t>459903001</t>
  </si>
  <si>
    <t xml:space="preserve">Nùmero de eventos realizados </t>
  </si>
  <si>
    <t>CERV</t>
  </si>
  <si>
    <t>939</t>
  </si>
  <si>
    <t>26</t>
  </si>
  <si>
    <t>459901900</t>
  </si>
  <si>
    <t>459901902</t>
  </si>
  <si>
    <t>SECRETARÍA DE HACIENDA</t>
  </si>
  <si>
    <t>INVERSIÓN EN MILLONES DE PESOS PRIMER TRIMESTRE 2024</t>
  </si>
  <si>
    <t>INVERSIÓN EN MILLONES DE PESOS SEGUNDO TRIMESTRE 2024</t>
  </si>
  <si>
    <t>INVERSIÓN EN MILLONES DE PESOS TERCER TRIMESTRE 2024</t>
  </si>
  <si>
    <t>INVERSIÓN EN MILLONES DE PESOS CUARTO TRIMESTRE 2024</t>
  </si>
  <si>
    <t>4.3</t>
  </si>
  <si>
    <t>459900201</t>
  </si>
  <si>
    <t xml:space="preserve"> Fortalecimiento a la gestión y dirección de la administración pública territorial</t>
  </si>
  <si>
    <t>FORTALECIMIENTO A LA GESTIÓN DE LA HACIENDA PÚBLICA TERRITORIAL A TRAVÉS DEL MEJORAMIENTO DE LA INFRAESTRUCTURA FÍSICA, TECNOLÓGICA Y RECURSO HUMANO DEL DEPARTAMENTO. NORTE DE SANTANDER</t>
  </si>
  <si>
    <t>459900700</t>
  </si>
  <si>
    <t>Índice de capacidad en la prestación de servicios de tecnología</t>
  </si>
  <si>
    <t>SECRETARÍA GENERAL</t>
  </si>
  <si>
    <t>459903800</t>
  </si>
  <si>
    <t>Funcionarios apoyados</t>
  </si>
  <si>
    <t>Gobierno territorial</t>
  </si>
  <si>
    <t>Fortalecimiento de la capacidad institucional del Talento humano, procesos e infraestructura de la Gobernación Norte de Santander</t>
  </si>
  <si>
    <t>459900900</t>
  </si>
  <si>
    <t>400103100</t>
  </si>
  <si>
    <t>Hogares beneficiados con adquisición de vivienda </t>
  </si>
  <si>
    <t>Acceso a soluciones de vivienda</t>
  </si>
  <si>
    <t>Apoyo para la adquisición de vivienda de los empleados públicos del departamento de Norte de Santander</t>
  </si>
  <si>
    <t>459902800</t>
  </si>
  <si>
    <t>Sistema de información actualizado</t>
  </si>
  <si>
    <t>459901800</t>
  </si>
  <si>
    <t>190502501</t>
  </si>
  <si>
    <t>Personas atendidas con campañas de gestión del riesgo para abordar situaciones prevalentes de origen laboral</t>
  </si>
  <si>
    <t>60</t>
  </si>
  <si>
    <t>Optimización del ambiente de trabajo en la Gobernación de Norte de Santander</t>
  </si>
  <si>
    <t>434</t>
  </si>
  <si>
    <t>190502500</t>
  </si>
  <si>
    <t>Campañas de gestión del riesgo para abordar situaciones prevalentes de origen laboral implementadas</t>
  </si>
  <si>
    <t>459902500</t>
  </si>
  <si>
    <t>459902600</t>
  </si>
  <si>
    <t>Documentos de investigación</t>
  </si>
  <si>
    <t>459903600</t>
  </si>
  <si>
    <t>Sistema de gestión documental actualizado</t>
  </si>
  <si>
    <t>459902900</t>
  </si>
  <si>
    <t>459902903</t>
  </si>
  <si>
    <t>459903700</t>
  </si>
  <si>
    <t>459903400</t>
  </si>
  <si>
    <t>459901100</t>
  </si>
  <si>
    <t>7</t>
  </si>
  <si>
    <t>SECRETARIA DE PROGRAMAS Y PROYECTOS ESTRATÉGICOS Y ESPECIALES</t>
  </si>
  <si>
    <t>459900600</t>
  </si>
  <si>
    <t>ESTUDIOS DE PREINVERSIÓN ELABORADOS</t>
  </si>
  <si>
    <t>FORTALECIMIENTO A LA GESTIÓN Y DIRECCIÓN DE LA ADMINISTRACIÓN PÚBLICA TERRITORIAL.</t>
  </si>
  <si>
    <t>FORTALECIMIENTO DE LA GESTÓN DIRECCIÓN FORMULACIÓN EVALUACIÓN, EJECUCION  Y SEGUIMIENTO DE PROGRAMAS Y PROYECTOS DE LA GOBERNACIÓN DE NORTE DE SANTANDER</t>
  </si>
  <si>
    <t>ENTIDADES, ORGANISMOS Y DEPENDENCIAS ASISTIDOS TÉCNICAMENTE</t>
  </si>
  <si>
    <t>29</t>
  </si>
  <si>
    <t>PROYECTOS DE INFRAESTRUCTURA TURÍSTICA APOYADOS.</t>
  </si>
  <si>
    <t>PRODUCTIVIDAD Y COMPETITIVIDAD DE LAS EMPRESAS COLOMBIANAS</t>
  </si>
  <si>
    <t>IMPLEMENTACIÓN DEL PROGRAMA INDUSTRIA, COMERCIO Y TURISMO EN EL DEPARTAMENTO NORTE DE SANTANDER</t>
  </si>
  <si>
    <t>18</t>
  </si>
  <si>
    <t>EMPRESAS BENEFICIADAS</t>
  </si>
  <si>
    <t>HOSPITALES DE PRIMER NIVEL DE ATENCIÓN ADECUADOS.</t>
  </si>
  <si>
    <t>ASEGURAMIENTO Y PRESTACIÓN INTEGRAL DE SERVICIOS DE SALUD</t>
  </si>
  <si>
    <t>IMPLEMENTACIÓN DE PROGRAMA DE INFRAESTRUCTURA DE SALUD EN EL DEPARTAMENTO NORTE DE SANTANDER.</t>
  </si>
  <si>
    <t>HOSPITALES DE PRIMER NIVEL DE ATENCIÓN AMPLIADOS.</t>
  </si>
  <si>
    <t>HOSPITALES DE PRIMER NIVEL DE ATENCIÓN DOTADOS.</t>
  </si>
  <si>
    <t>HOSPITALES DE SEGUNDO NIVEL DE ATENCIÓN AMPLIADOS.</t>
  </si>
  <si>
    <t>HOSPITALES DE SEGUNDO NIVEL DE ATENCIÓN CONSTRUIDOS Y DOTADOS.</t>
  </si>
  <si>
    <t>HOSPITALES DE TERCER NIVEL DE ATENCIÓN ADECUADOS.</t>
  </si>
  <si>
    <t>HOSPITALES DE TERCER NIVEL DE ATENCIÓN AMPLIADOS.</t>
  </si>
  <si>
    <t>HOSPITALES DE TERCER NIVEL DE ATENCIÓN CON REFORZAMIENTO ESTRUCTURAL.</t>
  </si>
  <si>
    <t>HOSPITALES DE TERCER NIVEL DE ATENCIÓN DOTADOS.</t>
  </si>
  <si>
    <t>HOSPITALES DE PRIMER NIVEL DE ATENCIÓN CONSTRUIDOS Y DOTADOS</t>
  </si>
  <si>
    <t>430208200</t>
  </si>
  <si>
    <t>COMPLEJO DEPORTIVO DE ALTO RENDIMIENTO CONSTRUIDO</t>
  </si>
  <si>
    <t>43</t>
  </si>
  <si>
    <t>4301</t>
  </si>
  <si>
    <t>FOMENTO A LA RECREACIÓN, LA ACTIVIDAD FÍSICA Y EL DEPORTE</t>
  </si>
  <si>
    <t>IMPLEMENTACIÓN DE PROGRAMAS DE INFRAESTRUCTURA DEPORTIVA, DE ALTO RENDIMIENTO Y RECREATIVA EN EL DEPARTAMENTO NORTE DE SANTANDER</t>
  </si>
  <si>
    <t>GIMNASIOS CONSTRUIDOS Y DOTADOS.</t>
  </si>
  <si>
    <t>430201500</t>
  </si>
  <si>
    <t>PISTAS CONSTRUIDAS Y DOTADAS.</t>
  </si>
  <si>
    <t>SEDES EDUCATIVA MEJORADA.</t>
  </si>
  <si>
    <t>EDUCACION</t>
  </si>
  <si>
    <t>CALIDAD, COBERTURA Y FORTALECIMIENTO DE LA EDUCACIÓN INICIAL, PRESCOLAR, BÁSICA Y MEDIA</t>
  </si>
  <si>
    <t>IMPLEMENTACIÓN DEL PROGRAMA DE INFRAESTRUCTURA EDUCATIVA EN EL DEPARTAMENTO NORTE DE SANTANDER.</t>
  </si>
  <si>
    <t>SEDES DOTADAS</t>
  </si>
  <si>
    <t>SEDES EDUCATIVAS NUEVAS CONSTRUIDAS</t>
  </si>
  <si>
    <t>IMPLEMENTACIÓN DE PROGRAMAS PARA FORTALECER LA INFRAESTRUCTURA DEPORTIVA Y RECREATIVA EN EL DEPARTAMENTO NORTE DE SANTANDER</t>
  </si>
  <si>
    <t xml:space="preserve">GESTIÓN DE DIRECCIONAMIENTO ESTRATÉGICO </t>
  </si>
  <si>
    <t xml:space="preserve">MATRIZ PLAN DE ACCION </t>
  </si>
  <si>
    <t>PLAN DE ACCION OFICINA ASESORA  DE CONTROL INTERNO DE GESTION  2026</t>
  </si>
  <si>
    <t xml:space="preserve">      </t>
  </si>
  <si>
    <t xml:space="preserve">OBJETIVO GENERAL </t>
  </si>
  <si>
    <t>ROL</t>
  </si>
  <si>
    <t>No.</t>
  </si>
  <si>
    <t>ESTRATEGIA</t>
  </si>
  <si>
    <t>META</t>
  </si>
  <si>
    <t xml:space="preserve">CUMPLIMIENTO </t>
  </si>
  <si>
    <t>INDICADORES DE GESTIÓN Y RESULTADOS</t>
  </si>
  <si>
    <t>EVIDENCIA DE LA ACTIVIDAD</t>
  </si>
  <si>
    <t>REPONSABLE</t>
  </si>
  <si>
    <t>REPONSABLE EQUIPO CIG</t>
  </si>
  <si>
    <t>TRIMESTRAL AÑO 2026</t>
  </si>
  <si>
    <t xml:space="preserve">RECURSOS  </t>
  </si>
  <si>
    <t>Evaluar,  verificar y controlar  el Sistema Institucional de Control Interno de la Gobernación Norte de Santander, garantizando el liderazgo estratégico, el enfoque hacia la prevención, la evaluación de la gestión del riesgo, la evaluación y seguimiento y la relación con entes externos de control.</t>
  </si>
  <si>
    <t>Liderazgo Estratégico</t>
  </si>
  <si>
    <t>Someter  aprobación el Programa Anual de Auditorias de la vigencia y mantener informado al comité de los avances y estado del Sistema de Control Interno de la Entidad.</t>
  </si>
  <si>
    <t>Desarrollar como mínimo una (1) reunión semestral del CICCI, logrando la aprobación del PAA e informado el estado del SCI, durante la vigencia 2026</t>
  </si>
  <si>
    <t>Semestral</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</si>
  <si>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 xml:space="preserve">(Comités Desarrollados / 2) * 100%
</t>
    </r>
  </si>
  <si>
    <r>
      <rPr>
        <b/>
        <sz val="12"/>
        <rFont val="Calibri"/>
        <family val="2"/>
      </rPr>
      <t>1.</t>
    </r>
    <r>
      <rPr>
        <sz val="12"/>
        <rFont val="Calibri"/>
        <family val="2"/>
      </rPr>
      <t xml:space="preserve"> Actas del Comité Institucional de Coordinación de Control Interno
</t>
    </r>
    <r>
      <rPr>
        <b/>
        <sz val="12"/>
        <rFont val="Calibri"/>
        <family val="2"/>
      </rPr>
      <t>ME-CG-CI-03</t>
    </r>
    <r>
      <rPr>
        <sz val="12"/>
        <rFont val="Calibri"/>
        <family val="2"/>
      </rPr>
      <t xml:space="preserve">
</t>
    </r>
    <r>
      <rPr>
        <b/>
        <sz val="12"/>
        <rFont val="Calibri"/>
        <family val="2"/>
      </rPr>
      <t xml:space="preserve">
2. </t>
    </r>
    <r>
      <rPr>
        <sz val="12"/>
        <rFont val="Calibri"/>
        <family val="2"/>
      </rPr>
      <t>Programa Anual de Auditorias</t>
    </r>
    <r>
      <rPr>
        <b/>
        <sz val="12"/>
        <rFont val="Calibri"/>
        <family val="2"/>
      </rPr>
      <t xml:space="preserve">
    ME-CI- AI -01</t>
    </r>
  </si>
  <si>
    <t xml:space="preserve">Jefe Oficina de Control Interno y Equipo de Trabajo </t>
  </si>
  <si>
    <t xml:space="preserve">Jefe Oficina de Control Interno </t>
  </si>
  <si>
    <t>X</t>
  </si>
  <si>
    <t>Humanos, tecnológicos, financieros</t>
  </si>
  <si>
    <t>Crear,  integrar y operativizar el Comité Departamental de Auditoria de Norte de Santander</t>
  </si>
  <si>
    <t>Creación e Integración del Comité de Auditoria del Departamento Norte de Santander</t>
  </si>
  <si>
    <t xml:space="preserve">Anual </t>
  </si>
  <si>
    <r>
      <rPr>
        <b/>
        <sz val="12"/>
        <rFont val="Calibri"/>
        <family val="2"/>
      </rPr>
      <t>Indicador de Cumplimiento</t>
    </r>
    <r>
      <rPr>
        <sz val="12"/>
        <rFont val="Calibri"/>
        <family val="2"/>
      </rPr>
      <t xml:space="preserve"> 
(Acciones desarrolladas/ Acciones programadas) * 100%
</t>
    </r>
  </si>
  <si>
    <r>
      <rPr>
        <b/>
        <sz val="12"/>
        <rFont val="Calibri"/>
        <family val="2"/>
      </rPr>
      <t>1</t>
    </r>
    <r>
      <rPr>
        <sz val="12"/>
        <rFont val="Calibri"/>
        <family val="2"/>
      </rPr>
      <t xml:space="preserve">. Acto Administrativo de Creación  e Integración.
</t>
    </r>
    <r>
      <rPr>
        <b/>
        <sz val="12"/>
        <rFont val="Calibri"/>
        <family val="2"/>
      </rPr>
      <t>2.</t>
    </r>
    <r>
      <rPr>
        <sz val="12"/>
        <rFont val="Calibri"/>
        <family val="2"/>
      </rPr>
      <t xml:space="preserve"> Actas  de Comité Auditor.
</t>
    </r>
    <r>
      <rPr>
        <b/>
        <sz val="12"/>
        <rFont val="Calibri"/>
        <family val="2"/>
      </rPr>
      <t>3.</t>
    </r>
    <r>
      <rPr>
        <sz val="12"/>
        <rFont val="Calibri"/>
        <family val="2"/>
      </rPr>
      <t xml:space="preserve"> Formato de Asistencia </t>
    </r>
  </si>
  <si>
    <t>Enfoque hacia la Prevención</t>
  </si>
  <si>
    <t>Asistir a los comités en los cuales sea invitado con el fin de brindar opiniones que le permitan a la administración reflexionar y facilitar la toma de decisiones en la resolución de  los problemas identificados .</t>
  </si>
  <si>
    <t>Participar en el 100% de las reuniones a las que sea invitada</t>
  </si>
  <si>
    <t xml:space="preserve">Mensual </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</si>
  <si>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 xml:space="preserve">(Comités en los que se participa / Comites a los que se invita) * 100%
</t>
    </r>
  </si>
  <si>
    <r>
      <rPr>
        <b/>
        <sz val="12"/>
        <rFont val="Calibri"/>
        <family val="2"/>
        <scheme val="minor"/>
      </rPr>
      <t xml:space="preserve">1. </t>
    </r>
    <r>
      <rPr>
        <sz val="12"/>
        <rFont val="Calibri"/>
        <family val="2"/>
      </rPr>
      <t xml:space="preserve">Actas de Reunion y o Asistencia
 </t>
    </r>
    <r>
      <rPr>
        <b/>
        <sz val="12"/>
        <rFont val="Calibri"/>
        <family val="2"/>
      </rPr>
      <t xml:space="preserve">   ME-CG-CI-03 o ME-CG-CI-02
2. </t>
    </r>
    <r>
      <rPr>
        <sz val="12"/>
        <rFont val="Calibri"/>
        <family val="2"/>
      </rPr>
      <t xml:space="preserve">Invitaciones realizadas
     </t>
    </r>
    <r>
      <rPr>
        <b/>
        <sz val="12"/>
        <rFont val="Calibri"/>
        <family val="2"/>
      </rPr>
      <t xml:space="preserve">ME-CG-CI-01 </t>
    </r>
  </si>
  <si>
    <t>Jefe Oficina de Control Interno</t>
  </si>
  <si>
    <t xml:space="preserve">Coordinar con la Secretaría General a través de la Oficina de Talento Humano Capacitaciones sobre Cultura de Autocontrol  y liderazgo estratégico para el mejoramiento continuo
</t>
  </si>
  <si>
    <t>Desarrollar como mínimo una (1) acción o jornada de capacitación semestral, que permita fortalecer la cultura de autocontrol, durante la vigencia 2026</t>
  </si>
  <si>
    <r>
      <rPr>
        <b/>
        <sz val="12"/>
        <rFont val="Calibri"/>
        <family val="2"/>
      </rPr>
      <t xml:space="preserve">Cumplimiento de acciones o jornada de capacitación en cultura de autocontrol
</t>
    </r>
    <r>
      <rPr>
        <sz val="12"/>
        <color indexed="8"/>
        <rFont val="Calibri"/>
        <family val="2"/>
      </rPr>
      <t xml:space="preserve">(Acciones o capacitaciones realizadas / 2) * 100%
</t>
    </r>
  </si>
  <si>
    <r>
      <rPr>
        <b/>
        <sz val="12"/>
        <rFont val="Calibri"/>
        <family val="2"/>
      </rPr>
      <t xml:space="preserve">1. </t>
    </r>
    <r>
      <rPr>
        <sz val="12"/>
        <rFont val="Calibri"/>
        <family val="2"/>
      </rPr>
      <t xml:space="preserve"> Informe de Evaluación de las Actividades de Ambiente de Control
</t>
    </r>
    <r>
      <rPr>
        <b/>
        <sz val="12"/>
        <rFont val="Calibri"/>
        <family val="2"/>
      </rPr>
      <t xml:space="preserve">
2.</t>
    </r>
    <r>
      <rPr>
        <sz val="12"/>
        <rFont val="Calibri"/>
        <family val="2"/>
      </rPr>
      <t xml:space="preserve">  Listados de asistencia
</t>
    </r>
    <r>
      <rPr>
        <b/>
        <sz val="12"/>
        <rFont val="Calibri"/>
        <family val="2"/>
      </rPr>
      <t xml:space="preserve">ME-CG-CI-02
</t>
    </r>
  </si>
  <si>
    <t>Motivar a los funcionarios sobre la importancia de sus labores para el logro de la Misión Institucional, através  de la publicación de Boletines sobre Autocontrol, Liderazgo, Sentido de pertenencia hacia la entidad, importancia del Sistema de Gestión de Calidad y Sistema de Control Interno</t>
  </si>
  <si>
    <t>Publicar como mínimo un  (1) Boletin trimestralmente, que permita fortalecer la cultura de autocontrol, durante la vigencia 2026</t>
  </si>
  <si>
    <t>Trimestral</t>
  </si>
  <si>
    <r>
      <rPr>
        <sz val="12"/>
        <rFont val="Calibri"/>
        <family val="2"/>
        <scheme val="minor"/>
      </rPr>
      <t xml:space="preserve">
</t>
    </r>
    <r>
      <rPr>
        <b/>
        <sz val="12"/>
        <rFont val="Calibri"/>
        <family val="2"/>
      </rPr>
      <t xml:space="preserve">Cumplimiento publicación de boletines 
</t>
    </r>
    <r>
      <rPr>
        <sz val="12"/>
        <color indexed="8"/>
        <rFont val="Calibri"/>
        <family val="2"/>
      </rPr>
      <t xml:space="preserve">(Boletines publicados  / 4) * 100%
</t>
    </r>
  </si>
  <si>
    <t xml:space="preserve">Publicación en la sede electrónica de la entidad. </t>
  </si>
  <si>
    <t>Efectuar reuniones internas de trabajo con el quipo de la oficina de Control Interno de Gestión  con el objeto de concertar acciones, actualización y socialización de normas.</t>
  </si>
  <si>
    <t>Desarrollar  una (1) reunión mensual, logrando la el mejoramiento continuo del equipo de trabajo, durante la vigencia 2026</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</si>
  <si>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 xml:space="preserve">(Reuniones Desarrollados / 11) * 100%
</t>
    </r>
  </si>
  <si>
    <r>
      <rPr>
        <b/>
        <sz val="12"/>
        <rFont val="Calibri"/>
        <family val="2"/>
      </rPr>
      <t>1.</t>
    </r>
    <r>
      <rPr>
        <sz val="12"/>
        <rFont val="Calibri"/>
        <family val="2"/>
      </rPr>
      <t xml:space="preserve"> Actas de Reunion 
   </t>
    </r>
    <r>
      <rPr>
        <b/>
        <sz val="12"/>
        <rFont val="Calibri"/>
        <family val="2"/>
      </rPr>
      <t xml:space="preserve"> ME-CG-CI-03</t>
    </r>
    <r>
      <rPr>
        <sz val="12"/>
        <rFont val="Calibri"/>
        <family val="2"/>
      </rPr>
      <t xml:space="preserve">
</t>
    </r>
    <r>
      <rPr>
        <b/>
        <sz val="12"/>
        <rFont val="Calibri"/>
        <family val="2"/>
      </rPr>
      <t>2.</t>
    </r>
    <r>
      <rPr>
        <sz val="12"/>
        <rFont val="Calibri"/>
        <family val="2"/>
      </rPr>
      <t xml:space="preserve">  Listados de asistencia
</t>
    </r>
    <r>
      <rPr>
        <b/>
        <sz val="12"/>
        <rFont val="Calibri"/>
        <family val="2"/>
      </rPr>
      <t>ME-CG-CI-02</t>
    </r>
    <r>
      <rPr>
        <sz val="12"/>
        <rFont val="Calibri"/>
        <family val="2"/>
      </rPr>
      <t xml:space="preserve">
</t>
    </r>
  </si>
  <si>
    <t xml:space="preserve">Acompañar y asesorar a las dependencias del nivel central y demás del nivel departamental en lo concerniente al Sistema de Control Interno, através de charlas, reuniones, capacitaciones </t>
  </si>
  <si>
    <t>Desarrollar  como mïnimo una (1) accion  de asesoria o acompañamiento mensualmente, logrando el fortalecimiento del Sistema de Control Interno, durante la vigencia 2026</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</si>
  <si>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 xml:space="preserve">(Acciones Desarrollados / 11) * 100%
</t>
    </r>
  </si>
  <si>
    <r>
      <rPr>
        <b/>
        <sz val="12"/>
        <rFont val="Calibri"/>
        <family val="2"/>
      </rPr>
      <t>1.</t>
    </r>
    <r>
      <rPr>
        <sz val="12"/>
        <rFont val="Calibri"/>
        <family val="2"/>
      </rPr>
      <t xml:space="preserve"> Actas de Reunion 
    ME-CG-CI-03
</t>
    </r>
    <r>
      <rPr>
        <b/>
        <sz val="12"/>
        <rFont val="Calibri"/>
        <family val="2"/>
      </rPr>
      <t>2.</t>
    </r>
    <r>
      <rPr>
        <sz val="12"/>
        <rFont val="Calibri"/>
        <family val="2"/>
      </rPr>
      <t xml:space="preserve">  Listados de asistencia
ME-CG-CI-02
</t>
    </r>
  </si>
  <si>
    <t>Relación con entes externos de control</t>
  </si>
  <si>
    <t>Atender visitas que efectúen los entes de control y verificar que en todos los casos las Secretarías Ejecutoras entreguen la información requerida por estos.</t>
  </si>
  <si>
    <t>Atender el 100% de las visitas reaizadas por los entes externos  de control, durante la vigencia 2026</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</si>
  <si>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 xml:space="preserve">(Visitas atendidas  /Visitas Realizadas ) * 100%
</t>
    </r>
  </si>
  <si>
    <t>Brindar asesoría y generar alertas oportunas a los líderes de los procesos o responsables del suministro de información, para evitar la entrega de información no acorde o inconsistente con las solicitudes de los organismos de control y demás entidades del nivel nacional como, DNP, DPS, Ministerios, Procuraduría, Fiscalía etc.</t>
  </si>
  <si>
    <t>Asesorar y generar alertas oportunas al 100% de los requerimientos realizados por los entes de control , durante la vigencia 2026</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</si>
  <si>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 xml:space="preserve">(Acciones Desarrolladas /Requerimientos) * 100%
</t>
    </r>
  </si>
  <si>
    <r>
      <rPr>
        <b/>
        <sz val="12"/>
        <rFont val="Calibri"/>
        <family val="2"/>
        <scheme val="minor"/>
      </rPr>
      <t xml:space="preserve">1. </t>
    </r>
    <r>
      <rPr>
        <sz val="12"/>
        <rFont val="Calibri"/>
        <family val="2"/>
      </rPr>
      <t xml:space="preserve">Comunicaciones Internas 
    </t>
    </r>
    <r>
      <rPr>
        <b/>
        <sz val="12"/>
        <rFont val="Calibri"/>
        <family val="2"/>
      </rPr>
      <t xml:space="preserve"> ME-CG-CI-01.
2. </t>
    </r>
    <r>
      <rPr>
        <sz val="12"/>
        <rFont val="Calibri"/>
        <family val="2"/>
      </rPr>
      <t xml:space="preserve"> Matriz de seguimiento requerimientos entes de Control y demas entidades de nivel Nacional </t>
    </r>
  </si>
  <si>
    <t>Coordinar con los líderes de los procesos la elaboración de los planes de mejoramiento y, asesorar sobre metodologías para realizar un adecuado análisis e identificación de causas</t>
  </si>
  <si>
    <t>Realizar acompñamiento en a la elaboración  del  100%  de los Planes de Mejoramiento que se generen con los entes de Control , durante la vigencia 2026</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</si>
  <si>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 xml:space="preserve">(Planes de Mejoramiento presentados/ Planes de Mejoramiento Requeridos) * 100%
</t>
    </r>
  </si>
  <si>
    <r>
      <rPr>
        <b/>
        <sz val="12"/>
        <rFont val="Calibri"/>
        <family val="2"/>
      </rPr>
      <t>1.</t>
    </r>
    <r>
      <rPr>
        <sz val="12"/>
        <rFont val="Calibri"/>
        <family val="2"/>
      </rPr>
      <t xml:space="preserve"> Comunicaciones Internas 
     ME-CG-CI-01.
</t>
    </r>
    <r>
      <rPr>
        <b/>
        <sz val="12"/>
        <rFont val="Calibri"/>
        <family val="2"/>
      </rPr>
      <t xml:space="preserve">2.  </t>
    </r>
    <r>
      <rPr>
        <sz val="12"/>
        <rFont val="Calibri"/>
        <family val="2"/>
      </rPr>
      <t>Planes de Mejoramiento con entes de Control y Vigilancia</t>
    </r>
  </si>
  <si>
    <t>Evaluación de la Gestión del Riesgo</t>
  </si>
  <si>
    <t>Hacer seguimiento a la Administración de Riesgo Institucional evaluando los controles y la eficacia de los mismos, durante la vigencia 2026</t>
  </si>
  <si>
    <t>Realizar en un 100% el Informe de Seguimiento de Administración del Riesgo</t>
  </si>
  <si>
    <r>
      <rPr>
        <b/>
        <sz val="12"/>
        <rFont val="Calibri"/>
        <family val="2"/>
      </rPr>
      <t>Cumplimiento del Seguimiento a la Administración del Riesgo</t>
    </r>
    <r>
      <rPr>
        <sz val="12"/>
        <color indexed="8"/>
        <rFont val="Calibri"/>
        <family val="2"/>
      </rPr>
      <t xml:space="preserve">
(Seguimientos realizados / 4) * 100%</t>
    </r>
  </si>
  <si>
    <r>
      <rPr>
        <b/>
        <sz val="12"/>
        <rFont val="Calibri"/>
        <family val="2"/>
      </rPr>
      <t>1.</t>
    </r>
    <r>
      <rPr>
        <sz val="12"/>
        <rFont val="Calibri"/>
        <family val="2"/>
      </rPr>
      <t xml:space="preserve"> Informe de </t>
    </r>
    <r>
      <rPr>
        <b/>
        <sz val="12"/>
        <rFont val="Calibri"/>
        <family val="2"/>
      </rPr>
      <t xml:space="preserve"> </t>
    </r>
    <r>
      <rPr>
        <sz val="12"/>
        <rFont val="Calibri"/>
        <family val="2"/>
      </rPr>
      <t xml:space="preserve">Seguimiento al Mapa de Riesgos
</t>
    </r>
  </si>
  <si>
    <t>Evaluación y Seguimiento</t>
  </si>
  <si>
    <t>Realizar los seguimiento a los planes de mejoramiento suscritos con los diferentes Entes de Control y comunicar su resultado oportunamente, a fin de establecer acciones de mejora.</t>
  </si>
  <si>
    <t>Realizar el 100% de los seguimientos a los Planes de Mejoramiento suscritos con los Entes de Control durante la vigencia 2026</t>
  </si>
  <si>
    <r>
      <rPr>
        <sz val="12"/>
        <rFont val="Calibri"/>
        <family val="2"/>
        <scheme val="minor"/>
      </rPr>
      <t xml:space="preserve">
</t>
    </r>
    <r>
      <rPr>
        <b/>
        <sz val="12"/>
        <rFont val="Calibri"/>
        <family val="2"/>
      </rPr>
      <t>Cumplimiento de Seguimientos a Planes de Mejoramiento</t>
    </r>
    <r>
      <rPr>
        <sz val="12"/>
        <color indexed="8"/>
        <rFont val="Calibri"/>
        <family val="2"/>
      </rPr>
      <t xml:space="preserve">
(Seguimientos realizados / 4) * 100%
</t>
    </r>
  </si>
  <si>
    <r>
      <rPr>
        <b/>
        <sz val="12"/>
        <rFont val="Calibri"/>
        <family val="2"/>
        <scheme val="minor"/>
      </rPr>
      <t>1.</t>
    </r>
    <r>
      <rPr>
        <sz val="12"/>
        <rFont val="Calibri"/>
        <family val="2"/>
      </rPr>
      <t xml:space="preserve"> Matriz de Seguimiento Plan de Mejoramiento 
</t>
    </r>
  </si>
  <si>
    <t>Determinar el estado de avance  sobre la efectividad de los sistemas institucionales de control interno en la implementación de las políticas de gestión  y desempeño institucional , establecidas en el MIPG,  a traves del diligenciamiento del Formulario Único de reporte de Avances de la Gestión "FURAG"  correspondiente a  la vigencia 2024</t>
  </si>
  <si>
    <t>Realizar el diligenciamiento del 100%  de la encuesta a través del aplicativo FURAG, durante la  vigencia 2026</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</si>
  <si>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 xml:space="preserve">(Preguntas  contentadas   /Preguntas formuladas) * 100%
</t>
    </r>
  </si>
  <si>
    <r>
      <rPr>
        <b/>
        <sz val="12"/>
        <color theme="1"/>
        <rFont val="Calibri"/>
        <family val="2"/>
        <scheme val="minor"/>
      </rPr>
      <t xml:space="preserve">1. </t>
    </r>
    <r>
      <rPr>
        <sz val="12"/>
        <color indexed="8"/>
        <rFont val="Calibri"/>
        <family val="2"/>
      </rPr>
      <t>Certificado de Recepción de la Información del  FURAG  correspndiente a la vigencia 2024</t>
    </r>
  </si>
  <si>
    <t>Funcionario designado</t>
  </si>
  <si>
    <t>Diligenciar Encuesta del Sistema de Control Interno Contable conforme a la normatividad vigente a través del aplicativo CHIP del Ministerio de Hacienda y Crédito Público.</t>
  </si>
  <si>
    <t>Realizar el diligenciamiento del 100%  de la encuesta a través del aplicativo CHIP, correspondiente a  la  vigencia 2024</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</si>
  <si>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 xml:space="preserve">(Preguntas  contestadas   /Preguntas formuladas) * 100%
</t>
    </r>
  </si>
  <si>
    <t>Informe Radicado en el CHIP</t>
  </si>
  <si>
    <t xml:space="preserve">Elaboración y presentación del Informe  del Sistema de Control Interno parametrizado  de acuerdo al Decreto 2106 de 2019.
</t>
  </si>
  <si>
    <t>Cumplir  con la presentación de dos (2) informes parametrizados de Control Interno, durante la vigencia 2026</t>
  </si>
  <si>
    <t xml:space="preserve">Semestral </t>
  </si>
  <si>
    <r>
      <rPr>
        <sz val="12"/>
        <rFont val="Calibri"/>
        <family val="2"/>
        <scheme val="minor"/>
      </rPr>
      <t xml:space="preserve">
</t>
    </r>
    <r>
      <rPr>
        <b/>
        <sz val="12"/>
        <rFont val="Calibri"/>
        <family val="2"/>
      </rPr>
      <t>Cumplimiento presentación informes pormenorizados de Control Interno</t>
    </r>
    <r>
      <rPr>
        <sz val="12"/>
        <color indexed="8"/>
        <rFont val="Calibri"/>
        <family val="2"/>
      </rPr>
      <t xml:space="preserve">
(Informes presentados / 2) * 100%
</t>
    </r>
  </si>
  <si>
    <r>
      <rPr>
        <b/>
        <sz val="12"/>
        <rFont val="Calibri"/>
        <family val="2"/>
      </rPr>
      <t>1.</t>
    </r>
    <r>
      <rPr>
        <sz val="12"/>
        <rFont val="Calibri"/>
        <family val="2"/>
      </rPr>
      <t xml:space="preserve"> Informe parametrizado de Control Interno.
</t>
    </r>
    <r>
      <rPr>
        <b/>
        <sz val="12"/>
        <rFont val="Calibri"/>
        <family val="2"/>
      </rPr>
      <t xml:space="preserve">2. </t>
    </r>
    <r>
      <rPr>
        <sz val="12"/>
        <rFont val="Calibri"/>
        <family val="2"/>
      </rPr>
      <t>Publicación Pagina Web Institucional.</t>
    </r>
  </si>
  <si>
    <t>Seguimiento a los Derechos de Petición, Quejas, Reclamos, Sugerencias, Denuncias y Felicitaciones (PQRSDF) interpuestos ante el nivel Central de la Entidad.</t>
  </si>
  <si>
    <t>Realizar un (1) seguimiento semestral a los PQRSDF ,  durante la vigencia 2026</t>
  </si>
  <si>
    <r>
      <rPr>
        <sz val="12"/>
        <rFont val="Calibri"/>
        <family val="2"/>
        <scheme val="minor"/>
      </rPr>
      <t xml:space="preserve">
</t>
    </r>
    <r>
      <rPr>
        <b/>
        <sz val="12"/>
        <rFont val="Calibri"/>
        <family val="2"/>
      </rPr>
      <t>Cumplimiento presentación informe seguimiento PQRS</t>
    </r>
    <r>
      <rPr>
        <sz val="12"/>
        <color indexed="8"/>
        <rFont val="Calibri"/>
        <family val="2"/>
      </rPr>
      <t xml:space="preserve">
(Informes publicados / 2) * 100%
</t>
    </r>
  </si>
  <si>
    <r>
      <rPr>
        <b/>
        <sz val="12"/>
        <rFont val="Calibri"/>
        <family val="2"/>
      </rPr>
      <t>1.</t>
    </r>
    <r>
      <rPr>
        <sz val="12"/>
        <rFont val="Calibri"/>
        <family val="2"/>
      </rPr>
      <t xml:space="preserve"> Informe Sequimiento PQRS
</t>
    </r>
  </si>
  <si>
    <t xml:space="preserve">Verificación y seguimiento de la información relacionada sobre el cumplimiento de las normas en materia de derecho de autor sobre Software”, de acuerdo a Circular 04 del 22 de diciembre de 2006, del Consejo Asesor del Gobierno Nacional en materia de Control Interno.
</t>
  </si>
  <si>
    <t>Realizar un (1) seguimiento anual cumplimiento de normatividad de derechos de autor  y publicar informe  en la sede electrónica de la entidad,  durante la vigencia 2026</t>
  </si>
  <si>
    <r>
      <rPr>
        <sz val="12"/>
        <rFont val="Calibri"/>
        <family val="2"/>
        <scheme val="minor"/>
      </rPr>
      <t xml:space="preserve">
</t>
    </r>
    <r>
      <rPr>
        <b/>
        <sz val="12"/>
        <rFont val="Calibri"/>
        <family val="2"/>
      </rPr>
      <t>Cumplimiento presentación informe publicado</t>
    </r>
    <r>
      <rPr>
        <sz val="12"/>
        <color indexed="8"/>
        <rFont val="Calibri"/>
        <family val="2"/>
      </rPr>
      <t xml:space="preserve">
(Informes publicados / 2) * 100%
</t>
    </r>
  </si>
  <si>
    <r>
      <rPr>
        <b/>
        <sz val="12"/>
        <rFont val="Calibri"/>
        <family val="2"/>
      </rPr>
      <t>1.</t>
    </r>
    <r>
      <rPr>
        <sz val="12"/>
        <rFont val="Calibri"/>
        <family val="2"/>
      </rPr>
      <t xml:space="preserve"> Informe Sequimiento Derechos de Autor Software
</t>
    </r>
    <r>
      <rPr>
        <b/>
        <sz val="12"/>
        <rFont val="Calibri"/>
        <family val="2"/>
      </rPr>
      <t xml:space="preserve">2. </t>
    </r>
    <r>
      <rPr>
        <sz val="12"/>
        <rFont val="Calibri"/>
        <family val="2"/>
      </rPr>
      <t>Publicación Pagina Web Institucional.</t>
    </r>
  </si>
  <si>
    <t>Seguimiento  al cumplimiento de las funciones del comité de conciliación y el cumplimiento a la Ley de Repetición. (Decreto 1069 de 2015, en el artículo 2.2.4.3.1.2.12., parágrafo)</t>
  </si>
  <si>
    <t>Realizar minimo un (1) seguimiento semestral al cumplimiento de  las funciones del Comité de Conciliación y ley de repetición ,  durante la vigencia 2026</t>
  </si>
  <si>
    <r>
      <rPr>
        <sz val="12"/>
        <rFont val="Calibri"/>
        <family val="2"/>
        <scheme val="minor"/>
      </rPr>
      <t xml:space="preserve">
</t>
    </r>
    <r>
      <rPr>
        <b/>
        <sz val="12"/>
        <rFont val="Calibri"/>
        <family val="2"/>
      </rPr>
      <t>Seguimiento Comité de Conciliación</t>
    </r>
    <r>
      <rPr>
        <sz val="12"/>
        <color indexed="8"/>
        <rFont val="Calibri"/>
        <family val="2"/>
      </rPr>
      <t xml:space="preserve">
(seguimientos realizados  / 2) * 100%
</t>
    </r>
  </si>
  <si>
    <r>
      <rPr>
        <b/>
        <sz val="12"/>
        <rFont val="Calibri"/>
        <family val="2"/>
      </rPr>
      <t>1.</t>
    </r>
    <r>
      <rPr>
        <sz val="12"/>
        <rFont val="Calibri"/>
        <family val="2"/>
      </rPr>
      <t xml:space="preserve"> Informe Sequimiento </t>
    </r>
  </si>
  <si>
    <t>Evaluación de las acciones contempladas en el plan de Anticorrupción y de Atención al Ciudadano. Ley 1474 de 2011 (Etapa de transición a la aplicación de la Ley 2195 de 2022).</t>
  </si>
  <si>
    <t>Realizar un  (1) seguimiento cuatrimestral al cumplimiento de  de las acciones del Plan Anticorrupión y Atención al Ciudadano,  durante la vigencia 2026</t>
  </si>
  <si>
    <t>Cuatrimestral</t>
  </si>
  <si>
    <r>
      <rPr>
        <sz val="12"/>
        <rFont val="Calibri"/>
        <family val="2"/>
        <scheme val="minor"/>
      </rPr>
      <t xml:space="preserve">
</t>
    </r>
    <r>
      <rPr>
        <b/>
        <sz val="12"/>
        <rFont val="Calibri"/>
        <family val="2"/>
      </rPr>
      <t>Cumplimiento presentación informe del Plan Anticorrupción y Atención al Ciudadano (Etapa de transición)</t>
    </r>
    <r>
      <rPr>
        <sz val="12"/>
        <color indexed="8"/>
        <rFont val="Calibri"/>
        <family val="2"/>
      </rPr>
      <t xml:space="preserve">
(Informes presentados / 3) * 100%
</t>
    </r>
  </si>
  <si>
    <r>
      <rPr>
        <b/>
        <sz val="12"/>
        <rFont val="Calibri"/>
        <family val="2"/>
      </rPr>
      <t>1.</t>
    </r>
    <r>
      <rPr>
        <sz val="12"/>
        <rFont val="Calibri"/>
        <family val="2"/>
      </rPr>
      <t xml:space="preserve"> Seguimiento al Plan Anticorrupción y Atención al Ciudadano
</t>
    </r>
    <r>
      <rPr>
        <b/>
        <sz val="12"/>
        <rFont val="Calibri"/>
        <family val="2"/>
      </rPr>
      <t xml:space="preserve">2. </t>
    </r>
    <r>
      <rPr>
        <sz val="12"/>
        <rFont val="Calibri"/>
        <family val="2"/>
      </rPr>
      <t xml:space="preserve">Seguimiento al Mapa de Riesgos de Corrupción
</t>
    </r>
  </si>
  <si>
    <t>x</t>
  </si>
  <si>
    <t>Seguimiento a la implementación del  Programa de Transparencia y Etica Publica (PTEP), conforme a los lineamientos establecidos en la Ley 2195 del 2022, articulo 31.</t>
  </si>
  <si>
    <t>Realizar y publicar informe de seguimiento a la implementación del  PTEP en  la vigencia 2026.</t>
  </si>
  <si>
    <t>cuatrimestral</t>
  </si>
  <si>
    <r>
      <rPr>
        <sz val="12"/>
        <rFont val="Calibri"/>
        <family val="2"/>
        <scheme val="minor"/>
      </rPr>
      <t xml:space="preserve">
</t>
    </r>
    <r>
      <rPr>
        <b/>
        <sz val="12"/>
        <rFont val="Calibri"/>
        <family val="2"/>
      </rPr>
      <t xml:space="preserve">Cumplimiento de  presentación informes de seguimiento a la implementación del PTEP </t>
    </r>
    <r>
      <rPr>
        <sz val="12"/>
        <color indexed="8"/>
        <rFont val="Calibri"/>
        <family val="2"/>
      </rPr>
      <t xml:space="preserve">
(Informes presentados / 3) * 100%
</t>
    </r>
  </si>
  <si>
    <r>
      <rPr>
        <b/>
        <sz val="12"/>
        <rFont val="Calibri"/>
        <family val="2"/>
      </rPr>
      <t>1.</t>
    </r>
    <r>
      <rPr>
        <sz val="12"/>
        <rFont val="Calibri"/>
        <family val="2"/>
      </rPr>
      <t xml:space="preserve"> Documento de consolidación de  seguimiento a la implementación del PTEP.                                            </t>
    </r>
    <r>
      <rPr>
        <b/>
        <sz val="12"/>
        <rFont val="Calibri"/>
        <family val="2"/>
      </rPr>
      <t xml:space="preserve">  </t>
    </r>
  </si>
  <si>
    <t>Seguimiento a la información cargada en la plataforma SIA OBSERVA</t>
  </si>
  <si>
    <t>Realizar un  (1) seguimiento trimestral  al la información cargada en el SIA OBSERVA,  durante la vigencia 2026</t>
  </si>
  <si>
    <r>
      <rPr>
        <sz val="12"/>
        <rFont val="Calibri"/>
        <family val="2"/>
        <scheme val="minor"/>
      </rPr>
      <t xml:space="preserve">
</t>
    </r>
    <r>
      <rPr>
        <b/>
        <sz val="12"/>
        <rFont val="Calibri"/>
        <family val="2"/>
      </rPr>
      <t>Cumplimiento de Seguimientos SIA OBSERVA</t>
    </r>
    <r>
      <rPr>
        <sz val="12"/>
        <color indexed="8"/>
        <rFont val="Calibri"/>
        <family val="2"/>
      </rPr>
      <t xml:space="preserve">
(Seguimientos realizados / 4 ) * 100%
</t>
    </r>
  </si>
  <si>
    <r>
      <rPr>
        <b/>
        <sz val="12"/>
        <rFont val="Calibri"/>
        <family val="2"/>
      </rPr>
      <t>1.</t>
    </r>
    <r>
      <rPr>
        <sz val="12"/>
        <rFont val="Calibri"/>
        <family val="2"/>
      </rPr>
      <t xml:space="preserve"> Informe de Seguimiento SIA OBSERVA</t>
    </r>
  </si>
  <si>
    <t>Jefe Oficina de Control Interno funcionario asiganado</t>
  </si>
  <si>
    <t>Seguimientos los Planes de Mejoramiento derivados de evaluaciones y auditorías internas</t>
  </si>
  <si>
    <t>Realizar el 100% de los seguimientos a los Planes de Mejoramiento suscritos con las dependencias.</t>
  </si>
  <si>
    <r>
      <rPr>
        <sz val="12"/>
        <rFont val="Calibri"/>
        <family val="2"/>
        <scheme val="minor"/>
      </rPr>
      <t xml:space="preserve">
</t>
    </r>
    <r>
      <rPr>
        <b/>
        <sz val="12"/>
        <rFont val="Calibri"/>
        <family val="2"/>
      </rPr>
      <t>Cumplimiento de Seguimientos a Planes de Mejoramiento</t>
    </r>
    <r>
      <rPr>
        <sz val="12"/>
        <color indexed="8"/>
        <rFont val="Calibri"/>
        <family val="2"/>
      </rPr>
      <t xml:space="preserve">
(Seguimientos realizados / Seguimientos programados) * 100%
</t>
    </r>
  </si>
  <si>
    <r>
      <rPr>
        <b/>
        <sz val="12"/>
        <rFont val="Calibri"/>
        <family val="2"/>
      </rPr>
      <t xml:space="preserve">1. </t>
    </r>
    <r>
      <rPr>
        <sz val="12"/>
        <rFont val="Calibri"/>
        <family val="2"/>
      </rPr>
      <t xml:space="preserve">Matriz de seguimiento a los Planes  de Mejoramiento por Procesos
</t>
    </r>
  </si>
  <si>
    <t>Evaluación Institucional por Dependencias en cumplimento a la ley 909 de 2004 y Circular 04 de 2005, emitida por el Consejo Asesor del Gobierno Nacional en materia de Control Interno.</t>
  </si>
  <si>
    <t>Realizar el 100% de los seguimientos a  la gestión institucional  de cada dependencia, durante la vigencia 2026</t>
  </si>
  <si>
    <r>
      <rPr>
        <sz val="12"/>
        <rFont val="Calibri"/>
        <family val="2"/>
        <scheme val="minor"/>
      </rPr>
      <t xml:space="preserve">
</t>
    </r>
    <r>
      <rPr>
        <b/>
        <sz val="12"/>
        <rFont val="Calibri"/>
        <family val="2"/>
      </rPr>
      <t>Cumplimiento de Seguimientos Gestión Institucional por dependencias</t>
    </r>
    <r>
      <rPr>
        <sz val="12"/>
        <color indexed="8"/>
        <rFont val="Calibri"/>
        <family val="2"/>
      </rPr>
      <t xml:space="preserve">
(Seguimientos realizados / N° de Dependencias ) * 100%
</t>
    </r>
  </si>
  <si>
    <r>
      <rPr>
        <b/>
        <sz val="12"/>
        <rFont val="Calibri"/>
        <family val="2"/>
        <scheme val="minor"/>
      </rPr>
      <t xml:space="preserve">1. </t>
    </r>
    <r>
      <rPr>
        <sz val="12"/>
        <rFont val="Calibri"/>
        <family val="2"/>
      </rPr>
      <t>Informe de evaluación de Gestión Institucional por Dependencias</t>
    </r>
  </si>
  <si>
    <t>Ejecutar eficaz y eficientemente las auditorias programadas  de la oficina Asesora de Control Interno, de acuerdo al procedimiento de Auditoría Interna, que permita la concertación de planes de mejoramiento con las diferentes dependencias auditadas.</t>
  </si>
  <si>
    <t>Ejecutar el 100% de las Auditorias Internas programadas, durante la vigencia 2026</t>
  </si>
  <si>
    <r>
      <rPr>
        <sz val="12"/>
        <rFont val="Calibri"/>
        <family val="2"/>
        <scheme val="minor"/>
      </rPr>
      <t xml:space="preserve">
</t>
    </r>
    <r>
      <rPr>
        <b/>
        <sz val="12"/>
        <rFont val="Calibri"/>
        <family val="2"/>
      </rPr>
      <t>Ejecución Plan de Auditoria Interna</t>
    </r>
    <r>
      <rPr>
        <sz val="12"/>
        <color indexed="8"/>
        <rFont val="Calibri"/>
        <family val="2"/>
      </rPr>
      <t xml:space="preserve">
(Auditorias  realizadas / Auditorias Programadas ) * 100%
</t>
    </r>
  </si>
  <si>
    <r>
      <rPr>
        <b/>
        <sz val="12"/>
        <rFont val="Calibri"/>
        <family val="2"/>
        <scheme val="minor"/>
      </rPr>
      <t xml:space="preserve">1. </t>
    </r>
    <r>
      <rPr>
        <sz val="12"/>
        <rFont val="Calibri"/>
        <family val="2"/>
      </rPr>
      <t>Informe de Auditoria</t>
    </r>
  </si>
  <si>
    <t xml:space="preserve">Equipo de trabajo Oficina Control interno de Gestión </t>
  </si>
  <si>
    <t>Realizar acompañamiento a la Secretaria de Planeación en el seguimientos a las alertas generadas por el aplicativo GESPROY, con el fin de mejorar el indice de gestión de proyectos.</t>
  </si>
  <si>
    <t>Realizar acompañamiento mensual a las alertas generadas por el Aplicativo GESPROY, vigencia 2026</t>
  </si>
  <si>
    <t xml:space="preserve">Acompañamiento , seguimiento Alertas GESPROY </t>
  </si>
  <si>
    <r>
      <rPr>
        <b/>
        <sz val="12"/>
        <rFont val="Calibri"/>
        <family val="2"/>
        <scheme val="minor"/>
      </rPr>
      <t xml:space="preserve">1. </t>
    </r>
    <r>
      <rPr>
        <sz val="12"/>
        <rFont val="Calibri"/>
        <family val="2"/>
      </rPr>
      <t xml:space="preserve">Informe de Seguimiento </t>
    </r>
  </si>
  <si>
    <t>Seguimiento a la presentación del Informe de Cuenta Anualizada , vigencia 2024 a la Contraloría Departamental Norte de Santander.</t>
  </si>
  <si>
    <t>Presentar cuenta anualizada de la  vigencia 2024 , durante la vigencia 2026.</t>
  </si>
  <si>
    <r>
      <rPr>
        <b/>
        <sz val="12"/>
        <rFont val="Calibri"/>
        <family val="2"/>
      </rPr>
      <t xml:space="preserve">Indicador de Cumplimiento </t>
    </r>
    <r>
      <rPr>
        <sz val="12"/>
        <rFont val="Calibri"/>
        <family val="2"/>
      </rPr>
      <t xml:space="preserve">
(Acciones desarrolladas/ Acciones programadas) * 100%
</t>
    </r>
  </si>
  <si>
    <r>
      <rPr>
        <b/>
        <sz val="12"/>
        <rFont val="Calibri"/>
        <family val="2"/>
        <scheme val="minor"/>
      </rPr>
      <t>1.</t>
    </r>
    <r>
      <rPr>
        <sz val="12"/>
        <rFont val="Calibri"/>
        <family val="2"/>
      </rPr>
      <t xml:space="preserve"> Informe de Cuenta Anualizada </t>
    </r>
  </si>
  <si>
    <t>Seguimiento a la conformación y creación del comité de Obras Inconclusas</t>
  </si>
  <si>
    <t>Oficiar a la Secretaría de Planeación respecto al avance de la elaboración del acto administrativo de conformación del Comité de Obras Inconclusas</t>
  </si>
  <si>
    <t>Permanente</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</si>
  <si>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(hasta la conformación del comité a traves de acto administrativo) * 100%</t>
    </r>
  </si>
  <si>
    <t>Presentar 1 informe Anual a mas tardas el 30 de Enero de 2026</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</si>
  <si>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(Informes presentados /1) * 100%</t>
    </r>
  </si>
  <si>
    <t xml:space="preserve">Informe de Austeridad del Gasto </t>
  </si>
  <si>
    <t>Presentar 1 informe trimestral del seguimiento realizado</t>
  </si>
  <si>
    <t xml:space="preserve">Trimestral </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</si>
  <si>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(Informes presentados /3) * 100%</t>
    </r>
  </si>
  <si>
    <t>Seguimiento al Informe del Indice de Transparecia Abierta - ITA</t>
  </si>
  <si>
    <t>Presentar 1 informe de seguimiento</t>
  </si>
  <si>
    <t>Seguimiento al fortalecimiento de la meritocracia en el Estado Colombiano</t>
  </si>
  <si>
    <t xml:space="preserve">Presentar 1 informe al al seguimiento realizado </t>
  </si>
  <si>
    <t xml:space="preserve">Informe de Ley de Cuotas </t>
  </si>
  <si>
    <t xml:space="preserve">Presentar 1 informe Anual </t>
  </si>
  <si>
    <t>Revisar, actualizar e implementar las acciones requeridas para la implementación del MIPG correspondientes a la 7° Dimensión y Tercera Línea de Defensa.</t>
  </si>
  <si>
    <t>Seguimiento Decreto de Categorización del  Departamento Ley 617 de 2000</t>
  </si>
  <si>
    <t xml:space="preserve">ELABORÓ: </t>
  </si>
  <si>
    <t>Presentar los avances alcanzados en el marco de la implementación del MIPG correspondientes a la 7° Dimensión y Tercera Línea de Defensa.</t>
  </si>
  <si>
    <t>Desarrollar como mínimo un (1) informe semestral, comunicando el avance de MIPG, durante la vigencia 2026</t>
  </si>
  <si>
    <r>
      <rPr>
        <b/>
        <sz val="12"/>
        <rFont val="Calibri"/>
        <family val="2"/>
      </rPr>
      <t>Indicador de cumplimiento</t>
    </r>
    <r>
      <rPr>
        <sz val="12"/>
        <rFont val="Calibri"/>
        <family val="2"/>
      </rPr>
      <t xml:space="preserve">
</t>
    </r>
    <r>
      <rPr>
        <b/>
        <sz val="12"/>
        <rFont val="Calibri"/>
        <family val="2"/>
      </rPr>
      <t xml:space="preserve"> </t>
    </r>
    <r>
      <rPr>
        <sz val="12"/>
        <color indexed="8"/>
        <rFont val="Calibri"/>
        <family val="2"/>
      </rPr>
      <t>(Informes presentados / 2) * 100%</t>
    </r>
  </si>
  <si>
    <r>
      <rPr>
        <b/>
        <sz val="12"/>
        <rFont val="Calibri"/>
        <family val="2"/>
      </rPr>
      <t xml:space="preserve">1. </t>
    </r>
    <r>
      <rPr>
        <sz val="12"/>
        <rFont val="Calibri"/>
        <family val="2"/>
      </rPr>
      <t xml:space="preserve">Formato Informe
</t>
    </r>
  </si>
  <si>
    <t>REVISÓ:</t>
  </si>
  <si>
    <r>
      <rPr>
        <b/>
        <sz val="12"/>
        <rFont val="Calibri"/>
        <family val="2"/>
        <scheme val="minor"/>
      </rPr>
      <t xml:space="preserve">EQUIPO DE TRABAJO
</t>
    </r>
    <r>
      <rPr>
        <sz val="12"/>
        <rFont val="Calibri"/>
        <family val="2"/>
      </rPr>
      <t>Oficina Asesora de Control Interno de Gestión</t>
    </r>
  </si>
  <si>
    <t>FIRMA:</t>
  </si>
  <si>
    <t>APROBÓ:</t>
  </si>
  <si>
    <r>
      <rPr>
        <b/>
        <sz val="12"/>
        <rFont val="Calibri"/>
        <family val="2"/>
        <scheme val="minor"/>
      </rPr>
      <t xml:space="preserve">MARY LUZ LIZARAZO TELLEZ
</t>
    </r>
    <r>
      <rPr>
        <sz val="12"/>
        <rFont val="Calibri"/>
        <family val="2"/>
      </rPr>
      <t>Jefe Oficina Asesora de Control Interno de Gestión</t>
    </r>
  </si>
  <si>
    <t>Realizar 1   plan de acción de la PPSS a nivel departamental en concordancia a lo establecido por el Ministerio de Salud y Protección Social</t>
  </si>
  <si>
    <t>Articular  2 mesas  de trabajo con   salud ambiental en el  (COTSA),  para desarrollar acciones  que  permitan desarrollar estrategias de comunicación sobre la EDA y los  factores riesgo que agudizan la enfermedad.</t>
  </si>
  <si>
    <t>Realizar 1 Socializacion de la estrategia Rehabilitacion Basada en la Comunidad, a los 40 municipios del departamento.</t>
  </si>
  <si>
    <t xml:space="preserve">SI </t>
  </si>
  <si>
    <t xml:space="preserve">Plan de accion </t>
  </si>
  <si>
    <t xml:space="preserve">Brindar 2 asesorias y asistencia tecnica a los Cuarenta (40) municipios en la Ruta de  Certificacion de Discapacidad en el marco de la  Resolucion 1197 de 2024 </t>
  </si>
  <si>
    <t>Informe de cumplimiento</t>
  </si>
  <si>
    <t xml:space="preserve">Informe de cumplimiento </t>
  </si>
  <si>
    <t xml:space="preserve">Plan de acción </t>
  </si>
  <si>
    <t xml:space="preserve">Formular y ejecutar el plan de accion sectorial e intersectorial para la prevencion y  la atención integral del consumo de sustancias psicoactivas abarcando el análisis de la situación en salud  mental con enfasis en sustancias psicoactivas </t>
  </si>
  <si>
    <t>Contratacion, seguimiento e implementacion del plan de Intervenciones colectivas 2026</t>
  </si>
  <si>
    <t xml:space="preserve">Informe de PDD donde se evidencia el cumplimiento de las acciones trimestral </t>
  </si>
  <si>
    <t xml:space="preserve">Porcentaje de cumplimiento evidenciado en el Informe de ejecucion del PIC por programa </t>
  </si>
  <si>
    <t>Implementacion de Estrategias de promoción de la salud en temas de salud sexual y reproductiva implementadas</t>
  </si>
  <si>
    <t>Implementacion de Estrategias de promoción de la salud en temas de salud mental y convivencia social pacifica implementadas</t>
  </si>
  <si>
    <t>Desarrollar asistencia técnica a los entes territoriales para la formulación y ejecución del Plan de Acción en Salud, así como realizar el proceso de monitoreo y seguimiento trimestral de la programación y ejecución de los Planes de Acción en Salud (PAS) de municipios e instituciones.</t>
  </si>
  <si>
    <t>Apoyar mensualmente a las dimensiones y/o componentes en el cálculo de indicadores de gestión, procesos e impacto del PDSP</t>
  </si>
  <si>
    <t>Desarrollar la gestión e implementación de los sistemas de información para el desarrollo del plan territorial de salud pública</t>
  </si>
  <si>
    <t>Realizar ajustes y cargar en la plataforma los boletines mensuales de los eventos de interés en salud pública</t>
  </si>
  <si>
    <t>Asistir técnicamente las IPS públicas y privadas - EAPB  en los 40 municipios del  Departamento  haciendo énfasis en  la implementación del Plan Estratégico de Salud Publica y lineamientos nacionales</t>
  </si>
  <si>
    <t xml:space="preserve">Asistencias tecnicas elaboradas </t>
  </si>
  <si>
    <t>Informe Trimestral del PDD</t>
  </si>
  <si>
    <t xml:space="preserve">Asistencias tecnicas realizadas y evidenciadas en los informes de cumplimiento mensual </t>
  </si>
  <si>
    <t>Realizar las Estrategias de gestión para temas de consumo, aprovechamiento biológico, calidad e inocuidad de los alimentos implementadas  
(Estrategias para afectar de manera positiva los determinantes sociales de la salud en los municipios)</t>
  </si>
  <si>
    <t>Realizar Estrategias de gestión del riesgo para abordar situaciones endemo-epidémicas implementadas   
(Respuesta a las necesidades en salud de la población en el territorio)</t>
  </si>
  <si>
    <t>Realizar asistencia técnica y seguimiento trimestral de la gestión municipal al Programa Salud y Ámbito Laboral</t>
  </si>
  <si>
    <t>Garantizar distribución de los biológicos e insumos críticos a nivel departamental   y entregar los biologicos acorde a la solicitud de cada municipio y a la disponibilidad de entrega del MSPS.</t>
  </si>
  <si>
    <t xml:space="preserve">Realizar socialización a los 40 municipios del departamento de la estrategia de transversalización del enfoque de género </t>
  </si>
  <si>
    <t>Realizar Estrategia para el fortalecimiento del control social en salud implementadas   
(Estrategia de Transversalización del Enfoque de Género en la Planeación Integral en Salud del Departamento.)</t>
  </si>
  <si>
    <t>Realizar monitoreo de metas de captación y detección de casos bacteriologicamente positivos en los 40 municipios del departamento.</t>
  </si>
  <si>
    <t>Realizar Estrategias de gestión del riesgo para abordar situaciones de salud relacionadas con condiciones ambientales implementadas  
(Respuesta a las necesidades en salud de la población en el territorio)</t>
  </si>
  <si>
    <t>Realizar Estrategias de gestión para abordar condiciones crónicas prevalentes implementadas   
(Estrategias para afectar de manera positiva los determinantes sociales de la salud en los municipios)</t>
  </si>
  <si>
    <t>Realizar la consolidacion de (2) informes trimestrales de las PQRD y encuestas de satisfaccion generadas</t>
  </si>
  <si>
    <t xml:space="preserve">Realizar la vigilancia y control de los establecimientos y servicios farmaceuticos en los 40 mpios del departamento </t>
  </si>
  <si>
    <t>Realizar la vigilancia de la calidad del agua en los 39 municipios categoría 4 a 6.</t>
  </si>
  <si>
    <t>Hacer mensualmente el análisis  a las muestras remitidas para la  vigilancia y control de calidad de eventos de interes en salud publica enmarcados en la Resolución 1646 de 2018</t>
  </si>
  <si>
    <t>Realizar el proceso de notificación semanal de la UND consolidando la notificación semanal e inmediata de los eventos de interés en salud pública  de las 40 UNM durante las 52 semanas epidemiológicas y enviar los archivos planos al INS a través del portal SIVIGILA WEB 4.0 incluida la poblacion migrante</t>
  </si>
  <si>
    <t>Desarrollar jornadas  de asistencia tecnica y  fortalecimiento de capacidades para el seguimiento al diagnostico y manejo clínico de casos (Dengue, malaria, Leishmaniasis y Chagas ) en el entorno institucional a la red prestadora de servicios, (prioirizadas de acuerdo a persistencia  epidemiológica del evento).</t>
  </si>
  <si>
    <t>Apoyo técnico a la Secretaría de las TIC  referente a la formulación, diseño e implementación del servicio de Telemedicina para  fomentar la promoción y prevención de la salud en el Departamento.</t>
  </si>
  <si>
    <t xml:space="preserve">Informes publicados </t>
  </si>
  <si>
    <t>Actas de revision y plataforma GAUDI</t>
  </si>
  <si>
    <t>Informe tecnico trimestral del PDD</t>
  </si>
  <si>
    <t>anual</t>
  </si>
  <si>
    <t xml:space="preserve">Desarrollar actividades de inscripcion validacion dee documentacion en plataformas MSPS para la certificacion de profesionales en el area de la salud </t>
  </si>
  <si>
    <t xml:space="preserve">informe semestral </t>
  </si>
  <si>
    <t>237</t>
  </si>
  <si>
    <t>190603900</t>
  </si>
  <si>
    <t>Realizar la gestion para el giro efectivo de los recurso departamentales a la administradora del SGSSS - ADRES (CSF - SSF)</t>
  </si>
  <si>
    <t>Realizar asistencias tecnicas, monitoreo y seguimiento a los 40 municipios en el cumplimiento de la normatividad que regula al SGSSS en las cuales se establecen la operación de las bases de datos de afiliación, reporte de novedades, generacion y consolidacion de reporte de los listados censales y proceso de afiliacion de oficio.</t>
  </si>
  <si>
    <t>no</t>
  </si>
  <si>
    <t>GESTION</t>
  </si>
  <si>
    <t>Orden de Pago, Comprobante de Egreso, Transferencia Bancaria</t>
  </si>
  <si>
    <t>Circular
Actas, 
correos, listados de asistencia, base de datos</t>
  </si>
  <si>
    <t>Verificar la auditoria de calidad  al estándar de prestación de servicios realizadas por los 40 municipios a las EPS presentes en cada uno de ellos, realizando seguimiento, revisión y cierre de las auditorias, en cumplimiento a lo estipulado en la Circular Externa de la Supersalud # 0001 de 2020 - Auditoria GAUDI - SUPERSALUD</t>
  </si>
  <si>
    <t>Realizar seguimiento y evaluacion a los planes de mejoramiento del estándar de Prestación de servicios realizadas por los 40 municipios a las EPS presentes en cada uno de ellos</t>
  </si>
  <si>
    <t>Informes</t>
  </si>
  <si>
    <t>Realizar auditorias a las 5 EPS del regimen especial y de excepcion que operan en el departamento en el cumplimiento de la normatividad vigente</t>
  </si>
  <si>
    <t>Actas</t>
  </si>
  <si>
    <t>Efectuar auditorias en el cumplimiento de la Res. 2350 de 2020 (lineamiento técnico al manejo integral de atención a la desnutrición aguda moderada y severa en niños de 0 a 59 meses) a las 11 EPS que se encuentran en el Departamento (régimen contributivo, subsidiado y régimen especial).</t>
  </si>
  <si>
    <t>Efectuar auditorias de seguimiento en el cumplimiento de la Res. 2350 de 2020 (lineamiento técnico al manejo integral de atención a la desnutrición aguda moderada y severa en niños de 0 a 59 meses) a las EPS que se encuentran en el Departamento (régimen contributivo, subsidiado y régimen especial).</t>
  </si>
  <si>
    <t xml:space="preserve">Desarrollar auditoria a los estandares de calidad a la red prestadora ( dispensadores de medicamentos) de las EPS en cumplimiento de la Resolucion 1604 de 2013 </t>
  </si>
  <si>
    <t>Realizar 4 mesas de seguimiento al procedimiento de saneamiento y aclaración de cuentas del sector salud a través del cruce de información entre ERP (EPS del Régimen Contributivo y Subsidiado y ET) e IPS (públicas y privadas) en cumplimiento de la Circular 030 de 2013 de la SUPERSALUD</t>
  </si>
  <si>
    <t>Compromisos de depuracion, compromisos de pago, listados de asistencia, Reporte</t>
  </si>
  <si>
    <t xml:space="preserve">Realizar visitas programadas en el plan anual de visitas de condiciones de habilitación, visitas previas de habilitacion, de acuerdo a lo contemplado en el decreto 780 del 2016  Resolucion 3100 del 2019, </t>
  </si>
  <si>
    <t>Visitas realizadas</t>
  </si>
  <si>
    <t>Recepción y trámite de quejas y reclamos interpuestas por usuarios afiliados al SGSSS</t>
  </si>
  <si>
    <t>Quejas tramitadas</t>
  </si>
  <si>
    <t>Realizar visitas de inspección vigilancia y control</t>
  </si>
  <si>
    <t>Visitas de IVC realizadas</t>
  </si>
  <si>
    <t>Realizar visitas para evaluacion, análisis y seguimiento a planes de contingencia de la red prestadora de servicios</t>
  </si>
  <si>
    <t>Planes de contingencia verificados</t>
  </si>
  <si>
    <t xml:space="preserve">Verificacion en la implementacion del PAMEC según plan anual de visitas programadas para cada vigencia </t>
  </si>
  <si>
    <t>PAMEC realizados</t>
  </si>
  <si>
    <t>Verificacion de la  aplicación y seguimiento y reporte de Sistemas de Informacion por parte de las IPS programadas en el plan anual de visitas para cada vigencia</t>
  </si>
  <si>
    <t>Verificaciones de sistemas de información realizados</t>
  </si>
  <si>
    <t>Realizar jornadas de (Asistencia 
Tecnica) Capacitación sobre la normatividad vigente a los Prestadores de Servicios de Salud programados para visita durante la Vigencia</t>
  </si>
  <si>
    <t>Asesorar  y brindar acompañamiento a los prestadores que voluntariamente participen del Modelo de Asistencia Tecnica Sistema Unico de Acreditación. En el marco del Plan Nacional de Mejoramiento de la Calidad en Salud. (PNMCS )</t>
  </si>
  <si>
    <t>Administrar el proceso integral de radicación, auditoría y pago de 16.000 facturas de cuentas médicas, de la atención de urgencias a población migrante irregular a cargo del departamento con los recursos disponibles</t>
  </si>
  <si>
    <t>Facturas</t>
  </si>
  <si>
    <t>Administrar el proceso integral de radicación, auditoría y pago de 2.500 facturas de cuentas médicas, asegurando el cumplimiento normativo y la correcta asignación de recursos para la atención de la población pobre no asegurada a cargo del departamento</t>
  </si>
  <si>
    <t>Asegurar el proceso de validación, auditoría y pago de cuentas médicas a 6 BENEFICIARIOS DE PAGO por servicios y tecnologías en salud no cubiertos por la UPC del régimen subsidiado, garantizando la correcta gestión de los recursos</t>
  </si>
  <si>
    <t>Benefiiarios de pago</t>
  </si>
  <si>
    <t xml:space="preserve">Reportar 28 informes de seguimiento a la ejecución de los recursos del SGP-Subsidio a la Oferta, garantizando su correcta asignación, uso y seguimiento en el formulario “monitoreo Subsidio a la Oferta” </t>
  </si>
  <si>
    <t>Suscribir 7 contratos o convenios con las entidades que hacen parte del listado publicado por el Ministerio de Salud y Protección Social para la ejecución de los recursos del subcomponente del subsidio a la oferta del SGP</t>
  </si>
  <si>
    <t>Realizar 4 informes de seguimiento a la ejecucion de los recursos destinados a los servicios de la atención integral en salud mental para las personas declaradas por vía judicial como inimputables por trastorno mental</t>
  </si>
  <si>
    <t>Correos eletronicos, Registros</t>
  </si>
  <si>
    <t>Efectuar reporte mensual al Ministerio de Salud del segumiento realizado a la ejecucion de las Resoluciones de los EBS</t>
  </si>
  <si>
    <t xml:space="preserve">Desarrollar seguimiento técnico, financiero y administrativo eficaz y oportuno de los recursos asignados para la operación de los Equipos Básicos de Salud a las 13 ESE, fortaleciendo la gestión territorial en APS de los Equipos Básicos de Salud con la conformación, operación y seguimiento a los 40 municipios del Departamento. </t>
  </si>
  <si>
    <t>Actas, correos electronicos, Informes</t>
  </si>
  <si>
    <t>Realizar seguimiento al funcionamiento del Sistema de Emergencias Médicas - SEM en la ciudad de Cúcuta</t>
  </si>
  <si>
    <t>2026-30-12</t>
  </si>
  <si>
    <t>Realizar el análisis de las infracciones a la misión médica, en respuesta al apoyo que como ente territorial se debe brindar a los 40 municipios del departamento como parte de la Red Nacional de Urgencias y Emergencias y del Sistema Nacional para la Prevención y Atención de Desastres (SNPAD)</t>
  </si>
  <si>
    <t>Coordinar la operación con los procesos de referencia y contrarreferencia en el área de influencia del CRUE en situaciones de emergencia o desastre.</t>
  </si>
  <si>
    <t>Base de datos, Bitacora</t>
  </si>
  <si>
    <t xml:space="preserve">Formulacion de los planes de accion en cumplimiento de decreto 612 expedida por parte de la Funcion publica nivel pais </t>
  </si>
  <si>
    <t xml:space="preserve">Seguimiento a planes de accion en cumplimiento de decreto 612 expedida por la funcion publica a nivel pais </t>
  </si>
  <si>
    <t xml:space="preserve">informes </t>
  </si>
  <si>
    <t xml:space="preserve">Informe de ejecucion de obra </t>
  </si>
  <si>
    <t xml:space="preserve">informes de ejecucion de obra </t>
  </si>
  <si>
    <t xml:space="preserve">Contruccion de hospitales de primer nivel de baja complejidad (la esperanza - labateca </t>
  </si>
  <si>
    <t>ADECUACIONES MENORES PARA INFRAESTRUCTURA HOSPITALARIA (ESE NORTE- NOROCCIDENTAL.- CENTRO- ISABEL - CELIS IMSALUD)</t>
  </si>
  <si>
    <t xml:space="preserve">Contrato de ejecucion </t>
  </si>
  <si>
    <t>Sedes dotadas con equipos o transporte para el apoyo asistencial</t>
  </si>
  <si>
    <t xml:space="preserve">sedes ampliadas </t>
  </si>
  <si>
    <t xml:space="preserve">sede construida y dotada </t>
  </si>
  <si>
    <t xml:space="preserve">adecuaciones en infraestructura hospitalaria </t>
  </si>
  <si>
    <t>Realizar diagnósticos sanitarios en los 2 pasos fronterizos.</t>
  </si>
  <si>
    <t>Efectuar revisión de los Planes Hospitalarios de Emergencias actualizados de las16 ESE del departamento, donde se vislumbre los objetivos, acciones y la organización de la institucion y sus servicios, así como las responsabilidades del personal frente a situaciones de emergencia o desastre.</t>
  </si>
  <si>
    <t xml:space="preserve">Apoyar al Equipo de Respuesta Inmediata (ERI) ante Brotes, Epidemias, Desastres y Emergencias Sanitarias, asistiendo a los comités del ERI y a los Comites de Sanidad Portuaria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</si>
</sst>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4" formatCode="_-&quot;$&quot;\ * #,##0.00_-;\-&quot;$&quot;\ * #,##0.00_-;_-&quot;$&quot;\ * &quot;-&quot;??_-;_-@_-"/>
    <numFmt numFmtId="43" formatCode="_-* #,##0.00_-;\-* #,##0.00_-;_-* &quot;-&quot;??_-;_-@_-"/>
    <numFmt numFmtId="164" formatCode="&quot;$&quot;\ #,##0.00"/>
    <numFmt numFmtId="165" formatCode="_-* #,##0_-;\-* #,##0_-;_-* &quot;-&quot;??_-;_-@_-"/>
    <numFmt numFmtId="166" formatCode="#,##0.00_ ;\-#,##0.00\ "/>
    <numFmt numFmtId="167" formatCode="yyyy\-mm\-dd;@"/>
    <numFmt numFmtId="168" formatCode="#,##0.0"/>
    <numFmt numFmtId="169" formatCode="_-* #,##0_-;\-* #,##0_-;_-* &quot;-&quot;??_-;_-@"/>
    <numFmt numFmtId="170" formatCode="yyyy\-mm\-dd"/>
    <numFmt numFmtId="171" formatCode="#,##0_ ;[Red]\-#,##0\ "/>
    <numFmt numFmtId="172" formatCode="#,##0.000"/>
    <numFmt numFmtId="173" formatCode="#,##0.00000"/>
    <numFmt numFmtId="174" formatCode="#,##0.0000"/>
  </numFmts>
  <fonts count="109">
    <font>
      <sz val="11"/>
      <color theme="1"/>
      <name val="Calibri"/>
      <charset val="134"/>
      <scheme val="minor"/>
    </font>
    <font>
      <sz val="12"/>
      <color theme="1"/>
      <name val="Calibri"/>
      <family val="2"/>
      <scheme val="minor"/>
    </font>
    <font>
      <b/>
      <sz val="12"/>
      <color theme="1"/>
      <name val="Calibri"/>
      <family val="2"/>
      <scheme val="minor"/>
    </font>
    <font>
      <b/>
      <sz val="12"/>
      <name val="Calibri"/>
      <family val="2"/>
      <scheme val="minor"/>
    </font>
    <font>
      <b/>
      <sz val="11"/>
      <name val="Calibri"/>
      <family val="2"/>
      <scheme val="minor"/>
    </font>
    <font>
      <sz val="12"/>
      <name val="Calibri"/>
      <family val="2"/>
      <scheme val="minor"/>
    </font>
    <font>
      <sz val="11"/>
      <name val="Calibri"/>
      <family val="2"/>
      <scheme val="minor"/>
    </font>
    <font>
      <sz val="12"/>
      <name val="Calibri"/>
      <family val="2"/>
    </font>
    <font>
      <sz val="12"/>
      <color rgb="FF17365D"/>
      <name val="Calibri"/>
      <family val="2"/>
      <scheme val="minor"/>
    </font>
    <font>
      <b/>
      <sz val="16"/>
      <color theme="1"/>
      <name val="Arial Narrow"/>
      <family val="2"/>
    </font>
    <font>
      <b/>
      <sz val="12"/>
      <color theme="1"/>
      <name val="Arial"/>
      <family val="2"/>
    </font>
    <font>
      <sz val="10"/>
      <color theme="2" tint="-9.9978637043366805E-2"/>
      <name val="Calibri"/>
      <family val="2"/>
      <scheme val="minor"/>
    </font>
    <font>
      <sz val="10"/>
      <name val="Arial"/>
      <family val="2"/>
    </font>
    <font>
      <sz val="12"/>
      <name val="Arial Narrow"/>
      <family val="2"/>
    </font>
    <font>
      <sz val="10"/>
      <name val="Arial Narrow"/>
      <family val="2"/>
    </font>
    <font>
      <b/>
      <sz val="10"/>
      <name val="Arial"/>
      <family val="2"/>
    </font>
    <font>
      <sz val="10"/>
      <color theme="1"/>
      <name val="Calibri"/>
      <family val="2"/>
      <scheme val="minor"/>
    </font>
    <font>
      <b/>
      <sz val="16"/>
      <name val="Arial Narrow"/>
      <family val="2"/>
    </font>
    <font>
      <b/>
      <sz val="12"/>
      <name val="Arial"/>
      <family val="2"/>
    </font>
    <font>
      <sz val="10"/>
      <color theme="1"/>
      <name val="Arial Narrow"/>
      <family val="2"/>
    </font>
    <font>
      <b/>
      <sz val="10"/>
      <color theme="1"/>
      <name val="Arial"/>
      <family val="2"/>
    </font>
    <font>
      <b/>
      <sz val="10"/>
      <color theme="1"/>
      <name val="Calibri"/>
      <family val="2"/>
      <scheme val="minor"/>
    </font>
    <font>
      <b/>
      <sz val="10"/>
      <color theme="2" tint="-9.9978637043366805E-2"/>
      <name val="Arial"/>
      <family val="2"/>
    </font>
    <font>
      <b/>
      <sz val="12"/>
      <name val="Arial Narrow"/>
      <family val="2"/>
    </font>
    <font>
      <b/>
      <sz val="12"/>
      <color rgb="FFFF0000"/>
      <name val="Arial Narrow"/>
      <family val="2"/>
    </font>
    <font>
      <sz val="12"/>
      <name val="Arial"/>
      <family val="2"/>
    </font>
    <font>
      <sz val="14"/>
      <name val="Arial"/>
      <family val="2"/>
    </font>
    <font>
      <sz val="11"/>
      <name val="Arial"/>
      <family val="2"/>
    </font>
    <font>
      <sz val="12"/>
      <color theme="1"/>
      <name val="Arial Narrow"/>
      <family val="2"/>
    </font>
    <font>
      <sz val="12"/>
      <color theme="1"/>
      <name val="Arial"/>
      <family val="2"/>
    </font>
    <font>
      <b/>
      <sz val="14"/>
      <color theme="1"/>
      <name val="Arial"/>
      <family val="2"/>
    </font>
    <font>
      <b/>
      <sz val="22"/>
      <color rgb="FFFF0000"/>
      <name val="Arial Narrow"/>
      <family val="2"/>
    </font>
    <font>
      <b/>
      <sz val="11"/>
      <color theme="1"/>
      <name val="Arial Narrow"/>
      <family val="2"/>
    </font>
    <font>
      <sz val="11"/>
      <name val="Arial Narrow"/>
      <family val="2"/>
    </font>
    <font>
      <b/>
      <sz val="11"/>
      <name val="Arial"/>
      <family val="2"/>
    </font>
    <font>
      <b/>
      <sz val="10"/>
      <color rgb="FFFF0000"/>
      <name val="Arial"/>
      <family val="2"/>
    </font>
    <font>
      <b/>
      <sz val="8"/>
      <name val="Arial"/>
      <family val="2"/>
    </font>
    <font>
      <sz val="8"/>
      <color theme="1"/>
      <name val="Arial"/>
      <family val="2"/>
    </font>
    <font>
      <b/>
      <sz val="8"/>
      <color theme="1"/>
      <name val="Arial"/>
      <family val="2"/>
    </font>
    <font>
      <b/>
      <sz val="10"/>
      <color theme="0"/>
      <name val="Arial"/>
      <family val="2"/>
    </font>
    <font>
      <b/>
      <sz val="14"/>
      <color theme="1"/>
      <name val="Arial Narrow"/>
      <family val="2"/>
    </font>
    <font>
      <sz val="10"/>
      <color rgb="FF000000"/>
      <name val="Calibri"/>
      <family val="2"/>
    </font>
    <font>
      <b/>
      <sz val="11"/>
      <color theme="1"/>
      <name val="Calibri"/>
      <family val="2"/>
      <scheme val="minor"/>
    </font>
    <font>
      <sz val="11"/>
      <color theme="1"/>
      <name val="Arial Narrow"/>
      <family val="2"/>
    </font>
    <font>
      <sz val="10"/>
      <name val="Calibri"/>
      <family val="2"/>
    </font>
    <font>
      <b/>
      <sz val="11"/>
      <name val="Arial Narrow"/>
      <family val="2"/>
    </font>
    <font>
      <b/>
      <sz val="12"/>
      <color rgb="FFFF0000"/>
      <name val="Arial"/>
      <family val="2"/>
    </font>
    <font>
      <b/>
      <sz val="14"/>
      <color rgb="FFFF0000"/>
      <name val="Arial"/>
      <family val="2"/>
    </font>
    <font>
      <sz val="12"/>
      <color rgb="FF000000"/>
      <name val="Arial Narrow"/>
      <family val="2"/>
    </font>
    <font>
      <sz val="12"/>
      <color rgb="FF000000"/>
      <name val="Arial"/>
      <family val="2"/>
    </font>
    <font>
      <b/>
      <sz val="14"/>
      <color rgb="FF000000"/>
      <name val="Arial"/>
      <family val="2"/>
    </font>
    <font>
      <b/>
      <sz val="11"/>
      <color rgb="FF000000"/>
      <name val="Arial Narrow"/>
      <family val="2"/>
    </font>
    <font>
      <b/>
      <sz val="12"/>
      <color theme="1"/>
      <name val="Arial Narrow"/>
      <family val="2"/>
    </font>
    <font>
      <sz val="12"/>
      <color rgb="FF242424"/>
      <name val="Arial"/>
      <family val="2"/>
    </font>
    <font>
      <sz val="11"/>
      <color rgb="FF242424"/>
      <name val="Arial Narrow"/>
      <family val="2"/>
    </font>
    <font>
      <sz val="10"/>
      <color theme="1"/>
      <name val="Arial"/>
      <family val="2"/>
    </font>
    <font>
      <b/>
      <sz val="11"/>
      <color theme="1"/>
      <name val="Arial"/>
      <family val="2"/>
    </font>
    <font>
      <b/>
      <sz val="10"/>
      <name val="Arial Narrow"/>
      <family val="2"/>
    </font>
    <font>
      <b/>
      <sz val="14"/>
      <name val="Arial"/>
      <family val="2"/>
    </font>
    <font>
      <b/>
      <sz val="10"/>
      <color theme="1"/>
      <name val="Arial Narrow"/>
      <family val="2"/>
    </font>
    <font>
      <sz val="11"/>
      <name val="Calibri"/>
      <family val="2"/>
    </font>
    <font>
      <sz val="11"/>
      <color rgb="FF000000"/>
      <name val="Arial Narrow"/>
      <family val="2"/>
    </font>
    <font>
      <sz val="11"/>
      <color rgb="FF000000"/>
      <name val="Calibri"/>
      <family val="2"/>
    </font>
    <font>
      <sz val="11"/>
      <color theme="1"/>
      <name val="Arial"/>
      <family val="2"/>
    </font>
    <font>
      <sz val="11"/>
      <color theme="1"/>
      <name val="Calibri"/>
      <family val="2"/>
    </font>
    <font>
      <sz val="14"/>
      <color theme="1"/>
      <name val="Arial Narrow"/>
      <family val="2"/>
    </font>
    <font>
      <sz val="14"/>
      <color theme="1"/>
      <name val="Arial"/>
      <family val="2"/>
    </font>
    <font>
      <b/>
      <sz val="11"/>
      <color rgb="FFFF0000"/>
      <name val="Arial Narrow"/>
      <family val="2"/>
    </font>
    <font>
      <sz val="9"/>
      <color rgb="FF000000"/>
      <name val="Arial"/>
      <family val="2"/>
    </font>
    <font>
      <b/>
      <sz val="9"/>
      <color rgb="FF000000"/>
      <name val="Arial"/>
      <family val="2"/>
    </font>
    <font>
      <b/>
      <sz val="10"/>
      <color theme="1"/>
      <name val="Calibri"/>
      <family val="2"/>
    </font>
    <font>
      <b/>
      <sz val="11"/>
      <color theme="1"/>
      <name val="Calibri"/>
      <family val="2"/>
    </font>
    <font>
      <sz val="10"/>
      <color theme="1"/>
      <name val="Calibri"/>
      <family val="2"/>
    </font>
    <font>
      <b/>
      <sz val="10"/>
      <color rgb="FFFFFFFF"/>
      <name val="Arial"/>
      <family val="2"/>
    </font>
    <font>
      <sz val="10"/>
      <name val="Calibri"/>
      <family val="2"/>
      <scheme val="minor"/>
    </font>
    <font>
      <sz val="8"/>
      <color theme="0"/>
      <name val="Calibri"/>
      <family val="2"/>
      <scheme val="minor"/>
    </font>
    <font>
      <sz val="11"/>
      <color theme="0"/>
      <name val="Calibri"/>
      <family val="2"/>
      <scheme val="minor"/>
    </font>
    <font>
      <b/>
      <sz val="11"/>
      <color theme="0"/>
      <name val="Arial Narrow"/>
      <family val="2"/>
    </font>
    <font>
      <b/>
      <i/>
      <sz val="11"/>
      <name val="Arial Narrow"/>
      <family val="2"/>
    </font>
    <font>
      <i/>
      <sz val="11"/>
      <name val="Arial Narrow"/>
      <family val="2"/>
    </font>
    <font>
      <sz val="11"/>
      <color rgb="FF385623"/>
      <name val="Arial Narrow"/>
      <family val="2"/>
    </font>
    <font>
      <sz val="11"/>
      <color theme="0"/>
      <name val="Arial Narrow"/>
      <family val="2"/>
    </font>
    <font>
      <sz val="11"/>
      <color rgb="FF000000"/>
      <name val="Arial"/>
      <family val="2"/>
    </font>
    <font>
      <b/>
      <sz val="11"/>
      <color theme="9" tint="-0.249977111117893"/>
      <name val="Arial Narrow"/>
      <family val="2"/>
    </font>
    <font>
      <sz val="11"/>
      <color rgb="FF232323"/>
      <name val="Arial Narrow"/>
      <family val="2"/>
    </font>
    <font>
      <b/>
      <sz val="8"/>
      <color rgb="FF000000"/>
      <name val="Arial"/>
      <family val="2"/>
    </font>
    <font>
      <b/>
      <sz val="10"/>
      <color rgb="FF000000"/>
      <name val="Arial"/>
      <family val="2"/>
    </font>
    <font>
      <sz val="10"/>
      <color rgb="FF1C2F33"/>
      <name val="Arial"/>
      <family val="2"/>
    </font>
    <font>
      <b/>
      <sz val="10"/>
      <color rgb="FF7030A0"/>
      <name val="Arial"/>
      <family val="2"/>
    </font>
    <font>
      <b/>
      <sz val="10"/>
      <color theme="9" tint="-0.499984740745262"/>
      <name val="Arial"/>
      <family val="2"/>
    </font>
    <font>
      <sz val="9"/>
      <color rgb="FF1C2F33"/>
      <name val="Arial"/>
      <family val="2"/>
    </font>
    <font>
      <sz val="9"/>
      <color theme="1"/>
      <name val="Arial"/>
      <family val="2"/>
    </font>
    <font>
      <b/>
      <sz val="10"/>
      <color rgb="FF1C2F33"/>
      <name val="Arial"/>
      <family val="2"/>
    </font>
    <font>
      <b/>
      <sz val="11"/>
      <color theme="0"/>
      <name val="Calibri"/>
      <family val="2"/>
      <scheme val="minor"/>
    </font>
    <font>
      <sz val="11"/>
      <color rgb="FF1C2F33"/>
      <name val="Calibri"/>
      <family val="2"/>
      <scheme val="minor"/>
    </font>
    <font>
      <b/>
      <sz val="12"/>
      <name val="Calibri"/>
      <family val="2"/>
    </font>
    <font>
      <sz val="12"/>
      <color indexed="8"/>
      <name val="Calibri"/>
      <family val="2"/>
    </font>
    <font>
      <sz val="11"/>
      <color rgb="FFFF0000"/>
      <name val="Arial Narrow"/>
      <family val="2"/>
    </font>
    <font>
      <b/>
      <sz val="11"/>
      <color rgb="FF388600"/>
      <name val="Arial Narrow"/>
      <family val="2"/>
    </font>
    <font>
      <b/>
      <sz val="12"/>
      <color rgb="FF000000"/>
      <name val="Arial"/>
      <family val="2"/>
    </font>
    <font>
      <sz val="12"/>
      <color rgb="FFFF0000"/>
      <name val="Arial"/>
      <family val="2"/>
    </font>
    <font>
      <i/>
      <sz val="12"/>
      <color rgb="FF000000"/>
      <name val="Arial"/>
      <family val="2"/>
    </font>
    <font>
      <i/>
      <sz val="11"/>
      <color rgb="FF000000"/>
      <name val="Arial Narrow"/>
      <family val="2"/>
    </font>
    <font>
      <b/>
      <sz val="12"/>
      <color rgb="FF388600"/>
      <name val="Arial"/>
      <family val="2"/>
    </font>
    <font>
      <sz val="11"/>
      <color rgb="FF000000"/>
      <name val="Calibri"/>
      <family val="2"/>
      <scheme val="minor"/>
    </font>
    <font>
      <b/>
      <sz val="9"/>
      <name val="Tahoma"/>
      <family val="2"/>
    </font>
    <font>
      <sz val="9"/>
      <name val="Tahoma"/>
      <family val="2"/>
    </font>
    <font>
      <sz val="11"/>
      <color theme="1"/>
      <name val="Calibri"/>
      <family val="2"/>
      <scheme val="minor"/>
    </font>
    <font>
      <sz val="11"/>
      <color indexed="8"/>
      <name val="Calibri"/>
      <family val="2"/>
    </font>
  </fonts>
  <fills count="59">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4" tint="0.39994506668294322"/>
        <bgColor indexed="64"/>
      </patternFill>
    </fill>
    <fill>
      <patternFill patternType="solid">
        <fgColor theme="4" tint="0.59999389629810485"/>
        <bgColor indexed="64"/>
      </patternFill>
    </fill>
    <fill>
      <patternFill patternType="solid">
        <fgColor rgb="FFFFFFFF"/>
        <bgColor rgb="FFFFFFFF"/>
      </patternFill>
    </fill>
    <fill>
      <patternFill patternType="solid">
        <fgColor rgb="FFA6A6A6"/>
        <bgColor rgb="FF000000"/>
      </patternFill>
    </fill>
    <fill>
      <patternFill patternType="solid">
        <fgColor theme="0"/>
        <bgColor rgb="FFFFFFFF"/>
      </patternFill>
    </fill>
    <fill>
      <patternFill patternType="solid">
        <fgColor rgb="FFFFFF00"/>
        <bgColor indexed="64"/>
      </patternFill>
    </fill>
    <fill>
      <patternFill patternType="solid">
        <fgColor theme="9" tint="0.39994506668294322"/>
        <bgColor indexed="64"/>
      </patternFill>
    </fill>
    <fill>
      <patternFill patternType="solid">
        <fgColor theme="6" tint="0.79995117038483843"/>
        <bgColor indexed="64"/>
      </patternFill>
    </fill>
    <fill>
      <patternFill patternType="solid">
        <fgColor theme="5" tint="0.79995117038483843"/>
        <bgColor indexed="64"/>
      </patternFill>
    </fill>
    <fill>
      <patternFill patternType="solid">
        <fgColor theme="2"/>
        <bgColor indexed="64"/>
      </patternFill>
    </fill>
    <fill>
      <patternFill patternType="solid">
        <fgColor rgb="FFFFFFCC"/>
        <bgColor indexed="64"/>
      </patternFill>
    </fill>
    <fill>
      <patternFill patternType="solid">
        <fgColor theme="5" tint="0.39994506668294322"/>
        <bgColor indexed="64"/>
      </patternFill>
    </fill>
    <fill>
      <patternFill patternType="solid">
        <fgColor theme="4" tint="0.79995117038483843"/>
        <bgColor indexed="64"/>
      </patternFill>
    </fill>
    <fill>
      <patternFill patternType="solid">
        <fgColor theme="2" tint="-9.9978637043366805E-2"/>
        <bgColor indexed="64"/>
      </patternFill>
    </fill>
    <fill>
      <patternFill patternType="solid">
        <fgColor theme="1"/>
        <bgColor indexed="64"/>
      </patternFill>
    </fill>
    <fill>
      <patternFill patternType="solid">
        <fgColor theme="7" tint="0.79995117038483843"/>
        <bgColor indexed="64"/>
      </patternFill>
    </fill>
    <fill>
      <patternFill patternType="solid">
        <fgColor theme="9" tint="0.7999511703848384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rgb="FFFFFFCC"/>
        <bgColor rgb="FF000000"/>
      </patternFill>
    </fill>
    <fill>
      <patternFill patternType="solid">
        <fgColor rgb="FF92D050"/>
        <bgColor rgb="FF000000"/>
      </patternFill>
    </fill>
    <fill>
      <patternFill patternType="solid">
        <fgColor theme="8" tint="0.79995117038483843"/>
        <bgColor indexed="64"/>
      </patternFill>
    </fill>
    <fill>
      <patternFill patternType="solid">
        <fgColor rgb="FFFFC5FF"/>
        <bgColor indexed="64"/>
      </patternFill>
    </fill>
    <fill>
      <patternFill patternType="solid">
        <fgColor theme="3" tint="0.89996032593768116"/>
        <bgColor indexed="64"/>
      </patternFill>
    </fill>
    <fill>
      <patternFill patternType="solid">
        <fgColor rgb="FFFFB7B7"/>
        <bgColor indexed="64"/>
      </patternFill>
    </fill>
    <fill>
      <patternFill patternType="solid">
        <fgColor theme="0" tint="-0.249977111117893"/>
        <bgColor indexed="64"/>
      </patternFill>
    </fill>
    <fill>
      <patternFill patternType="solid">
        <fgColor rgb="FFFFFFFF"/>
        <bgColor indexed="64"/>
      </patternFill>
    </fill>
    <fill>
      <patternFill patternType="solid">
        <fgColor rgb="FFFFC000"/>
        <bgColor indexed="64"/>
      </patternFill>
    </fill>
    <fill>
      <patternFill patternType="solid">
        <fgColor rgb="FFA8D08D"/>
        <bgColor rgb="FFA8D08D"/>
      </patternFill>
    </fill>
    <fill>
      <patternFill patternType="solid">
        <fgColor rgb="FFECECEC"/>
        <bgColor rgb="FFECECEC"/>
      </patternFill>
    </fill>
    <fill>
      <patternFill patternType="solid">
        <fgColor rgb="FFFBE4D5"/>
        <bgColor rgb="FFFBE4D5"/>
      </patternFill>
    </fill>
    <fill>
      <patternFill patternType="solid">
        <fgColor rgb="FFE7E6E6"/>
        <bgColor rgb="FFE7E6E6"/>
      </patternFill>
    </fill>
    <fill>
      <patternFill patternType="solid">
        <fgColor rgb="FFFFFFCC"/>
        <bgColor rgb="FFFFFFCC"/>
      </patternFill>
    </fill>
    <fill>
      <patternFill patternType="solid">
        <fgColor rgb="FF92D050"/>
        <bgColor rgb="FF92D050"/>
      </patternFill>
    </fill>
    <fill>
      <patternFill patternType="solid">
        <fgColor theme="0"/>
        <bgColor theme="0"/>
      </patternFill>
    </fill>
    <fill>
      <patternFill patternType="solid">
        <fgColor rgb="FFFFFF00"/>
        <bgColor rgb="FFFFFF00"/>
      </patternFill>
    </fill>
    <fill>
      <patternFill patternType="solid">
        <fgColor rgb="FFBDD6EE"/>
        <bgColor rgb="FFBDD6EE"/>
      </patternFill>
    </fill>
    <fill>
      <patternFill patternType="solid">
        <fgColor rgb="FFF4B083"/>
        <bgColor rgb="FFF4B083"/>
      </patternFill>
    </fill>
    <fill>
      <patternFill patternType="solid">
        <fgColor rgb="FFD0CECE"/>
        <bgColor rgb="FFD0CECE"/>
      </patternFill>
    </fill>
    <fill>
      <patternFill patternType="solid">
        <fgColor rgb="FF9CC2E5"/>
        <bgColor rgb="FF9CC2E5"/>
      </patternFill>
    </fill>
    <fill>
      <patternFill patternType="solid">
        <fgColor theme="1"/>
        <bgColor theme="1"/>
      </patternFill>
    </fill>
    <fill>
      <patternFill patternType="solid">
        <fgColor theme="5" tint="-0.49998474074526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7" tint="0.39994506668294322"/>
        <bgColor indexed="64"/>
      </patternFill>
    </fill>
    <fill>
      <patternFill patternType="solid">
        <fgColor theme="8" tint="-0.249977111117893"/>
        <bgColor indexed="64"/>
      </patternFill>
    </fill>
    <fill>
      <patternFill patternType="solid">
        <fgColor rgb="FFE1EEDA"/>
        <bgColor indexed="64"/>
      </patternFill>
    </fill>
    <fill>
      <patternFill patternType="solid">
        <fgColor theme="7"/>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99"/>
        <bgColor indexed="64"/>
      </patternFill>
    </fill>
    <fill>
      <patternFill patternType="solid">
        <fgColor rgb="FF39727F"/>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9" tint="0.39997558519241921"/>
        <bgColor indexed="64"/>
      </patternFill>
    </fill>
  </fills>
  <borders count="10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rgb="FF000000"/>
      </right>
      <top/>
      <bottom style="thin">
        <color rgb="FF000000"/>
      </bottom>
      <diagonal/>
    </border>
    <border>
      <left/>
      <right style="thin">
        <color rgb="FF000000"/>
      </right>
      <top/>
      <bottom/>
      <diagonal/>
    </border>
    <border>
      <left/>
      <right/>
      <top/>
      <bottom style="thin">
        <color auto="1"/>
      </bottom>
      <diagonal/>
    </border>
    <border>
      <left style="thin">
        <color auto="1"/>
      </left>
      <right/>
      <top style="thick">
        <color rgb="FFFF0000"/>
      </top>
      <bottom style="thick">
        <color rgb="FFFF0000"/>
      </bottom>
      <diagonal/>
    </border>
    <border>
      <left/>
      <right/>
      <top style="thick">
        <color rgb="FFFF0000"/>
      </top>
      <bottom style="thick">
        <color rgb="FFFF0000"/>
      </bottom>
      <diagonal/>
    </border>
    <border>
      <left style="thin">
        <color auto="1"/>
      </left>
      <right style="thin">
        <color auto="1"/>
      </right>
      <top style="thick">
        <color rgb="FFFF0000"/>
      </top>
      <bottom/>
      <diagonal/>
    </border>
    <border>
      <left style="thin">
        <color auto="1"/>
      </left>
      <right style="thin">
        <color auto="1"/>
      </right>
      <top/>
      <bottom style="thick">
        <color rgb="FFFF0000"/>
      </bottom>
      <diagonal/>
    </border>
    <border>
      <left/>
      <right style="thin">
        <color auto="1"/>
      </right>
      <top style="thick">
        <color rgb="FFFF0000"/>
      </top>
      <bottom style="thick">
        <color rgb="FFFF0000"/>
      </bottom>
      <diagonal/>
    </border>
    <border>
      <left style="thin">
        <color auto="1"/>
      </left>
      <right style="thin">
        <color auto="1"/>
      </right>
      <top style="thick">
        <color rgb="FFFF0000"/>
      </top>
      <bottom style="thick">
        <color rgb="FFFF0000"/>
      </bottom>
      <diagonal/>
    </border>
    <border>
      <left/>
      <right style="thin">
        <color auto="1"/>
      </right>
      <top/>
      <bottom style="thin">
        <color auto="1"/>
      </bottom>
      <diagonal/>
    </border>
    <border>
      <left style="thin">
        <color auto="1"/>
      </left>
      <right style="thin">
        <color auto="1"/>
      </right>
      <top style="thick">
        <color rgb="FFFF0000"/>
      </top>
      <bottom style="thin">
        <color auto="1"/>
      </bottom>
      <diagonal/>
    </border>
    <border>
      <left style="thin">
        <color auto="1"/>
      </left>
      <right style="thin">
        <color auto="1"/>
      </right>
      <top style="thin">
        <color auto="1"/>
      </top>
      <bottom style="thick">
        <color rgb="FFFF0000"/>
      </bottom>
      <diagonal/>
    </border>
    <border>
      <left style="thin">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top/>
      <bottom style="thin">
        <color auto="1"/>
      </bottom>
      <diagonal/>
    </border>
    <border>
      <left style="thin">
        <color auto="1"/>
      </left>
      <right/>
      <top style="thick">
        <color rgb="FFFF0000"/>
      </top>
      <bottom/>
      <diagonal/>
    </border>
    <border>
      <left/>
      <right/>
      <top style="thick">
        <color rgb="FFFF0000"/>
      </top>
      <bottom/>
      <diagonal/>
    </border>
    <border>
      <left style="thin">
        <color auto="1"/>
      </left>
      <right/>
      <top/>
      <bottom style="thick">
        <color rgb="FFFF0000"/>
      </bottom>
      <diagonal/>
    </border>
    <border>
      <left/>
      <right/>
      <top/>
      <bottom style="thick">
        <color rgb="FFFF0000"/>
      </bottom>
      <diagonal/>
    </border>
    <border>
      <left/>
      <right style="thin">
        <color auto="1"/>
      </right>
      <top style="thick">
        <color rgb="FFFF0000"/>
      </top>
      <bottom/>
      <diagonal/>
    </border>
    <border>
      <left/>
      <right style="thin">
        <color auto="1"/>
      </right>
      <top/>
      <bottom/>
      <diagonal/>
    </border>
    <border>
      <left/>
      <right style="thin">
        <color auto="1"/>
      </right>
      <top/>
      <bottom style="thick">
        <color rgb="FFFF0000"/>
      </bottom>
      <diagonal/>
    </border>
    <border>
      <left style="thin">
        <color auto="1"/>
      </left>
      <right style="thin">
        <color auto="1"/>
      </right>
      <top style="medium">
        <color rgb="FFFF0000"/>
      </top>
      <bottom/>
      <diagonal/>
    </border>
    <border>
      <left/>
      <right/>
      <top style="thick">
        <color rgb="FFFF0000"/>
      </top>
      <bottom style="thin">
        <color auto="1"/>
      </bottom>
      <diagonal/>
    </border>
    <border>
      <left style="thin">
        <color auto="1"/>
      </left>
      <right style="thin">
        <color auto="1"/>
      </right>
      <top/>
      <bottom style="medium">
        <color rgb="FFFF0000"/>
      </bottom>
      <diagonal/>
    </border>
    <border>
      <left/>
      <right style="thin">
        <color auto="1"/>
      </right>
      <top style="thick">
        <color rgb="FFFF0000"/>
      </top>
      <bottom style="thin">
        <color auto="1"/>
      </bottom>
      <diagonal/>
    </border>
    <border>
      <left style="medium">
        <color auto="1"/>
      </left>
      <right style="medium">
        <color auto="1"/>
      </right>
      <top style="thin">
        <color auto="1"/>
      </top>
      <bottom style="thin">
        <color auto="1"/>
      </bottom>
      <diagonal/>
    </border>
    <border>
      <left style="thick">
        <color rgb="FFFF0000"/>
      </left>
      <right style="thin">
        <color auto="1"/>
      </right>
      <top style="thick">
        <color rgb="FFFF0000"/>
      </top>
      <bottom/>
      <diagonal/>
    </border>
    <border>
      <left style="thick">
        <color rgb="FFFF0000"/>
      </left>
      <right style="thin">
        <color auto="1"/>
      </right>
      <top/>
      <bottom/>
      <diagonal/>
    </border>
    <border>
      <left style="thick">
        <color rgb="FFFF0000"/>
      </left>
      <right style="thin">
        <color auto="1"/>
      </right>
      <top/>
      <bottom style="thick">
        <color rgb="FFFF0000"/>
      </bottom>
      <diagonal/>
    </border>
    <border>
      <left style="thin">
        <color auto="1"/>
      </left>
      <right style="thick">
        <color rgb="FFFF3232"/>
      </right>
      <top style="thick">
        <color rgb="FFFF0000"/>
      </top>
      <bottom/>
      <diagonal/>
    </border>
    <border>
      <left style="thin">
        <color auto="1"/>
      </left>
      <right style="thick">
        <color rgb="FFFF3232"/>
      </right>
      <top/>
      <bottom/>
      <diagonal/>
    </border>
    <border>
      <left style="thin">
        <color auto="1"/>
      </left>
      <right style="thin">
        <color rgb="FF000000"/>
      </right>
      <top/>
      <bottom/>
      <diagonal/>
    </border>
    <border>
      <left style="thin">
        <color auto="1"/>
      </left>
      <right style="thin">
        <color rgb="FF000000"/>
      </right>
      <top/>
      <bottom style="thick">
        <color rgb="FFFF0000"/>
      </bottom>
      <diagonal/>
    </border>
    <border>
      <left style="thin">
        <color auto="1"/>
      </left>
      <right style="thin">
        <color rgb="FF000000"/>
      </right>
      <top style="thick">
        <color rgb="FFFF0000"/>
      </top>
      <bottom/>
      <diagonal/>
    </border>
    <border>
      <left style="thin">
        <color rgb="FF000000"/>
      </left>
      <right style="thin">
        <color auto="1"/>
      </right>
      <top/>
      <bottom/>
      <diagonal/>
    </border>
    <border>
      <left style="thin">
        <color rgb="FF000000"/>
      </left>
      <right style="thin">
        <color auto="1"/>
      </right>
      <top/>
      <bottom style="thick">
        <color rgb="FFFF0000"/>
      </bottom>
      <diagonal/>
    </border>
    <border>
      <left style="thin">
        <color rgb="FF000000"/>
      </left>
      <right style="thin">
        <color auto="1"/>
      </right>
      <top style="thick">
        <color rgb="FFFF0000"/>
      </top>
      <bottom/>
      <diagonal/>
    </border>
    <border>
      <left/>
      <right/>
      <top/>
      <bottom style="thin">
        <color rgb="FF000000"/>
      </bottom>
      <diagonal/>
    </border>
    <border>
      <left style="thin">
        <color rgb="FF000000"/>
      </left>
      <right style="thin">
        <color rgb="FF000000"/>
      </right>
      <top style="thick">
        <color rgb="FFFF0000"/>
      </top>
      <bottom/>
      <diagonal/>
    </border>
    <border>
      <left style="thin">
        <color rgb="FF000000"/>
      </left>
      <right style="thin">
        <color rgb="FF000000"/>
      </right>
      <top/>
      <bottom style="thick">
        <color rgb="FFFF0000"/>
      </bottom>
      <diagonal/>
    </border>
    <border>
      <left/>
      <right/>
      <top style="thin">
        <color rgb="FF000000"/>
      </top>
      <bottom style="thin">
        <color rgb="FF000000"/>
      </bottom>
      <diagonal/>
    </border>
    <border>
      <left style="thin">
        <color auto="1"/>
      </left>
      <right style="thin">
        <color auto="1"/>
      </right>
      <top/>
      <bottom style="thick">
        <color rgb="FFFF3232"/>
      </bottom>
      <diagonal/>
    </border>
    <border>
      <left style="thin">
        <color auto="1"/>
      </left>
      <right style="thin">
        <color auto="1"/>
      </right>
      <top style="thick">
        <color rgb="FFFF3232"/>
      </top>
      <bottom/>
      <diagonal/>
    </border>
    <border>
      <left style="medium">
        <color rgb="FFFF0000"/>
      </left>
      <right style="thin">
        <color rgb="FFFF0000"/>
      </right>
      <top style="thick">
        <color rgb="FFFF0000"/>
      </top>
      <bottom style="thick">
        <color rgb="FFFF0000"/>
      </bottom>
      <diagonal/>
    </border>
    <border>
      <left style="thin">
        <color rgb="FFFF0000"/>
      </left>
      <right style="thin">
        <color rgb="FFFF0000"/>
      </right>
      <top style="thick">
        <color rgb="FFFF0000"/>
      </top>
      <bottom style="thick">
        <color rgb="FFFF0000"/>
      </bottom>
      <diagonal/>
    </border>
    <border>
      <left style="thin">
        <color rgb="FFFF0000"/>
      </left>
      <right style="thin">
        <color rgb="FFFF0000"/>
      </right>
      <top style="medium">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medium">
        <color rgb="FFFF0000"/>
      </bottom>
      <diagonal/>
    </border>
    <border>
      <left style="thin">
        <color auto="1"/>
      </left>
      <right style="thin">
        <color auto="1"/>
      </right>
      <top style="thick">
        <color rgb="FFFF0000"/>
      </top>
      <bottom style="thick">
        <color rgb="FFFF3232"/>
      </bottom>
      <diagonal/>
    </border>
    <border>
      <left/>
      <right style="thin">
        <color auto="1"/>
      </right>
      <top style="thick">
        <color rgb="FFFF0000"/>
      </top>
      <bottom style="thick">
        <color rgb="FFFF3232"/>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ck">
        <color rgb="FFFF0000"/>
      </top>
      <bottom style="thick">
        <color rgb="FFFF0000"/>
      </bottom>
      <diagonal/>
    </border>
    <border>
      <left style="thin">
        <color rgb="FF000000"/>
      </left>
      <right style="thin">
        <color auto="1"/>
      </right>
      <top style="thick">
        <color rgb="FFFF0000"/>
      </top>
      <bottom style="thick">
        <color rgb="FFFF0000"/>
      </bottom>
      <diagonal/>
    </border>
    <border>
      <left style="thin">
        <color auto="1"/>
      </left>
      <right style="thin">
        <color rgb="FF000000"/>
      </right>
      <top style="thick">
        <color rgb="FFFF0000"/>
      </top>
      <bottom style="thick">
        <color rgb="FFFF0000"/>
      </bottom>
      <diagonal/>
    </border>
    <border>
      <left/>
      <right style="thin">
        <color rgb="FF000000"/>
      </right>
      <top style="thick">
        <color rgb="FFFF0000"/>
      </top>
      <bottom style="thick">
        <color rgb="FFFF0000"/>
      </bottom>
      <diagonal/>
    </border>
    <border>
      <left style="thin">
        <color rgb="FF000000"/>
      </left>
      <right/>
      <top style="thick">
        <color rgb="FFFF0000"/>
      </top>
      <bottom style="thick">
        <color rgb="FFFF0000"/>
      </bottom>
      <diagonal/>
    </border>
    <border>
      <left/>
      <right/>
      <top style="medium">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top style="medium">
        <color rgb="FF000000"/>
      </top>
      <bottom style="medium">
        <color rgb="FF000000"/>
      </bottom>
      <diagonal/>
    </border>
    <border>
      <left style="thin">
        <color auto="1"/>
      </left>
      <right style="thin">
        <color theme="1"/>
      </right>
      <top style="thick">
        <color rgb="FFFF0000"/>
      </top>
      <bottom/>
      <diagonal/>
    </border>
    <border>
      <left style="thin">
        <color auto="1"/>
      </left>
      <right style="thin">
        <color theme="1"/>
      </right>
      <top/>
      <bottom/>
      <diagonal/>
    </border>
    <border>
      <left style="thin">
        <color auto="1"/>
      </left>
      <right style="thin">
        <color theme="1"/>
      </right>
      <top/>
      <bottom style="thick">
        <color rgb="FFFF0000"/>
      </bottom>
      <diagonal/>
    </border>
    <border>
      <left style="thin">
        <color theme="0"/>
      </left>
      <right style="thin">
        <color theme="0"/>
      </right>
      <top style="thin">
        <color theme="0"/>
      </top>
      <bottom style="thin">
        <color theme="0"/>
      </bottom>
      <diagonal/>
    </border>
    <border>
      <left style="medium">
        <color auto="1"/>
      </left>
      <right style="thin">
        <color auto="1"/>
      </right>
      <top style="thin">
        <color auto="1"/>
      </top>
      <bottom style="thin">
        <color auto="1"/>
      </bottom>
      <diagonal/>
    </border>
    <border>
      <left style="thin">
        <color indexed="64"/>
      </left>
      <right style="thin">
        <color rgb="FFFF0000"/>
      </right>
      <top style="thick">
        <color rgb="FFFF0000"/>
      </top>
      <bottom/>
      <diagonal/>
    </border>
    <border>
      <left style="thin">
        <color rgb="FFFF0000"/>
      </left>
      <right style="thin">
        <color indexed="64"/>
      </right>
      <top style="thin">
        <color rgb="FFFF0000"/>
      </top>
      <bottom/>
      <diagonal/>
    </border>
    <border>
      <left style="thin">
        <color indexed="64"/>
      </left>
      <right style="thin">
        <color indexed="64"/>
      </right>
      <top style="thin">
        <color rgb="FFFF0000"/>
      </top>
      <bottom/>
      <diagonal/>
    </border>
    <border>
      <left style="thin">
        <color indexed="64"/>
      </left>
      <right style="thin">
        <color rgb="FFFF0000"/>
      </right>
      <top style="thin">
        <color rgb="FFFF0000"/>
      </top>
      <bottom/>
      <diagonal/>
    </border>
    <border>
      <left style="thin">
        <color rgb="FFFF0000"/>
      </left>
      <right style="thin">
        <color indexed="64"/>
      </right>
      <top style="thick">
        <color rgb="FFFF0000"/>
      </top>
      <bottom/>
      <diagonal/>
    </border>
    <border>
      <left style="thin">
        <color indexed="64"/>
      </left>
      <right style="thin">
        <color rgb="FFFF0000"/>
      </right>
      <top/>
      <bottom/>
      <diagonal/>
    </border>
    <border>
      <left style="thin">
        <color rgb="FFFF0000"/>
      </left>
      <right style="thin">
        <color indexed="64"/>
      </right>
      <top/>
      <bottom/>
      <diagonal/>
    </border>
    <border>
      <left style="thin">
        <color indexed="64"/>
      </left>
      <right style="thin">
        <color rgb="FFFF0000"/>
      </right>
      <top/>
      <bottom style="thick">
        <color rgb="FFFF0000"/>
      </bottom>
      <diagonal/>
    </border>
    <border>
      <left style="thin">
        <color rgb="FFFF0000"/>
      </left>
      <right style="thin">
        <color indexed="64"/>
      </right>
      <top/>
      <bottom style="medium">
        <color rgb="FFFF0000"/>
      </bottom>
      <diagonal/>
    </border>
    <border>
      <left style="thin">
        <color indexed="64"/>
      </left>
      <right style="thin">
        <color indexed="64"/>
      </right>
      <top/>
      <bottom style="thin">
        <color rgb="FFFF0000"/>
      </bottom>
      <diagonal/>
    </border>
    <border>
      <left style="thin">
        <color indexed="64"/>
      </left>
      <right style="thin">
        <color rgb="FFFF0000"/>
      </right>
      <top/>
      <bottom style="thin">
        <color rgb="FFFF0000"/>
      </bottom>
      <diagonal/>
    </border>
    <border>
      <left style="thin">
        <color rgb="FFFF0000"/>
      </left>
      <right style="thin">
        <color indexed="64"/>
      </right>
      <top/>
      <bottom style="thick">
        <color rgb="FFFF0000"/>
      </bottom>
      <diagonal/>
    </border>
    <border>
      <left style="thin">
        <color indexed="64"/>
      </left>
      <right style="thin">
        <color indexed="64"/>
      </right>
      <top style="thin">
        <color indexed="64"/>
      </top>
      <bottom style="medium">
        <color rgb="FFFF0000"/>
      </bottom>
      <diagonal/>
    </border>
    <border>
      <left style="thin">
        <color rgb="FFFF0000"/>
      </left>
      <right style="thin">
        <color indexed="64"/>
      </right>
      <top/>
      <bottom style="thin">
        <color indexed="64"/>
      </bottom>
      <diagonal/>
    </border>
    <border>
      <left style="thin">
        <color indexed="64"/>
      </left>
      <right style="thin">
        <color indexed="64"/>
      </right>
      <top style="thick">
        <color rgb="FFFF0000"/>
      </top>
      <bottom style="medium">
        <color rgb="FFFF0000"/>
      </bottom>
      <diagonal/>
    </border>
    <border>
      <left style="thin">
        <color indexed="64"/>
      </left>
      <right style="thin">
        <color indexed="64"/>
      </right>
      <top style="medium">
        <color rgb="FFFF0000"/>
      </top>
      <bottom style="medium">
        <color rgb="FFFF0000"/>
      </bottom>
      <diagonal/>
    </border>
  </borders>
  <cellStyleXfs count="13">
    <xf numFmtId="0" fontId="0" fillId="0" borderId="0"/>
    <xf numFmtId="43" fontId="107" fillId="0" borderId="0" applyFont="0" applyFill="0" applyBorder="0" applyAlignment="0" applyProtection="0"/>
    <xf numFmtId="44" fontId="107" fillId="0" borderId="0" applyFont="0" applyFill="0" applyBorder="0" applyAlignment="0" applyProtection="0"/>
    <xf numFmtId="9" fontId="107" fillId="0" borderId="0" applyFont="0" applyFill="0" applyBorder="0" applyAlignment="0" applyProtection="0"/>
    <xf numFmtId="41" fontId="107" fillId="0" borderId="0" applyFont="0" applyFill="0" applyBorder="0" applyAlignment="0" applyProtection="0"/>
    <xf numFmtId="0" fontId="93" fillId="55" borderId="90" applyFont="0">
      <alignment horizontal="center" vertical="center" wrapText="1"/>
    </xf>
    <xf numFmtId="0" fontId="94" fillId="0" borderId="91" applyAlignment="0">
      <alignment horizontal="justify" vertical="center" wrapText="1"/>
    </xf>
    <xf numFmtId="41"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2" fillId="0" borderId="0"/>
    <xf numFmtId="0" fontId="107" fillId="0" borderId="0"/>
  </cellStyleXfs>
  <cellXfs count="1943">
    <xf numFmtId="0" fontId="0" fillId="0" borderId="0" xfId="0"/>
    <xf numFmtId="0" fontId="1" fillId="0" borderId="0" xfId="0" applyFont="1"/>
    <xf numFmtId="0" fontId="1" fillId="2" borderId="0" xfId="0" applyFont="1" applyFill="1"/>
    <xf numFmtId="0" fontId="2" fillId="0" borderId="0" xfId="0" applyFont="1" applyAlignment="1">
      <alignment horizontal="center"/>
    </xf>
    <xf numFmtId="0" fontId="2" fillId="0" borderId="0" xfId="0" applyFont="1" applyAlignment="1">
      <alignment horizontal="center" vertical="center"/>
    </xf>
    <xf numFmtId="0" fontId="3" fillId="3" borderId="0" xfId="0" applyFont="1" applyFill="1" applyAlignment="1">
      <alignment horizontal="center" vertical="center"/>
    </xf>
    <xf numFmtId="0" fontId="3" fillId="3" borderId="0" xfId="0" applyFont="1" applyFill="1" applyAlignment="1">
      <alignment horizontal="center"/>
    </xf>
    <xf numFmtId="0" fontId="5" fillId="0" borderId="5" xfId="0" applyFont="1" applyBorder="1" applyAlignment="1">
      <alignment horizontal="center" vertical="center" wrapText="1"/>
    </xf>
    <xf numFmtId="0" fontId="5" fillId="3" borderId="1" xfId="0" applyFont="1" applyFill="1" applyBorder="1" applyAlignment="1">
      <alignment horizontal="center" vertical="center"/>
    </xf>
    <xf numFmtId="0" fontId="6" fillId="0" borderId="6" xfId="0" applyFont="1" applyBorder="1" applyAlignment="1">
      <alignment horizontal="justify" vertical="center" wrapText="1"/>
    </xf>
    <xf numFmtId="0" fontId="6" fillId="0" borderId="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6" fillId="0" borderId="1" xfId="0" applyFont="1" applyBorder="1" applyAlignment="1">
      <alignment horizontal="justify"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0" xfId="0" applyFont="1" applyBorder="1" applyAlignment="1">
      <alignment horizontal="justify" vertical="center" wrapText="1"/>
    </xf>
    <xf numFmtId="0" fontId="6"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6" fillId="0" borderId="1" xfId="0" applyFont="1" applyBorder="1" applyAlignment="1">
      <alignment horizontal="center" vertical="top" wrapText="1"/>
    </xf>
    <xf numFmtId="0" fontId="6" fillId="3" borderId="1" xfId="0" applyFont="1" applyFill="1" applyBorder="1" applyAlignment="1">
      <alignment horizontal="justify" vertical="center" wrapText="1"/>
    </xf>
    <xf numFmtId="0" fontId="6"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0" borderId="12" xfId="0" applyFont="1" applyBorder="1" applyAlignment="1">
      <alignment horizontal="center" vertical="center" wrapText="1"/>
    </xf>
    <xf numFmtId="0" fontId="5" fillId="3" borderId="5" xfId="0" applyFont="1" applyFill="1" applyBorder="1" applyAlignment="1">
      <alignment horizontal="center" vertical="center"/>
    </xf>
    <xf numFmtId="0" fontId="6" fillId="0" borderId="5" xfId="0" applyFont="1" applyBorder="1" applyAlignment="1">
      <alignment horizontal="justify" vertical="center" wrapText="1"/>
    </xf>
    <xf numFmtId="0" fontId="6" fillId="0" borderId="7" xfId="0" applyFont="1" applyBorder="1" applyAlignment="1">
      <alignment horizontal="center" vertical="center" wrapText="1"/>
    </xf>
    <xf numFmtId="0" fontId="1"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6" borderId="1" xfId="0" applyFont="1" applyFill="1" applyBorder="1" applyAlignment="1">
      <alignment horizontal="center" vertical="center" wrapText="1"/>
    </xf>
    <xf numFmtId="0" fontId="6" fillId="0" borderId="9" xfId="0" applyFont="1" applyBorder="1" applyAlignment="1">
      <alignment horizontal="justify" vertical="center" wrapText="1"/>
    </xf>
    <xf numFmtId="0" fontId="6" fillId="0" borderId="13" xfId="0" applyFont="1" applyBorder="1" applyAlignment="1">
      <alignment horizontal="center" vertical="center" wrapText="1"/>
    </xf>
    <xf numFmtId="0" fontId="5" fillId="0" borderId="13" xfId="0" applyFont="1" applyBorder="1" applyAlignment="1">
      <alignment horizontal="center" vertical="center" wrapText="1"/>
    </xf>
    <xf numFmtId="0" fontId="6"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10" xfId="0" applyFont="1" applyBorder="1" applyAlignment="1">
      <alignment horizontal="center" vertical="center" wrapText="1"/>
    </xf>
    <xf numFmtId="0" fontId="7" fillId="0" borderId="1" xfId="0" applyFont="1" applyBorder="1" applyAlignment="1">
      <alignment horizontal="center" vertical="center" wrapText="1"/>
    </xf>
    <xf numFmtId="0" fontId="5" fillId="3" borderId="12"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9" xfId="0" applyFont="1" applyBorder="1" applyAlignment="1">
      <alignment horizontal="center" vertical="center"/>
    </xf>
    <xf numFmtId="0" fontId="6" fillId="3" borderId="12"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0" borderId="15" xfId="0" applyFont="1" applyBorder="1" applyAlignment="1">
      <alignment horizontal="center" vertical="center" wrapText="1"/>
    </xf>
    <xf numFmtId="0" fontId="5" fillId="3" borderId="9" xfId="0" applyFont="1" applyFill="1" applyBorder="1" applyAlignment="1">
      <alignment horizontal="center" vertical="center"/>
    </xf>
    <xf numFmtId="0" fontId="5" fillId="3" borderId="15" xfId="0" applyFont="1" applyFill="1" applyBorder="1" applyAlignment="1">
      <alignment horizontal="center" vertical="center" wrapText="1"/>
    </xf>
    <xf numFmtId="0" fontId="3" fillId="7" borderId="1" xfId="0" applyFont="1" applyFill="1" applyBorder="1" applyAlignment="1">
      <alignment horizontal="left" vertical="center"/>
    </xf>
    <xf numFmtId="0" fontId="5" fillId="0" borderId="8" xfId="0" applyFont="1" applyBorder="1" applyAlignment="1">
      <alignment horizontal="center" vertical="center"/>
    </xf>
    <xf numFmtId="0" fontId="7" fillId="0" borderId="7" xfId="0" applyFont="1" applyBorder="1" applyAlignment="1">
      <alignment horizontal="center" vertical="center" wrapText="1"/>
    </xf>
    <xf numFmtId="0" fontId="2" fillId="0" borderId="0" xfId="0" applyFont="1" applyAlignment="1">
      <alignment horizontal="left" vertical="center" wrapText="1"/>
    </xf>
    <xf numFmtId="0" fontId="5" fillId="3" borderId="0" xfId="0" applyFont="1" applyFill="1"/>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5" fillId="6" borderId="5" xfId="0" applyFont="1" applyFill="1" applyBorder="1" applyAlignment="1">
      <alignment horizontal="left" vertical="center" wrapText="1"/>
    </xf>
    <xf numFmtId="0" fontId="5" fillId="6" borderId="10"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11" xfId="0" applyFont="1" applyFill="1" applyBorder="1" applyAlignment="1">
      <alignment horizontal="center" vertical="center" wrapText="1"/>
    </xf>
    <xf numFmtId="164" fontId="5" fillId="6" borderId="5" xfId="0" applyNumberFormat="1" applyFont="1" applyFill="1" applyBorder="1" applyAlignment="1">
      <alignment horizontal="center" vertical="center" wrapText="1"/>
    </xf>
    <xf numFmtId="0" fontId="5" fillId="6" borderId="1" xfId="0" applyFont="1" applyFill="1" applyBorder="1" applyAlignment="1">
      <alignment horizontal="left" wrapText="1"/>
    </xf>
    <xf numFmtId="0" fontId="8" fillId="0" borderId="1" xfId="0" applyFont="1" applyBorder="1" applyAlignment="1">
      <alignment horizontal="center" vertical="center" wrapText="1"/>
    </xf>
    <xf numFmtId="0" fontId="8" fillId="6" borderId="1" xfId="0" applyFont="1" applyFill="1" applyBorder="1" applyAlignment="1">
      <alignment horizontal="center" vertical="center" wrapText="1"/>
    </xf>
    <xf numFmtId="164" fontId="5" fillId="6" borderId="1" xfId="0" applyNumberFormat="1" applyFont="1" applyFill="1" applyBorder="1" applyAlignment="1">
      <alignment horizontal="center" vertical="center" wrapText="1"/>
    </xf>
    <xf numFmtId="0" fontId="3" fillId="6" borderId="8" xfId="0" applyFont="1" applyFill="1" applyBorder="1" applyAlignment="1">
      <alignment horizontal="left" vertical="center" wrapText="1"/>
    </xf>
    <xf numFmtId="164" fontId="5" fillId="6" borderId="8" xfId="0" applyNumberFormat="1"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5" xfId="0" applyFont="1" applyBorder="1" applyAlignment="1">
      <alignment horizontal="left" vertical="center" wrapText="1"/>
    </xf>
    <xf numFmtId="0" fontId="3" fillId="0" borderId="1" xfId="0" applyFont="1" applyBorder="1" applyAlignment="1">
      <alignment horizontal="left" vertical="center" wrapText="1"/>
    </xf>
    <xf numFmtId="0" fontId="5" fillId="6" borderId="5" xfId="0" applyFont="1" applyFill="1" applyBorder="1" applyAlignment="1">
      <alignment horizontal="center" vertical="center" wrapText="1"/>
    </xf>
    <xf numFmtId="0" fontId="3" fillId="0" borderId="9" xfId="0" applyFont="1" applyBorder="1" applyAlignment="1">
      <alignment horizontal="left" vertical="center" wrapText="1"/>
    </xf>
    <xf numFmtId="0" fontId="5" fillId="6" borderId="9" xfId="0" applyFont="1" applyFill="1" applyBorder="1" applyAlignment="1">
      <alignment horizontal="center" vertical="center" wrapText="1"/>
    </xf>
    <xf numFmtId="0" fontId="5" fillId="0" borderId="20" xfId="0" applyFont="1" applyBorder="1" applyAlignment="1">
      <alignment horizontal="center" vertical="center" wrapText="1"/>
    </xf>
    <xf numFmtId="164" fontId="5" fillId="6" borderId="13" xfId="0" applyNumberFormat="1" applyFont="1" applyFill="1" applyBorder="1" applyAlignment="1">
      <alignment horizontal="center" vertical="center" wrapText="1"/>
    </xf>
    <xf numFmtId="0" fontId="2" fillId="3" borderId="1" xfId="0" applyFont="1" applyFill="1" applyBorder="1" applyAlignment="1">
      <alignment horizontal="left" vertical="center" wrapText="1"/>
    </xf>
    <xf numFmtId="164" fontId="5" fillId="6" borderId="12" xfId="0" applyNumberFormat="1" applyFont="1" applyFill="1" applyBorder="1" applyAlignment="1">
      <alignment horizontal="center" vertical="center" wrapText="1"/>
    </xf>
    <xf numFmtId="164" fontId="5" fillId="0" borderId="12" xfId="0" applyNumberFormat="1" applyFont="1" applyBorder="1" applyAlignment="1">
      <alignment horizontal="center" vertical="center" wrapText="1"/>
    </xf>
    <xf numFmtId="0" fontId="5" fillId="0" borderId="21" xfId="0" applyFont="1" applyBorder="1" applyAlignment="1">
      <alignment horizontal="center" vertical="center" wrapText="1"/>
    </xf>
    <xf numFmtId="164" fontId="5" fillId="0" borderId="6" xfId="0" applyNumberFormat="1" applyFont="1" applyBorder="1" applyAlignment="1">
      <alignment horizontal="center" vertical="center" wrapText="1"/>
    </xf>
    <xf numFmtId="0" fontId="7" fillId="0" borderId="1" xfId="0" applyFont="1" applyBorder="1" applyAlignment="1">
      <alignment horizontal="left" vertical="center" wrapText="1"/>
    </xf>
    <xf numFmtId="164" fontId="5" fillId="0" borderId="1" xfId="0" applyNumberFormat="1" applyFont="1" applyBorder="1" applyAlignment="1">
      <alignment horizontal="center" vertical="center" wrapText="1"/>
    </xf>
    <xf numFmtId="164" fontId="5" fillId="6" borderId="6"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0" borderId="13" xfId="0" applyFont="1" applyBorder="1" applyAlignment="1">
      <alignment horizontal="left" vertical="center" wrapText="1"/>
    </xf>
    <xf numFmtId="0" fontId="5" fillId="6" borderId="12"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164" fontId="5" fillId="8" borderId="12" xfId="0" applyNumberFormat="1" applyFont="1" applyFill="1" applyBorder="1" applyAlignment="1">
      <alignment horizontal="center" vertical="center" wrapText="1"/>
    </xf>
    <xf numFmtId="0" fontId="3" fillId="7" borderId="1" xfId="0" applyFont="1" applyFill="1" applyBorder="1" applyAlignment="1">
      <alignment vertical="center"/>
    </xf>
    <xf numFmtId="0" fontId="3" fillId="7" borderId="2" xfId="0" applyFont="1" applyFill="1" applyBorder="1" applyAlignment="1">
      <alignment vertical="center"/>
    </xf>
    <xf numFmtId="0" fontId="3" fillId="7" borderId="3" xfId="0" applyFont="1" applyFill="1" applyBorder="1" applyAlignment="1">
      <alignment vertical="center"/>
    </xf>
    <xf numFmtId="0" fontId="3" fillId="7" borderId="16" xfId="0" applyFont="1" applyFill="1" applyBorder="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horizontal="center" vertical="center"/>
    </xf>
    <xf numFmtId="49" fontId="12" fillId="0" borderId="0" xfId="0" applyNumberFormat="1" applyFont="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0" xfId="0" applyFont="1" applyAlignment="1">
      <alignment horizontal="center" vertical="center" wrapText="1"/>
    </xf>
    <xf numFmtId="165" fontId="15" fillId="0" borderId="0" xfId="1" applyNumberFormat="1" applyFont="1" applyAlignment="1">
      <alignment horizontal="center" vertical="center"/>
    </xf>
    <xf numFmtId="0" fontId="14" fillId="0" borderId="0" xfId="0" applyFont="1" applyAlignment="1">
      <alignment horizontal="left" vertical="center"/>
    </xf>
    <xf numFmtId="0" fontId="14" fillId="0" borderId="0" xfId="0" applyFont="1" applyAlignment="1">
      <alignment vertical="center" wrapText="1"/>
    </xf>
    <xf numFmtId="0" fontId="12" fillId="0" borderId="0" xfId="0" applyFont="1" applyAlignment="1">
      <alignment horizontal="center" vertical="center"/>
    </xf>
    <xf numFmtId="3" fontId="12" fillId="0" borderId="0" xfId="0" applyNumberFormat="1" applyFont="1" applyAlignment="1">
      <alignment vertical="center"/>
    </xf>
    <xf numFmtId="166" fontId="12" fillId="0" borderId="0" xfId="1" applyNumberFormat="1" applyFont="1" applyAlignment="1">
      <alignment vertical="center"/>
    </xf>
    <xf numFmtId="166" fontId="16" fillId="0" borderId="0" xfId="1" applyNumberFormat="1" applyFont="1" applyAlignment="1">
      <alignment vertical="center"/>
    </xf>
    <xf numFmtId="0" fontId="16" fillId="0" borderId="0" xfId="0" applyFont="1" applyAlignment="1">
      <alignment vertical="center"/>
    </xf>
    <xf numFmtId="49" fontId="17" fillId="9" borderId="0" xfId="0" applyNumberFormat="1" applyFont="1" applyFill="1" applyAlignment="1">
      <alignment vertical="center"/>
    </xf>
    <xf numFmtId="49" fontId="17" fillId="0" borderId="0" xfId="0" applyNumberFormat="1" applyFont="1" applyAlignment="1">
      <alignment vertical="center"/>
    </xf>
    <xf numFmtId="49" fontId="17" fillId="0" borderId="0" xfId="0" applyNumberFormat="1" applyFont="1" applyAlignment="1">
      <alignment horizontal="right" vertical="center"/>
    </xf>
    <xf numFmtId="49" fontId="17" fillId="0" borderId="0" xfId="0" applyNumberFormat="1" applyFont="1" applyAlignment="1">
      <alignment horizontal="center" vertical="center"/>
    </xf>
    <xf numFmtId="49" fontId="17" fillId="0" borderId="0" xfId="0" applyNumberFormat="1" applyFont="1" applyAlignment="1">
      <alignment horizontal="center" vertical="center" wrapText="1"/>
    </xf>
    <xf numFmtId="49" fontId="18" fillId="0" borderId="22" xfId="0" applyNumberFormat="1" applyFont="1" applyBorder="1" applyAlignment="1">
      <alignment horizontal="center" vertical="center"/>
    </xf>
    <xf numFmtId="49" fontId="18" fillId="0" borderId="0" xfId="0" applyNumberFormat="1" applyFont="1" applyAlignment="1">
      <alignment vertical="center"/>
    </xf>
    <xf numFmtId="0" fontId="10" fillId="0" borderId="0" xfId="0" applyFont="1" applyAlignment="1">
      <alignment horizontal="center" vertical="center" wrapText="1"/>
    </xf>
    <xf numFmtId="49" fontId="18" fillId="0" borderId="0" xfId="0" applyNumberFormat="1" applyFont="1" applyAlignment="1">
      <alignment horizontal="right" vertical="center"/>
    </xf>
    <xf numFmtId="0" fontId="13" fillId="10" borderId="0" xfId="0" applyFont="1" applyFill="1" applyAlignment="1">
      <alignment horizontal="center" vertical="center"/>
    </xf>
    <xf numFmtId="49" fontId="15" fillId="0" borderId="19" xfId="0" applyNumberFormat="1" applyFont="1" applyBorder="1" applyAlignment="1">
      <alignment horizontal="center" vertical="center" wrapText="1"/>
    </xf>
    <xf numFmtId="0" fontId="13" fillId="12" borderId="0" xfId="0" applyFont="1" applyFill="1" applyAlignment="1">
      <alignment horizontal="center" vertical="center"/>
    </xf>
    <xf numFmtId="49" fontId="15" fillId="0" borderId="0" xfId="0" applyNumberFormat="1" applyFont="1" applyAlignment="1">
      <alignment horizontal="center" vertical="center" wrapText="1"/>
    </xf>
    <xf numFmtId="49" fontId="15" fillId="0" borderId="19" xfId="0" applyNumberFormat="1" applyFont="1" applyBorder="1" applyAlignment="1">
      <alignment vertical="center" wrapText="1"/>
    </xf>
    <xf numFmtId="0" fontId="13" fillId="0" borderId="1" xfId="0" applyFont="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22" fillId="0" borderId="18" xfId="0" applyFont="1" applyBorder="1" applyAlignment="1">
      <alignment horizontal="center" vertical="center"/>
    </xf>
    <xf numFmtId="0" fontId="22" fillId="0" borderId="18" xfId="0" applyFont="1" applyBorder="1" applyAlignment="1">
      <alignment horizontal="center" vertical="center" wrapText="1"/>
    </xf>
    <xf numFmtId="0" fontId="23" fillId="9" borderId="1" xfId="0" applyFont="1" applyFill="1" applyBorder="1" applyAlignment="1">
      <alignment horizontal="center" vertical="center"/>
    </xf>
    <xf numFmtId="0" fontId="23" fillId="9" borderId="1" xfId="0" applyFont="1" applyFill="1" applyBorder="1" applyAlignment="1">
      <alignment vertical="center"/>
    </xf>
    <xf numFmtId="0" fontId="13" fillId="9" borderId="1" xfId="0" applyFont="1" applyFill="1" applyBorder="1" applyAlignment="1" applyProtection="1">
      <alignment vertical="center"/>
      <protection locked="0"/>
    </xf>
    <xf numFmtId="0" fontId="14" fillId="9" borderId="3" xfId="0" applyFont="1" applyFill="1" applyBorder="1" applyAlignment="1" applyProtection="1">
      <alignment vertical="center"/>
      <protection locked="0"/>
    </xf>
    <xf numFmtId="0" fontId="14" fillId="9" borderId="3" xfId="0" applyFont="1" applyFill="1" applyBorder="1" applyAlignment="1" applyProtection="1">
      <alignment horizontal="center" vertical="center" wrapText="1"/>
      <protection locked="0"/>
    </xf>
    <xf numFmtId="165" fontId="15" fillId="9" borderId="3" xfId="1" applyNumberFormat="1" applyFont="1" applyFill="1" applyBorder="1" applyAlignment="1" applyProtection="1">
      <alignment horizontal="center" vertical="center"/>
      <protection locked="0"/>
    </xf>
    <xf numFmtId="49" fontId="12" fillId="0" borderId="0" xfId="0" applyNumberFormat="1" applyFont="1" applyAlignment="1" applyProtection="1">
      <alignment horizontal="center" vertical="center"/>
      <protection locked="0"/>
    </xf>
    <xf numFmtId="49" fontId="24" fillId="12" borderId="1" xfId="0" applyNumberFormat="1" applyFont="1" applyFill="1" applyBorder="1" applyAlignment="1">
      <alignment horizontal="center" vertical="center"/>
    </xf>
    <xf numFmtId="0" fontId="24" fillId="12" borderId="23" xfId="0" applyFont="1" applyFill="1" applyBorder="1" applyAlignment="1">
      <alignment horizontal="left" vertical="center"/>
    </xf>
    <xf numFmtId="0" fontId="25" fillId="12" borderId="24" xfId="0" applyFont="1" applyFill="1" applyBorder="1" applyAlignment="1" applyProtection="1">
      <alignment vertical="center"/>
      <protection locked="0"/>
    </xf>
    <xf numFmtId="0" fontId="26" fillId="12" borderId="24" xfId="0" applyFont="1" applyFill="1" applyBorder="1" applyAlignment="1" applyProtection="1">
      <alignment vertical="center"/>
      <protection locked="0"/>
    </xf>
    <xf numFmtId="1" fontId="13" fillId="12" borderId="24" xfId="0" applyNumberFormat="1" applyFont="1" applyFill="1" applyBorder="1" applyAlignment="1" applyProtection="1">
      <alignment vertical="center"/>
      <protection locked="0"/>
    </xf>
    <xf numFmtId="0" fontId="25" fillId="12" borderId="24" xfId="0" applyFont="1" applyFill="1" applyBorder="1" applyAlignment="1" applyProtection="1">
      <alignment horizontal="center" vertical="center" wrapText="1"/>
      <protection locked="0"/>
    </xf>
    <xf numFmtId="165" fontId="18" fillId="12" borderId="24" xfId="1" applyNumberFormat="1" applyFont="1" applyFill="1" applyBorder="1" applyAlignment="1" applyProtection="1">
      <alignment horizontal="center" vertical="center"/>
      <protection locked="0"/>
    </xf>
    <xf numFmtId="49" fontId="27" fillId="0" borderId="0" xfId="0" applyNumberFormat="1" applyFont="1" applyAlignment="1" applyProtection="1">
      <alignment vertical="center"/>
      <protection locked="0"/>
    </xf>
    <xf numFmtId="49" fontId="28" fillId="0" borderId="25" xfId="0" applyNumberFormat="1" applyFont="1" applyBorder="1" applyAlignment="1">
      <alignment horizontal="center" vertical="center"/>
    </xf>
    <xf numFmtId="49" fontId="29" fillId="0" borderId="25" xfId="0" applyNumberFormat="1" applyFont="1" applyBorder="1" applyAlignment="1">
      <alignment horizontal="center" vertical="center" wrapText="1"/>
    </xf>
    <xf numFmtId="49" fontId="30" fillId="0" borderId="25" xfId="0" applyNumberFormat="1" applyFont="1" applyBorder="1" applyAlignment="1">
      <alignment horizontal="center" vertical="center"/>
    </xf>
    <xf numFmtId="1" fontId="28" fillId="0" borderId="25" xfId="0" applyNumberFormat="1" applyFont="1" applyBorder="1" applyAlignment="1">
      <alignment horizontal="center" vertical="center"/>
    </xf>
    <xf numFmtId="49" fontId="29" fillId="0" borderId="25" xfId="0" applyNumberFormat="1" applyFont="1" applyBorder="1" applyAlignment="1">
      <alignment horizontal="center" vertical="center"/>
    </xf>
    <xf numFmtId="49" fontId="28" fillId="0" borderId="8" xfId="0" applyNumberFormat="1" applyFont="1" applyBorder="1" applyAlignment="1">
      <alignment horizontal="center" vertical="center"/>
    </xf>
    <xf numFmtId="49" fontId="29" fillId="0" borderId="8" xfId="0" applyNumberFormat="1" applyFont="1" applyBorder="1" applyAlignment="1">
      <alignment horizontal="center" vertical="center" wrapText="1"/>
    </xf>
    <xf numFmtId="49" fontId="29" fillId="0" borderId="8" xfId="0" applyNumberFormat="1" applyFont="1" applyBorder="1" applyAlignment="1">
      <alignment horizontal="center" vertical="center"/>
    </xf>
    <xf numFmtId="49" fontId="29" fillId="0" borderId="26" xfId="0" applyNumberFormat="1" applyFont="1" applyBorder="1" applyAlignment="1">
      <alignment horizontal="center" vertical="center"/>
    </xf>
    <xf numFmtId="0" fontId="29" fillId="0" borderId="25" xfId="0" applyFont="1" applyBorder="1" applyAlignment="1">
      <alignment horizontal="center" vertical="center" wrapText="1"/>
    </xf>
    <xf numFmtId="49" fontId="31" fillId="0" borderId="0" xfId="0" applyNumberFormat="1" applyFont="1" applyAlignment="1">
      <alignment horizontal="right" vertical="center"/>
    </xf>
    <xf numFmtId="49" fontId="17" fillId="0" borderId="0" xfId="0" applyNumberFormat="1" applyFont="1" applyAlignment="1">
      <alignment horizontal="left" vertical="center" wrapText="1"/>
    </xf>
    <xf numFmtId="49" fontId="18" fillId="0" borderId="0" xfId="0" applyNumberFormat="1" applyFont="1" applyAlignment="1">
      <alignment horizontal="center" vertical="center" wrapText="1"/>
    </xf>
    <xf numFmtId="0" fontId="14" fillId="9" borderId="3" xfId="0" applyFont="1" applyFill="1" applyBorder="1" applyAlignment="1" applyProtection="1">
      <alignment horizontal="left" vertical="center"/>
      <protection locked="0"/>
    </xf>
    <xf numFmtId="0" fontId="14" fillId="9" borderId="16" xfId="0" applyFont="1" applyFill="1" applyBorder="1" applyAlignment="1" applyProtection="1">
      <alignment vertical="center" wrapText="1"/>
      <protection locked="0"/>
    </xf>
    <xf numFmtId="0" fontId="14" fillId="9" borderId="16" xfId="0" applyFont="1" applyFill="1" applyBorder="1" applyAlignment="1" applyProtection="1">
      <alignment vertical="center"/>
      <protection locked="0"/>
    </xf>
    <xf numFmtId="0" fontId="25" fillId="12" borderId="24" xfId="0" applyFont="1" applyFill="1" applyBorder="1" applyAlignment="1" applyProtection="1">
      <alignment horizontal="left" vertical="center"/>
      <protection locked="0"/>
    </xf>
    <xf numFmtId="0" fontId="25" fillId="12" borderId="27" xfId="0" applyFont="1" applyFill="1" applyBorder="1" applyAlignment="1" applyProtection="1">
      <alignment vertical="center"/>
      <protection locked="0"/>
    </xf>
    <xf numFmtId="1" fontId="25" fillId="12" borderId="23" xfId="0" applyNumberFormat="1" applyFont="1" applyFill="1" applyBorder="1" applyAlignment="1" applyProtection="1">
      <alignment vertical="center"/>
      <protection locked="0"/>
    </xf>
    <xf numFmtId="0" fontId="10" fillId="12" borderId="27" xfId="0" applyFont="1" applyFill="1" applyBorder="1" applyAlignment="1">
      <alignment horizontal="center" vertical="center" wrapText="1"/>
    </xf>
    <xf numFmtId="1" fontId="29" fillId="0" borderId="25" xfId="0" applyNumberFormat="1" applyFont="1" applyBorder="1" applyAlignment="1">
      <alignment horizontal="center" vertical="center"/>
    </xf>
    <xf numFmtId="49" fontId="29" fillId="0" borderId="28" xfId="0" applyNumberFormat="1" applyFont="1" applyBorder="1" applyAlignment="1">
      <alignment horizontal="center" vertical="center" wrapText="1"/>
    </xf>
    <xf numFmtId="0" fontId="29" fillId="14" borderId="25" xfId="0" applyFont="1" applyFill="1" applyBorder="1" applyAlignment="1">
      <alignment horizontal="center" vertical="center" wrapText="1"/>
    </xf>
    <xf numFmtId="1" fontId="29" fillId="0" borderId="26" xfId="0" applyNumberFormat="1" applyFont="1" applyBorder="1" applyAlignment="1">
      <alignment horizontal="center" vertical="center"/>
    </xf>
    <xf numFmtId="0" fontId="18" fillId="0" borderId="0" xfId="0" applyFont="1" applyAlignment="1">
      <alignment vertical="center"/>
    </xf>
    <xf numFmtId="49" fontId="18" fillId="0" borderId="1" xfId="0" applyNumberFormat="1" applyFont="1" applyBorder="1" applyAlignment="1">
      <alignment horizontal="center" vertical="center"/>
    </xf>
    <xf numFmtId="0" fontId="19" fillId="2" borderId="19" xfId="0" applyFont="1" applyFill="1" applyBorder="1" applyAlignment="1">
      <alignment horizontal="center" vertical="center" wrapText="1"/>
    </xf>
    <xf numFmtId="0" fontId="19" fillId="2" borderId="29" xfId="0" applyFont="1" applyFill="1" applyBorder="1" applyAlignment="1">
      <alignment horizontal="center" vertical="center" wrapText="1"/>
    </xf>
    <xf numFmtId="0" fontId="22" fillId="0" borderId="3" xfId="0" applyFont="1" applyBorder="1" applyAlignment="1">
      <alignment horizontal="center" vertical="center"/>
    </xf>
    <xf numFmtId="0" fontId="14" fillId="9" borderId="16" xfId="0" applyFont="1" applyFill="1" applyBorder="1" applyAlignment="1" applyProtection="1">
      <alignment horizontal="left" vertical="center"/>
      <protection locked="0"/>
    </xf>
    <xf numFmtId="165" fontId="15" fillId="9" borderId="16" xfId="1" applyNumberFormat="1" applyFont="1" applyFill="1" applyBorder="1" applyAlignment="1" applyProtection="1">
      <alignment horizontal="center" vertical="center"/>
      <protection locked="0"/>
    </xf>
    <xf numFmtId="0" fontId="12" fillId="9" borderId="1" xfId="0" applyFont="1" applyFill="1" applyBorder="1" applyAlignment="1">
      <alignment horizontal="center" vertical="center"/>
    </xf>
    <xf numFmtId="0" fontId="32" fillId="12" borderId="27" xfId="0" applyFont="1" applyFill="1" applyBorder="1" applyAlignment="1">
      <alignment horizontal="center" vertical="center" wrapText="1"/>
    </xf>
    <xf numFmtId="0" fontId="33" fillId="12" borderId="28" xfId="0" applyFont="1" applyFill="1" applyBorder="1" applyAlignment="1" applyProtection="1">
      <alignment vertical="center"/>
      <protection locked="0"/>
    </xf>
    <xf numFmtId="165" fontId="34" fillId="12" borderId="28" xfId="1" applyNumberFormat="1" applyFont="1" applyFill="1" applyBorder="1" applyAlignment="1" applyProtection="1">
      <alignment horizontal="center" vertical="center"/>
      <protection locked="0"/>
    </xf>
    <xf numFmtId="0" fontId="12" fillId="12" borderId="27" xfId="0" applyFont="1" applyFill="1" applyBorder="1" applyAlignment="1">
      <alignment horizontal="center" vertical="center"/>
    </xf>
    <xf numFmtId="3" fontId="32" fillId="14" borderId="25" xfId="4" applyNumberFormat="1" applyFont="1" applyFill="1" applyBorder="1" applyAlignment="1">
      <alignment horizontal="center" vertical="center" wrapText="1"/>
    </xf>
    <xf numFmtId="0" fontId="32" fillId="0" borderId="25" xfId="0" applyFont="1" applyBorder="1" applyAlignment="1">
      <alignment horizontal="center" vertical="center" wrapText="1"/>
    </xf>
    <xf numFmtId="3" fontId="32" fillId="0" borderId="25" xfId="4" applyNumberFormat="1" applyFont="1" applyBorder="1" applyAlignment="1">
      <alignment horizontal="center" vertical="center" wrapText="1"/>
    </xf>
    <xf numFmtId="0" fontId="12" fillId="16" borderId="25" xfId="0" applyFont="1" applyFill="1" applyBorder="1" applyAlignment="1" applyProtection="1">
      <alignment horizontal="center" vertical="center"/>
      <protection locked="0"/>
    </xf>
    <xf numFmtId="3" fontId="12" fillId="9" borderId="1" xfId="0" applyNumberFormat="1" applyFont="1" applyFill="1" applyBorder="1" applyAlignment="1">
      <alignment horizontal="center" vertical="center"/>
    </xf>
    <xf numFmtId="0" fontId="12" fillId="9" borderId="1" xfId="0" applyFont="1" applyFill="1" applyBorder="1" applyAlignment="1" applyProtection="1">
      <alignment horizontal="center" vertical="center"/>
      <protection locked="0"/>
    </xf>
    <xf numFmtId="3" fontId="35" fillId="9" borderId="1" xfId="0" applyNumberFormat="1" applyFont="1" applyFill="1" applyBorder="1" applyAlignment="1">
      <alignment vertical="center"/>
    </xf>
    <xf numFmtId="0" fontId="12" fillId="12" borderId="28" xfId="0" applyFont="1" applyFill="1" applyBorder="1" applyAlignment="1" applyProtection="1">
      <alignment horizontal="center" vertical="center"/>
      <protection locked="0"/>
    </xf>
    <xf numFmtId="3" fontId="15" fillId="12" borderId="28" xfId="0" applyNumberFormat="1" applyFont="1" applyFill="1" applyBorder="1" applyAlignment="1">
      <alignment horizontal="right" vertical="center" wrapText="1"/>
    </xf>
    <xf numFmtId="3" fontId="12" fillId="4" borderId="25" xfId="0" applyNumberFormat="1" applyFont="1" applyFill="1" applyBorder="1" applyAlignment="1">
      <alignment horizontal="right" vertical="center" wrapText="1"/>
    </xf>
    <xf numFmtId="49" fontId="17" fillId="0" borderId="0" xfId="0" applyNumberFormat="1" applyFont="1" applyAlignment="1">
      <alignment horizontal="left" vertical="center"/>
    </xf>
    <xf numFmtId="167" fontId="36" fillId="0" borderId="1" xfId="3" applyNumberFormat="1" applyFont="1" applyFill="1" applyBorder="1" applyAlignment="1">
      <alignment horizontal="center" vertical="center"/>
    </xf>
    <xf numFmtId="167" fontId="38" fillId="0" borderId="1" xfId="3" applyNumberFormat="1" applyFont="1" applyBorder="1" applyAlignment="1">
      <alignment horizontal="center" vertical="center"/>
    </xf>
    <xf numFmtId="0" fontId="22" fillId="9" borderId="18" xfId="0" applyFont="1" applyFill="1" applyBorder="1" applyAlignment="1">
      <alignment horizontal="center" vertical="center"/>
    </xf>
    <xf numFmtId="3" fontId="35" fillId="9" borderId="16" xfId="0" applyNumberFormat="1" applyFont="1" applyFill="1" applyBorder="1" applyAlignment="1">
      <alignment vertical="center"/>
    </xf>
    <xf numFmtId="3" fontId="15" fillId="12" borderId="27" xfId="0" applyNumberFormat="1" applyFont="1" applyFill="1" applyBorder="1" applyAlignment="1">
      <alignment vertical="center" wrapText="1"/>
    </xf>
    <xf numFmtId="3" fontId="12" fillId="3" borderId="30" xfId="0" applyNumberFormat="1" applyFont="1" applyFill="1" applyBorder="1" applyAlignment="1">
      <alignment vertical="center" wrapText="1"/>
    </xf>
    <xf numFmtId="0" fontId="12" fillId="17" borderId="25" xfId="0" applyFont="1" applyFill="1" applyBorder="1" applyAlignment="1" applyProtection="1">
      <alignment horizontal="center" vertical="center" wrapText="1"/>
      <protection locked="0"/>
    </xf>
    <xf numFmtId="3" fontId="12" fillId="0" borderId="25" xfId="0" applyNumberFormat="1" applyFont="1" applyBorder="1" applyAlignment="1">
      <alignment vertical="center" wrapText="1"/>
    </xf>
    <xf numFmtId="167" fontId="12" fillId="0" borderId="25" xfId="0" applyNumberFormat="1" applyFont="1" applyBorder="1" applyAlignment="1">
      <alignment vertical="center" wrapText="1"/>
    </xf>
    <xf numFmtId="3" fontId="12" fillId="0" borderId="8" xfId="0" applyNumberFormat="1" applyFont="1" applyBorder="1" applyAlignment="1">
      <alignment vertical="center" wrapText="1"/>
    </xf>
    <xf numFmtId="0" fontId="12" fillId="17" borderId="5" xfId="0" applyFont="1" applyFill="1" applyBorder="1" applyAlignment="1" applyProtection="1">
      <alignment horizontal="center" vertical="center" wrapText="1"/>
      <protection locked="0"/>
    </xf>
    <xf numFmtId="3" fontId="12" fillId="0" borderId="5" xfId="0" applyNumberFormat="1" applyFont="1" applyBorder="1" applyAlignment="1">
      <alignment vertical="center" wrapText="1"/>
    </xf>
    <xf numFmtId="167" fontId="12" fillId="0" borderId="5" xfId="0" applyNumberFormat="1" applyFont="1" applyBorder="1" applyAlignment="1">
      <alignment vertical="center" wrapText="1"/>
    </xf>
    <xf numFmtId="3" fontId="12" fillId="0" borderId="31" xfId="0" applyNumberFormat="1" applyFont="1" applyBorder="1" applyAlignment="1">
      <alignment vertical="center" wrapText="1"/>
    </xf>
    <xf numFmtId="0" fontId="12" fillId="17" borderId="31" xfId="0" applyFont="1" applyFill="1" applyBorder="1" applyAlignment="1" applyProtection="1">
      <alignment horizontal="center" vertical="center" wrapText="1"/>
      <protection locked="0"/>
    </xf>
    <xf numFmtId="167" fontId="12" fillId="0" borderId="31" xfId="0" applyNumberFormat="1" applyFont="1" applyBorder="1" applyAlignment="1">
      <alignment vertical="center" wrapText="1"/>
    </xf>
    <xf numFmtId="0" fontId="35" fillId="13" borderId="16" xfId="0" applyFont="1" applyFill="1" applyBorder="1" applyAlignment="1">
      <alignment horizontal="right" vertical="center"/>
    </xf>
    <xf numFmtId="0" fontId="15" fillId="12" borderId="27" xfId="0" applyFont="1" applyFill="1" applyBorder="1" applyAlignment="1">
      <alignment horizontal="right" vertical="center"/>
    </xf>
    <xf numFmtId="3" fontId="20" fillId="12" borderId="28" xfId="0" applyNumberFormat="1" applyFont="1" applyFill="1" applyBorder="1" applyAlignment="1">
      <alignment vertical="center"/>
    </xf>
    <xf numFmtId="3" fontId="12" fillId="10" borderId="25" xfId="3" applyNumberFormat="1" applyFont="1" applyFill="1" applyBorder="1" applyAlignment="1">
      <alignment horizontal="center" vertical="center"/>
    </xf>
    <xf numFmtId="3" fontId="12" fillId="16" borderId="25" xfId="0" applyNumberFormat="1" applyFont="1" applyFill="1" applyBorder="1" applyAlignment="1" applyProtection="1">
      <alignment horizontal="right" vertical="center"/>
      <protection locked="0"/>
    </xf>
    <xf numFmtId="3" fontId="12" fillId="16" borderId="5" xfId="0" applyNumberFormat="1" applyFont="1" applyFill="1" applyBorder="1" applyAlignment="1" applyProtection="1">
      <alignment horizontal="right" vertical="center"/>
      <protection locked="0"/>
    </xf>
    <xf numFmtId="3" fontId="12" fillId="16" borderId="31" xfId="0" applyNumberFormat="1" applyFont="1" applyFill="1" applyBorder="1" applyAlignment="1" applyProtection="1">
      <alignment horizontal="right" vertical="center"/>
      <protection locked="0"/>
    </xf>
    <xf numFmtId="0" fontId="25" fillId="0" borderId="0" xfId="0" applyFont="1" applyAlignment="1">
      <alignment vertical="center"/>
    </xf>
    <xf numFmtId="0" fontId="26" fillId="0" borderId="0" xfId="0" applyFont="1" applyAlignment="1">
      <alignment vertical="center"/>
    </xf>
    <xf numFmtId="1" fontId="13" fillId="0" borderId="0" xfId="0" applyNumberFormat="1" applyFont="1" applyAlignment="1">
      <alignment vertical="center"/>
    </xf>
    <xf numFmtId="0" fontId="25" fillId="0" borderId="0" xfId="0" applyFont="1" applyAlignment="1">
      <alignment horizontal="center" vertical="center" wrapText="1"/>
    </xf>
    <xf numFmtId="165" fontId="18" fillId="0" borderId="0" xfId="1" applyNumberFormat="1" applyFont="1" applyAlignment="1">
      <alignment horizontal="center" vertical="center"/>
    </xf>
    <xf numFmtId="0" fontId="25" fillId="0" borderId="0" xfId="0" applyFont="1" applyAlignment="1">
      <alignment horizontal="left" vertical="center"/>
    </xf>
    <xf numFmtId="0" fontId="25"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center" vertical="center" wrapText="1"/>
    </xf>
    <xf numFmtId="165" fontId="34" fillId="0" borderId="0" xfId="1" applyNumberFormat="1" applyFont="1" applyAlignment="1">
      <alignment horizontal="center" vertical="center"/>
    </xf>
    <xf numFmtId="0" fontId="27" fillId="0" borderId="0" xfId="0" applyFont="1" applyAlignment="1">
      <alignment horizontal="left" vertical="center"/>
    </xf>
    <xf numFmtId="0" fontId="27" fillId="0" borderId="0" xfId="0" applyFont="1" applyAlignment="1">
      <alignment vertical="center" wrapText="1"/>
    </xf>
    <xf numFmtId="49" fontId="12" fillId="0" borderId="0" xfId="0" applyNumberFormat="1" applyFont="1" applyAlignment="1" applyProtection="1">
      <alignment vertical="center"/>
      <protection locked="0"/>
    </xf>
    <xf numFmtId="0" fontId="24" fillId="12" borderId="40" xfId="0" applyFont="1" applyFill="1" applyBorder="1" applyAlignment="1">
      <alignment horizontal="left" vertical="center"/>
    </xf>
    <xf numFmtId="0" fontId="25" fillId="12" borderId="22" xfId="0" applyFont="1" applyFill="1" applyBorder="1" applyAlignment="1" applyProtection="1">
      <alignment vertical="center"/>
      <protection locked="0"/>
    </xf>
    <xf numFmtId="0" fontId="26" fillId="12" borderId="22" xfId="0" applyFont="1" applyFill="1" applyBorder="1" applyAlignment="1" applyProtection="1">
      <alignment vertical="center"/>
      <protection locked="0"/>
    </xf>
    <xf numFmtId="1" fontId="13" fillId="12" borderId="22" xfId="0" applyNumberFormat="1" applyFont="1" applyFill="1" applyBorder="1" applyAlignment="1" applyProtection="1">
      <alignment vertical="center"/>
      <protection locked="0"/>
    </xf>
    <xf numFmtId="0" fontId="25" fillId="12" borderId="22" xfId="0" applyFont="1" applyFill="1" applyBorder="1" applyAlignment="1" applyProtection="1">
      <alignment horizontal="center" vertical="center" wrapText="1"/>
      <protection locked="0"/>
    </xf>
    <xf numFmtId="165" fontId="18" fillId="12" borderId="22" xfId="1" applyNumberFormat="1" applyFont="1" applyFill="1" applyBorder="1" applyAlignment="1" applyProtection="1">
      <alignment horizontal="center" vertical="center"/>
      <protection locked="0"/>
    </xf>
    <xf numFmtId="0" fontId="25" fillId="12" borderId="22" xfId="0" applyFont="1" applyFill="1" applyBorder="1" applyAlignment="1" applyProtection="1">
      <alignment horizontal="left" vertical="center"/>
      <protection locked="0"/>
    </xf>
    <xf numFmtId="0" fontId="25" fillId="12" borderId="29" xfId="0" applyFont="1" applyFill="1" applyBorder="1" applyAlignment="1" applyProtection="1">
      <alignment vertical="center"/>
      <protection locked="0"/>
    </xf>
    <xf numFmtId="0" fontId="25" fillId="12" borderId="40" xfId="0" applyFont="1" applyFill="1" applyBorder="1" applyAlignment="1" applyProtection="1">
      <alignment vertical="center"/>
      <protection locked="0"/>
    </xf>
    <xf numFmtId="0" fontId="10" fillId="12" borderId="29" xfId="0" applyFont="1" applyFill="1" applyBorder="1" applyAlignment="1">
      <alignment horizontal="center" vertical="center" wrapText="1"/>
    </xf>
    <xf numFmtId="165" fontId="15" fillId="9" borderId="1" xfId="1" applyNumberFormat="1" applyFont="1" applyFill="1" applyBorder="1" applyAlignment="1" applyProtection="1">
      <alignment horizontal="center" vertical="center"/>
      <protection locked="0"/>
    </xf>
    <xf numFmtId="0" fontId="32" fillId="12" borderId="29" xfId="0" applyFont="1" applyFill="1" applyBorder="1" applyAlignment="1">
      <alignment horizontal="center" vertical="center" wrapText="1"/>
    </xf>
    <xf numFmtId="49" fontId="24" fillId="12" borderId="29" xfId="0" applyNumberFormat="1" applyFont="1" applyFill="1" applyBorder="1" applyAlignment="1">
      <alignment horizontal="center" vertical="center"/>
    </xf>
    <xf numFmtId="0" fontId="24" fillId="12" borderId="3" xfId="0" applyFont="1" applyFill="1" applyBorder="1" applyAlignment="1">
      <alignment vertical="center"/>
    </xf>
    <xf numFmtId="0" fontId="24" fillId="12" borderId="3" xfId="0" applyFont="1" applyFill="1" applyBorder="1" applyAlignment="1">
      <alignment vertical="center" wrapText="1"/>
    </xf>
    <xf numFmtId="0" fontId="24" fillId="12" borderId="16" xfId="0" applyFont="1" applyFill="1" applyBorder="1" applyAlignment="1">
      <alignment vertical="center" wrapText="1"/>
    </xf>
    <xf numFmtId="3" fontId="15" fillId="9" borderId="1" xfId="0" applyNumberFormat="1" applyFont="1" applyFill="1" applyBorder="1" applyAlignment="1" applyProtection="1">
      <alignment horizontal="right" vertical="center"/>
      <protection locked="0"/>
    </xf>
    <xf numFmtId="3" fontId="15" fillId="12" borderId="1" xfId="0" applyNumberFormat="1" applyFont="1" applyFill="1" applyBorder="1" applyAlignment="1" applyProtection="1">
      <alignment horizontal="center" vertical="center"/>
      <protection locked="0"/>
    </xf>
    <xf numFmtId="3" fontId="15" fillId="12" borderId="1" xfId="0" applyNumberFormat="1" applyFont="1" applyFill="1" applyBorder="1" applyAlignment="1">
      <alignment vertical="center" wrapText="1"/>
    </xf>
    <xf numFmtId="3" fontId="15" fillId="12" borderId="16" xfId="0" applyNumberFormat="1" applyFont="1" applyFill="1" applyBorder="1" applyAlignment="1">
      <alignment vertical="center" wrapText="1"/>
    </xf>
    <xf numFmtId="0" fontId="15" fillId="13" borderId="16" xfId="0" applyFont="1" applyFill="1" applyBorder="1" applyAlignment="1">
      <alignment horizontal="right" vertical="center"/>
    </xf>
    <xf numFmtId="3" fontId="20" fillId="12" borderId="1" xfId="0" applyNumberFormat="1" applyFont="1" applyFill="1" applyBorder="1" applyAlignment="1">
      <alignment vertical="center"/>
    </xf>
    <xf numFmtId="0" fontId="16" fillId="10" borderId="0" xfId="0" applyFont="1" applyFill="1" applyAlignment="1">
      <alignment vertical="center"/>
    </xf>
    <xf numFmtId="49" fontId="18" fillId="0" borderId="22" xfId="0" applyNumberFormat="1" applyFont="1" applyBorder="1" applyAlignment="1">
      <alignment vertical="center"/>
    </xf>
    <xf numFmtId="49" fontId="18" fillId="0" borderId="22" xfId="0" applyNumberFormat="1" applyFont="1" applyBorder="1" applyAlignment="1">
      <alignment horizontal="right" vertical="center"/>
    </xf>
    <xf numFmtId="0" fontId="23" fillId="10" borderId="1" xfId="0" applyFont="1" applyFill="1" applyBorder="1" applyAlignment="1">
      <alignment horizontal="center" vertical="center"/>
    </xf>
    <xf numFmtId="0" fontId="23" fillId="10" borderId="1" xfId="0" applyFont="1" applyFill="1" applyBorder="1" applyAlignment="1">
      <alignment vertical="center"/>
    </xf>
    <xf numFmtId="0" fontId="13" fillId="10" borderId="3" xfId="0" applyFont="1" applyFill="1" applyBorder="1" applyAlignment="1" applyProtection="1">
      <alignment vertical="center"/>
      <protection locked="0"/>
    </xf>
    <xf numFmtId="0" fontId="14" fillId="10" borderId="3" xfId="0" applyFont="1" applyFill="1" applyBorder="1" applyAlignment="1" applyProtection="1">
      <alignment vertical="center"/>
      <protection locked="0"/>
    </xf>
    <xf numFmtId="0" fontId="14" fillId="10" borderId="3" xfId="0" applyFont="1" applyFill="1" applyBorder="1" applyAlignment="1" applyProtection="1">
      <alignment horizontal="center" vertical="center" wrapText="1"/>
      <protection locked="0"/>
    </xf>
    <xf numFmtId="165" fontId="15" fillId="10" borderId="3" xfId="1" applyNumberFormat="1" applyFont="1" applyFill="1" applyBorder="1" applyAlignment="1" applyProtection="1">
      <alignment horizontal="center" vertical="center"/>
      <protection locked="0"/>
    </xf>
    <xf numFmtId="0" fontId="10" fillId="0" borderId="22" xfId="0" applyFont="1" applyBorder="1" applyAlignment="1">
      <alignment vertical="center"/>
    </xf>
    <xf numFmtId="49" fontId="18" fillId="0" borderId="0" xfId="0" applyNumberFormat="1" applyFont="1" applyAlignment="1">
      <alignment horizontal="center" vertical="center"/>
    </xf>
    <xf numFmtId="0" fontId="42" fillId="14" borderId="5" xfId="0" applyFont="1" applyFill="1" applyBorder="1" applyAlignment="1">
      <alignment vertical="center"/>
    </xf>
    <xf numFmtId="0" fontId="14" fillId="10" borderId="3" xfId="0" applyFont="1" applyFill="1" applyBorder="1" applyAlignment="1" applyProtection="1">
      <alignment horizontal="left" vertical="center"/>
      <protection locked="0"/>
    </xf>
    <xf numFmtId="0" fontId="14" fillId="10" borderId="16" xfId="0" applyFont="1" applyFill="1" applyBorder="1" applyAlignment="1" applyProtection="1">
      <alignment vertical="center"/>
      <protection locked="0"/>
    </xf>
    <xf numFmtId="0" fontId="43" fillId="0" borderId="0" xfId="0" applyFont="1" applyAlignment="1">
      <alignment horizontal="center" vertical="center" wrapText="1"/>
    </xf>
    <xf numFmtId="0" fontId="32" fillId="0" borderId="0" xfId="0" applyFont="1" applyAlignment="1">
      <alignment horizontal="center" vertical="center" wrapText="1"/>
    </xf>
    <xf numFmtId="0" fontId="14" fillId="14" borderId="5" xfId="0" applyFont="1" applyFill="1" applyBorder="1" applyAlignment="1">
      <alignment horizontal="left" vertical="center"/>
    </xf>
    <xf numFmtId="49" fontId="18" fillId="12" borderId="5" xfId="0" applyNumberFormat="1" applyFont="1" applyFill="1" applyBorder="1" applyAlignment="1">
      <alignment vertical="center"/>
    </xf>
    <xf numFmtId="165" fontId="15" fillId="10" borderId="1" xfId="1" applyNumberFormat="1" applyFont="1" applyFill="1" applyBorder="1" applyAlignment="1" applyProtection="1">
      <alignment horizontal="center" vertical="center"/>
      <protection locked="0"/>
    </xf>
    <xf numFmtId="0" fontId="12" fillId="10" borderId="1" xfId="0" applyFont="1" applyFill="1" applyBorder="1" applyAlignment="1">
      <alignment horizontal="center" vertical="center"/>
    </xf>
    <xf numFmtId="3" fontId="12" fillId="10" borderId="1" xfId="0" applyNumberFormat="1" applyFont="1" applyFill="1" applyBorder="1" applyAlignment="1" applyProtection="1">
      <alignment horizontal="center" vertical="center"/>
      <protection locked="0"/>
    </xf>
    <xf numFmtId="3" fontId="35" fillId="10" borderId="1" xfId="0" applyNumberFormat="1" applyFont="1" applyFill="1" applyBorder="1" applyAlignment="1">
      <alignment vertical="center"/>
    </xf>
    <xf numFmtId="3" fontId="35" fillId="10" borderId="16" xfId="0" applyNumberFormat="1" applyFont="1" applyFill="1" applyBorder="1" applyAlignment="1">
      <alignment vertical="center"/>
    </xf>
    <xf numFmtId="49" fontId="12" fillId="0" borderId="0" xfId="0" applyNumberFormat="1" applyFont="1" applyAlignment="1">
      <alignment horizontal="center" vertical="center"/>
    </xf>
    <xf numFmtId="0" fontId="33" fillId="12" borderId="24" xfId="0" applyFont="1" applyFill="1" applyBorder="1" applyAlignment="1" applyProtection="1">
      <alignment vertical="center"/>
      <protection locked="0"/>
    </xf>
    <xf numFmtId="0" fontId="33" fillId="12" borderId="24" xfId="0" applyFont="1" applyFill="1" applyBorder="1" applyAlignment="1" applyProtection="1">
      <alignment horizontal="center" vertical="center" wrapText="1"/>
      <protection locked="0"/>
    </xf>
    <xf numFmtId="165" fontId="45" fillId="12" borderId="24" xfId="1" applyNumberFormat="1" applyFont="1" applyFill="1" applyBorder="1" applyAlignment="1" applyProtection="1">
      <alignment horizontal="center" vertical="center"/>
      <protection locked="0"/>
    </xf>
    <xf numFmtId="49" fontId="12" fillId="19" borderId="0" xfId="0" applyNumberFormat="1" applyFont="1" applyFill="1" applyAlignment="1" applyProtection="1">
      <alignment horizontal="center" vertical="center"/>
      <protection locked="0"/>
    </xf>
    <xf numFmtId="49" fontId="33" fillId="0" borderId="0" xfId="0" applyNumberFormat="1" applyFont="1" applyAlignment="1" applyProtection="1">
      <alignment vertical="center"/>
      <protection locked="0"/>
    </xf>
    <xf numFmtId="0" fontId="24" fillId="12" borderId="1" xfId="0" applyFont="1" applyFill="1" applyBorder="1" applyAlignment="1">
      <alignment horizontal="left" vertical="center"/>
    </xf>
    <xf numFmtId="0" fontId="46" fillId="12" borderId="3" xfId="0" applyFont="1" applyFill="1" applyBorder="1" applyAlignment="1">
      <alignment vertical="center"/>
    </xf>
    <xf numFmtId="0" fontId="47" fillId="12" borderId="22" xfId="0" applyFont="1" applyFill="1" applyBorder="1" applyAlignment="1">
      <alignment vertical="center"/>
    </xf>
    <xf numFmtId="0" fontId="47" fillId="12" borderId="3" xfId="0" applyFont="1" applyFill="1" applyBorder="1" applyAlignment="1">
      <alignment vertical="center"/>
    </xf>
    <xf numFmtId="1" fontId="13" fillId="12" borderId="3" xfId="0" applyNumberFormat="1" applyFont="1" applyFill="1" applyBorder="1" applyAlignment="1" applyProtection="1">
      <alignment vertical="center"/>
      <protection locked="0"/>
    </xf>
    <xf numFmtId="0" fontId="25" fillId="12" borderId="3" xfId="0" applyFont="1" applyFill="1" applyBorder="1" applyAlignment="1" applyProtection="1">
      <alignment horizontal="center" vertical="center" wrapText="1"/>
      <protection locked="0"/>
    </xf>
    <xf numFmtId="165" fontId="18" fillId="12" borderId="3" xfId="1" applyNumberFormat="1" applyFont="1" applyFill="1" applyBorder="1" applyAlignment="1" applyProtection="1">
      <alignment horizontal="center" vertical="center"/>
      <protection locked="0"/>
    </xf>
    <xf numFmtId="49" fontId="12" fillId="20" borderId="0" xfId="0" applyNumberFormat="1" applyFont="1" applyFill="1" applyAlignment="1" applyProtection="1">
      <alignment horizontal="center" vertical="center"/>
      <protection locked="0"/>
    </xf>
    <xf numFmtId="49" fontId="12" fillId="21" borderId="0" xfId="0" applyNumberFormat="1" applyFont="1" applyFill="1" applyAlignment="1" applyProtection="1">
      <alignment horizontal="center" vertical="center"/>
      <protection locked="0"/>
    </xf>
    <xf numFmtId="49" fontId="24" fillId="12" borderId="2" xfId="0" applyNumberFormat="1" applyFont="1" applyFill="1" applyBorder="1" applyAlignment="1">
      <alignment horizontal="center" vertical="center"/>
    </xf>
    <xf numFmtId="0" fontId="24" fillId="12" borderId="27" xfId="0" applyFont="1" applyFill="1" applyBorder="1" applyAlignment="1">
      <alignment horizontal="left" vertical="center"/>
    </xf>
    <xf numFmtId="0" fontId="46" fillId="12" borderId="24" xfId="0" applyFont="1" applyFill="1" applyBorder="1" applyAlignment="1">
      <alignment vertical="center"/>
    </xf>
    <xf numFmtId="49" fontId="12" fillId="22" borderId="0" xfId="0" applyNumberFormat="1" applyFont="1" applyFill="1" applyAlignment="1" applyProtection="1">
      <alignment horizontal="center" vertical="center"/>
      <protection locked="0"/>
    </xf>
    <xf numFmtId="49" fontId="12" fillId="10" borderId="0" xfId="0" applyNumberFormat="1" applyFont="1" applyFill="1" applyAlignment="1" applyProtection="1">
      <alignment horizontal="center" vertical="center"/>
      <protection locked="0"/>
    </xf>
    <xf numFmtId="0" fontId="14" fillId="10" borderId="16" xfId="0" applyFont="1" applyFill="1" applyBorder="1" applyAlignment="1" applyProtection="1">
      <alignment vertical="center" wrapText="1"/>
      <protection locked="0"/>
    </xf>
    <xf numFmtId="0" fontId="33" fillId="12" borderId="24" xfId="0" applyFont="1" applyFill="1" applyBorder="1" applyAlignment="1" applyProtection="1">
      <alignment horizontal="left" vertical="center"/>
      <protection locked="0"/>
    </xf>
    <xf numFmtId="0" fontId="33" fillId="12" borderId="27" xfId="0" applyFont="1" applyFill="1" applyBorder="1" applyAlignment="1" applyProtection="1">
      <alignment vertical="center"/>
      <protection locked="0"/>
    </xf>
    <xf numFmtId="0" fontId="33" fillId="12" borderId="23" xfId="0" applyFont="1" applyFill="1" applyBorder="1" applyAlignment="1" applyProtection="1">
      <alignment vertical="center"/>
      <protection locked="0"/>
    </xf>
    <xf numFmtId="1" fontId="25" fillId="12" borderId="22" xfId="0" applyNumberFormat="1" applyFont="1" applyFill="1" applyBorder="1" applyAlignment="1" applyProtection="1">
      <alignment horizontal="left" vertical="center"/>
      <protection locked="0"/>
    </xf>
    <xf numFmtId="0" fontId="25" fillId="12" borderId="29" xfId="0" applyFont="1" applyFill="1" applyBorder="1" applyAlignment="1" applyProtection="1">
      <alignment horizontal="left" vertical="center" wrapText="1"/>
      <protection locked="0"/>
    </xf>
    <xf numFmtId="0" fontId="25" fillId="12" borderId="46" xfId="0" applyFont="1" applyFill="1" applyBorder="1" applyAlignment="1" applyProtection="1">
      <alignment horizontal="left" vertical="center"/>
      <protection locked="0"/>
    </xf>
    <xf numFmtId="0" fontId="25" fillId="12" borderId="3" xfId="0" applyFont="1" applyFill="1" applyBorder="1" applyAlignment="1" applyProtection="1">
      <alignment horizontal="left" vertical="center"/>
      <protection locked="0"/>
    </xf>
    <xf numFmtId="1" fontId="25" fillId="12" borderId="3" xfId="0" applyNumberFormat="1" applyFont="1" applyFill="1" applyBorder="1" applyAlignment="1" applyProtection="1">
      <alignment horizontal="left" vertical="center"/>
      <protection locked="0"/>
    </xf>
    <xf numFmtId="0" fontId="25" fillId="12" borderId="16" xfId="0" applyFont="1" applyFill="1" applyBorder="1" applyAlignment="1" applyProtection="1">
      <alignment horizontal="left" vertical="center" wrapText="1"/>
      <protection locked="0"/>
    </xf>
    <xf numFmtId="0" fontId="25" fillId="12" borderId="19" xfId="0" applyFont="1" applyFill="1" applyBorder="1" applyAlignment="1" applyProtection="1">
      <alignment horizontal="left" vertical="center"/>
      <protection locked="0"/>
    </xf>
    <xf numFmtId="1" fontId="25" fillId="12" borderId="24" xfId="0" applyNumberFormat="1" applyFont="1" applyFill="1" applyBorder="1" applyAlignment="1" applyProtection="1">
      <alignment horizontal="left" vertical="center"/>
      <protection locked="0"/>
    </xf>
    <xf numFmtId="0" fontId="14" fillId="10" borderId="16" xfId="0" applyFont="1" applyFill="1" applyBorder="1" applyAlignment="1" applyProtection="1">
      <alignment horizontal="left" vertical="center"/>
      <protection locked="0"/>
    </xf>
    <xf numFmtId="0" fontId="12" fillId="10" borderId="3" xfId="0" applyFont="1" applyFill="1" applyBorder="1" applyAlignment="1">
      <alignment horizontal="center" vertical="center"/>
    </xf>
    <xf numFmtId="0" fontId="12" fillId="10" borderId="16" xfId="0" applyFont="1" applyFill="1" applyBorder="1" applyAlignment="1">
      <alignment horizontal="center" vertical="center"/>
    </xf>
    <xf numFmtId="165" fontId="34" fillId="12" borderId="27" xfId="1" applyNumberFormat="1" applyFont="1" applyFill="1" applyBorder="1" applyAlignment="1" applyProtection="1">
      <alignment horizontal="center" vertical="center"/>
      <protection locked="0"/>
    </xf>
    <xf numFmtId="0" fontId="33" fillId="12" borderId="46" xfId="0" applyFont="1" applyFill="1" applyBorder="1" applyAlignment="1" applyProtection="1">
      <alignment horizontal="left" vertical="center"/>
      <protection locked="0"/>
    </xf>
    <xf numFmtId="0" fontId="24" fillId="12" borderId="22" xfId="0" applyFont="1" applyFill="1" applyBorder="1" applyAlignment="1">
      <alignment vertical="center"/>
    </xf>
    <xf numFmtId="0" fontId="24" fillId="12" borderId="22" xfId="0" applyFont="1" applyFill="1" applyBorder="1" applyAlignment="1">
      <alignment vertical="center" wrapText="1"/>
    </xf>
    <xf numFmtId="0" fontId="24" fillId="12" borderId="29" xfId="0" applyFont="1" applyFill="1" applyBorder="1" applyAlignment="1">
      <alignment vertical="center" wrapText="1"/>
    </xf>
    <xf numFmtId="0" fontId="33" fillId="12" borderId="19" xfId="0" applyFont="1" applyFill="1" applyBorder="1" applyAlignment="1" applyProtection="1">
      <alignment horizontal="left" vertical="center"/>
      <protection locked="0"/>
    </xf>
    <xf numFmtId="0" fontId="12" fillId="16" borderId="25" xfId="0" applyFont="1" applyFill="1" applyBorder="1" applyAlignment="1" applyProtection="1">
      <alignment vertical="center"/>
      <protection locked="0"/>
    </xf>
    <xf numFmtId="0" fontId="12" fillId="12" borderId="9" xfId="0" applyFont="1" applyFill="1" applyBorder="1" applyAlignment="1" applyProtection="1">
      <alignment horizontal="center" vertical="center"/>
      <protection locked="0"/>
    </xf>
    <xf numFmtId="3" fontId="15" fillId="12" borderId="9" xfId="0" applyNumberFormat="1" applyFont="1" applyFill="1" applyBorder="1" applyAlignment="1">
      <alignment horizontal="right" vertical="center" wrapText="1"/>
    </xf>
    <xf numFmtId="0" fontId="12" fillId="12" borderId="1" xfId="0" applyFont="1" applyFill="1" applyBorder="1" applyAlignment="1" applyProtection="1">
      <alignment horizontal="center" vertical="center"/>
      <protection locked="0"/>
    </xf>
    <xf numFmtId="3" fontId="15" fillId="12" borderId="1" xfId="0" applyNumberFormat="1" applyFont="1" applyFill="1" applyBorder="1" applyAlignment="1">
      <alignment horizontal="right" vertical="center" wrapText="1"/>
    </xf>
    <xf numFmtId="3" fontId="15" fillId="12" borderId="29" xfId="0" applyNumberFormat="1" applyFont="1" applyFill="1" applyBorder="1" applyAlignment="1">
      <alignment vertical="center" wrapText="1"/>
    </xf>
    <xf numFmtId="3" fontId="15" fillId="12" borderId="46" xfId="0" applyNumberFormat="1" applyFont="1" applyFill="1" applyBorder="1" applyAlignment="1">
      <alignment vertical="center" wrapText="1"/>
    </xf>
    <xf numFmtId="168" fontId="35" fillId="10" borderId="1" xfId="0" applyNumberFormat="1" applyFont="1" applyFill="1" applyBorder="1" applyAlignment="1">
      <alignment vertical="center"/>
    </xf>
    <xf numFmtId="0" fontId="15" fillId="13" borderId="27" xfId="0" applyFont="1" applyFill="1" applyBorder="1" applyAlignment="1">
      <alignment horizontal="right" vertical="center"/>
    </xf>
    <xf numFmtId="0" fontId="15" fillId="13" borderId="29" xfId="0" applyFont="1" applyFill="1" applyBorder="1" applyAlignment="1">
      <alignment horizontal="right" vertical="center"/>
    </xf>
    <xf numFmtId="168" fontId="20" fillId="12" borderId="9" xfId="0" applyNumberFormat="1" applyFont="1" applyFill="1" applyBorder="1" applyAlignment="1">
      <alignment horizontal="right" vertical="center"/>
    </xf>
    <xf numFmtId="168" fontId="20" fillId="12" borderId="1" xfId="0" applyNumberFormat="1" applyFont="1" applyFill="1" applyBorder="1" applyAlignment="1">
      <alignment horizontal="right" vertical="center"/>
    </xf>
    <xf numFmtId="49" fontId="12" fillId="0" borderId="22" xfId="0" applyNumberFormat="1" applyFont="1" applyBorder="1" applyAlignment="1">
      <alignment horizontal="center" vertical="center"/>
    </xf>
    <xf numFmtId="49" fontId="28" fillId="0" borderId="18" xfId="0" applyNumberFormat="1" applyFont="1" applyBorder="1" applyAlignment="1">
      <alignment horizontal="center" vertical="center"/>
    </xf>
    <xf numFmtId="0" fontId="29" fillId="0" borderId="0" xfId="0" applyFont="1" applyAlignment="1">
      <alignment vertical="center" wrapText="1"/>
    </xf>
    <xf numFmtId="0" fontId="30" fillId="0" borderId="0" xfId="0" applyFont="1" applyAlignment="1">
      <alignment horizontal="center" vertical="center" wrapText="1"/>
    </xf>
    <xf numFmtId="1" fontId="52" fillId="0" borderId="0" xfId="0" applyNumberFormat="1" applyFont="1" applyAlignment="1">
      <alignment horizontal="center" vertical="center" wrapText="1"/>
    </xf>
    <xf numFmtId="0" fontId="29" fillId="0" borderId="0" xfId="0" applyFont="1" applyAlignment="1">
      <alignment horizontal="center" vertical="center" wrapText="1"/>
    </xf>
    <xf numFmtId="0" fontId="23" fillId="10" borderId="2" xfId="0" applyFont="1" applyFill="1" applyBorder="1" applyAlignment="1">
      <alignment vertical="center"/>
    </xf>
    <xf numFmtId="0" fontId="25" fillId="10" borderId="3" xfId="0" applyFont="1" applyFill="1" applyBorder="1" applyAlignment="1" applyProtection="1">
      <alignment vertical="center"/>
      <protection locked="0"/>
    </xf>
    <xf numFmtId="0" fontId="26" fillId="10" borderId="3" xfId="0" applyFont="1" applyFill="1" applyBorder="1" applyAlignment="1" applyProtection="1">
      <alignment vertical="center"/>
      <protection locked="0"/>
    </xf>
    <xf numFmtId="1" fontId="13" fillId="10" borderId="3" xfId="0" applyNumberFormat="1" applyFont="1" applyFill="1" applyBorder="1" applyAlignment="1" applyProtection="1">
      <alignment vertical="center"/>
      <protection locked="0"/>
    </xf>
    <xf numFmtId="0" fontId="25" fillId="10" borderId="3" xfId="0" applyFont="1" applyFill="1" applyBorder="1" applyAlignment="1" applyProtection="1">
      <alignment horizontal="center" vertical="center" wrapText="1"/>
      <protection locked="0"/>
    </xf>
    <xf numFmtId="165" fontId="18" fillId="10" borderId="3" xfId="1" applyNumberFormat="1" applyFont="1" applyFill="1" applyBorder="1" applyAlignment="1" applyProtection="1">
      <alignment horizontal="center" vertical="center"/>
      <protection locked="0"/>
    </xf>
    <xf numFmtId="49" fontId="12" fillId="25" borderId="0" xfId="0" applyNumberFormat="1" applyFont="1" applyFill="1" applyAlignment="1" applyProtection="1">
      <alignment horizontal="center" vertical="center"/>
      <protection locked="0"/>
    </xf>
    <xf numFmtId="0" fontId="24" fillId="12" borderId="28" xfId="0" applyFont="1" applyFill="1" applyBorder="1" applyAlignment="1">
      <alignment horizontal="left" vertical="center"/>
    </xf>
    <xf numFmtId="0" fontId="47" fillId="12" borderId="24" xfId="0" applyFont="1" applyFill="1" applyBorder="1" applyAlignment="1">
      <alignment vertical="center"/>
    </xf>
    <xf numFmtId="49" fontId="12" fillId="26" borderId="0" xfId="0" applyNumberFormat="1" applyFont="1" applyFill="1" applyAlignment="1" applyProtection="1">
      <alignment horizontal="center" vertical="center"/>
      <protection locked="0"/>
    </xf>
    <xf numFmtId="165" fontId="18" fillId="0" borderId="0" xfId="1" applyNumberFormat="1" applyFont="1" applyBorder="1" applyAlignment="1">
      <alignment horizontal="center" vertical="center"/>
    </xf>
    <xf numFmtId="0" fontId="53" fillId="0" borderId="0" xfId="0" applyFont="1" applyAlignment="1">
      <alignment horizontal="center" vertical="center" wrapText="1"/>
    </xf>
    <xf numFmtId="1" fontId="53" fillId="0" borderId="0" xfId="0" applyNumberFormat="1" applyFont="1" applyAlignment="1">
      <alignment horizontal="center" vertical="center" wrapText="1"/>
    </xf>
    <xf numFmtId="0" fontId="29" fillId="14" borderId="0" xfId="0" applyFont="1" applyFill="1" applyAlignment="1">
      <alignment vertical="center" wrapText="1"/>
    </xf>
    <xf numFmtId="0" fontId="25" fillId="10" borderId="3" xfId="0" applyFont="1" applyFill="1" applyBorder="1" applyAlignment="1" applyProtection="1">
      <alignment horizontal="left" vertical="center"/>
      <protection locked="0"/>
    </xf>
    <xf numFmtId="1" fontId="25" fillId="10" borderId="3" xfId="0" applyNumberFormat="1" applyFont="1" applyFill="1" applyBorder="1" applyAlignment="1" applyProtection="1">
      <alignment vertical="center"/>
      <protection locked="0"/>
    </xf>
    <xf numFmtId="0" fontId="25" fillId="10" borderId="16" xfId="0" applyFont="1" applyFill="1" applyBorder="1" applyAlignment="1" applyProtection="1">
      <alignment vertical="center" wrapText="1"/>
      <protection locked="0"/>
    </xf>
    <xf numFmtId="0" fontId="25" fillId="10" borderId="16" xfId="0" applyFont="1" applyFill="1" applyBorder="1" applyAlignment="1" applyProtection="1">
      <alignment vertical="center"/>
      <protection locked="0"/>
    </xf>
    <xf numFmtId="165" fontId="18" fillId="12" borderId="18" xfId="1" applyNumberFormat="1" applyFont="1" applyFill="1" applyBorder="1" applyAlignment="1" applyProtection="1">
      <alignment horizontal="center" vertical="center"/>
      <protection locked="0"/>
    </xf>
    <xf numFmtId="0" fontId="25" fillId="12" borderId="18" xfId="0" applyFont="1" applyFill="1" applyBorder="1" applyAlignment="1" applyProtection="1">
      <alignment horizontal="left" vertical="center"/>
      <protection locked="0"/>
    </xf>
    <xf numFmtId="1" fontId="25" fillId="12" borderId="18" xfId="0" applyNumberFormat="1" applyFont="1" applyFill="1" applyBorder="1" applyAlignment="1" applyProtection="1">
      <alignment horizontal="left" vertical="center"/>
      <protection locked="0"/>
    </xf>
    <xf numFmtId="1" fontId="25" fillId="12" borderId="40" xfId="0" applyNumberFormat="1" applyFont="1" applyFill="1" applyBorder="1" applyAlignment="1" applyProtection="1">
      <alignment vertical="center"/>
      <protection locked="0"/>
    </xf>
    <xf numFmtId="0" fontId="32" fillId="14" borderId="0" xfId="0" applyFont="1" applyFill="1" applyAlignment="1">
      <alignment horizontal="center" vertical="center" wrapText="1"/>
    </xf>
    <xf numFmtId="0" fontId="54" fillId="0" borderId="0" xfId="0" applyFont="1" applyAlignment="1">
      <alignment horizontal="center" vertical="center" wrapText="1"/>
    </xf>
    <xf numFmtId="0" fontId="12" fillId="0" borderId="0" xfId="0" applyFont="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32" fillId="12" borderId="46" xfId="0" applyFont="1" applyFill="1" applyBorder="1" applyAlignment="1">
      <alignment horizontal="center" vertical="center" wrapText="1"/>
    </xf>
    <xf numFmtId="165" fontId="15" fillId="14" borderId="0" xfId="1" applyNumberFormat="1" applyFont="1" applyFill="1" applyBorder="1" applyAlignment="1">
      <alignment horizontal="center" vertical="center"/>
    </xf>
    <xf numFmtId="165" fontId="15" fillId="0" borderId="0" xfId="1" applyNumberFormat="1" applyFont="1" applyBorder="1" applyAlignment="1">
      <alignment horizontal="center" vertical="center"/>
    </xf>
    <xf numFmtId="0" fontId="12" fillId="0" borderId="3" xfId="0" applyFont="1" applyBorder="1" applyAlignment="1" applyProtection="1">
      <alignment horizontal="center" vertical="center"/>
      <protection locked="0"/>
    </xf>
    <xf numFmtId="3" fontId="12" fillId="0" borderId="3" xfId="0" applyNumberFormat="1" applyFont="1" applyBorder="1" applyAlignment="1">
      <alignment horizontal="right" vertical="center" wrapText="1"/>
    </xf>
    <xf numFmtId="0" fontId="12" fillId="10" borderId="16" xfId="0" applyFont="1" applyFill="1" applyBorder="1" applyAlignment="1" applyProtection="1">
      <alignment horizontal="center" vertical="center"/>
      <protection locked="0"/>
    </xf>
    <xf numFmtId="3" fontId="35" fillId="10" borderId="1" xfId="0" applyNumberFormat="1" applyFont="1" applyFill="1" applyBorder="1" applyAlignment="1">
      <alignment horizontal="right" vertical="center"/>
    </xf>
    <xf numFmtId="3" fontId="12" fillId="0" borderId="0" xfId="0" applyNumberFormat="1" applyFont="1" applyAlignment="1">
      <alignment horizontal="right" vertical="center"/>
    </xf>
    <xf numFmtId="3" fontId="12" fillId="0" borderId="3" xfId="0" applyNumberFormat="1" applyFont="1" applyBorder="1" applyAlignment="1">
      <alignment vertical="center" wrapText="1"/>
    </xf>
    <xf numFmtId="3" fontId="12" fillId="0" borderId="3" xfId="3" applyNumberFormat="1" applyFont="1" applyFill="1" applyBorder="1" applyAlignment="1">
      <alignment horizontal="center" vertical="center"/>
    </xf>
    <xf numFmtId="3" fontId="12" fillId="0" borderId="3" xfId="0" applyNumberFormat="1" applyFont="1" applyBorder="1" applyAlignment="1" applyProtection="1">
      <alignment horizontal="right" vertical="center"/>
      <protection locked="0"/>
    </xf>
    <xf numFmtId="166" fontId="16" fillId="0" borderId="0" xfId="1" applyNumberFormat="1" applyFont="1" applyAlignment="1">
      <alignment horizontal="right" vertical="center"/>
    </xf>
    <xf numFmtId="0" fontId="16" fillId="0" borderId="0" xfId="0" applyFont="1" applyAlignment="1">
      <alignment horizontal="right" vertical="center"/>
    </xf>
    <xf numFmtId="0" fontId="23" fillId="9" borderId="2" xfId="0" applyFont="1" applyFill="1" applyBorder="1" applyAlignment="1">
      <alignment vertical="center"/>
    </xf>
    <xf numFmtId="0" fontId="13" fillId="9" borderId="3" xfId="0" applyFont="1" applyFill="1" applyBorder="1" applyAlignment="1" applyProtection="1">
      <alignment vertical="center"/>
      <protection locked="0"/>
    </xf>
    <xf numFmtId="0" fontId="25" fillId="9" borderId="3" xfId="0" applyFont="1" applyFill="1" applyBorder="1" applyAlignment="1" applyProtection="1">
      <alignment vertical="center"/>
      <protection locked="0"/>
    </xf>
    <xf numFmtId="0" fontId="26" fillId="9" borderId="3" xfId="0" applyFont="1" applyFill="1" applyBorder="1" applyAlignment="1" applyProtection="1">
      <alignment vertical="center"/>
      <protection locked="0"/>
    </xf>
    <xf numFmtId="1" fontId="13" fillId="9" borderId="3" xfId="0" applyNumberFormat="1" applyFont="1" applyFill="1" applyBorder="1" applyAlignment="1" applyProtection="1">
      <alignment vertical="center"/>
      <protection locked="0"/>
    </xf>
    <xf numFmtId="0" fontId="25" fillId="9" borderId="3" xfId="0" applyFont="1" applyFill="1" applyBorder="1" applyAlignment="1" applyProtection="1">
      <alignment horizontal="center" vertical="center" wrapText="1"/>
      <protection locked="0"/>
    </xf>
    <xf numFmtId="165" fontId="18" fillId="9" borderId="3" xfId="1" applyNumberFormat="1" applyFont="1" applyFill="1" applyBorder="1" applyAlignment="1" applyProtection="1">
      <alignment horizontal="center" vertical="center"/>
      <protection locked="0"/>
    </xf>
    <xf numFmtId="49" fontId="12" fillId="27" borderId="0" xfId="0" applyNumberFormat="1" applyFont="1" applyFill="1" applyAlignment="1" applyProtection="1">
      <alignment horizontal="center" vertical="center"/>
      <protection locked="0"/>
    </xf>
    <xf numFmtId="49" fontId="12" fillId="28" borderId="0" xfId="0" applyNumberFormat="1" applyFont="1" applyFill="1" applyAlignment="1" applyProtection="1">
      <alignment horizontal="center" vertical="center"/>
      <protection locked="0"/>
    </xf>
    <xf numFmtId="49" fontId="27" fillId="2" borderId="0" xfId="0" applyNumberFormat="1" applyFont="1" applyFill="1" applyAlignment="1" applyProtection="1">
      <alignment vertical="center"/>
      <protection locked="0"/>
    </xf>
    <xf numFmtId="0" fontId="25" fillId="9" borderId="3" xfId="0" applyFont="1" applyFill="1" applyBorder="1" applyAlignment="1" applyProtection="1">
      <alignment horizontal="left" vertical="center"/>
      <protection locked="0"/>
    </xf>
    <xf numFmtId="1" fontId="25" fillId="9" borderId="3" xfId="0" applyNumberFormat="1" applyFont="1" applyFill="1" applyBorder="1" applyAlignment="1" applyProtection="1">
      <alignment vertical="center"/>
      <protection locked="0"/>
    </xf>
    <xf numFmtId="0" fontId="12" fillId="9" borderId="3" xfId="0" applyFont="1" applyFill="1" applyBorder="1" applyAlignment="1">
      <alignment horizontal="center" vertical="center"/>
    </xf>
    <xf numFmtId="3" fontId="35" fillId="9" borderId="16" xfId="0" applyNumberFormat="1" applyFont="1" applyFill="1" applyBorder="1" applyAlignment="1">
      <alignment horizontal="right" vertical="center"/>
    </xf>
    <xf numFmtId="3" fontId="35" fillId="9" borderId="1" xfId="0" applyNumberFormat="1" applyFont="1" applyFill="1" applyBorder="1" applyAlignment="1">
      <alignment horizontal="right" vertical="center"/>
    </xf>
    <xf numFmtId="0" fontId="35" fillId="9" borderId="16" xfId="0" applyFont="1" applyFill="1" applyBorder="1" applyAlignment="1">
      <alignment horizontal="right" vertical="center"/>
    </xf>
    <xf numFmtId="49" fontId="23" fillId="0" borderId="0" xfId="0" applyNumberFormat="1" applyFont="1" applyAlignment="1">
      <alignment vertical="center"/>
    </xf>
    <xf numFmtId="0" fontId="33" fillId="12" borderId="16" xfId="0" applyFont="1" applyFill="1" applyBorder="1" applyAlignment="1" applyProtection="1">
      <alignment horizontal="left" vertical="center"/>
      <protection locked="0"/>
    </xf>
    <xf numFmtId="0" fontId="12" fillId="10" borderId="1" xfId="0" applyFont="1" applyFill="1" applyBorder="1" applyAlignment="1" applyProtection="1">
      <alignment horizontal="center" vertical="center"/>
      <protection locked="0"/>
    </xf>
    <xf numFmtId="0" fontId="25" fillId="10" borderId="0" xfId="0" applyFont="1" applyFill="1" applyAlignment="1">
      <alignment horizontal="center" vertical="center"/>
    </xf>
    <xf numFmtId="0" fontId="25" fillId="12" borderId="0" xfId="0" applyFont="1" applyFill="1" applyAlignment="1">
      <alignment horizontal="center" vertical="center"/>
    </xf>
    <xf numFmtId="0" fontId="25" fillId="0" borderId="1" xfId="0" applyFont="1" applyBorder="1" applyAlignment="1">
      <alignment horizontal="center" vertical="center"/>
    </xf>
    <xf numFmtId="0" fontId="20" fillId="0" borderId="0" xfId="0" applyFont="1" applyAlignment="1">
      <alignment horizontal="center" vertical="center"/>
    </xf>
    <xf numFmtId="0" fontId="18" fillId="10" borderId="1" xfId="0" applyFont="1" applyFill="1" applyBorder="1" applyAlignment="1">
      <alignment horizontal="center" vertical="center"/>
    </xf>
    <xf numFmtId="0" fontId="18" fillId="10" borderId="5" xfId="0" applyFont="1" applyFill="1" applyBorder="1" applyAlignment="1">
      <alignment vertical="center"/>
    </xf>
    <xf numFmtId="0" fontId="25" fillId="10" borderId="18" xfId="0" applyFont="1" applyFill="1" applyBorder="1" applyAlignment="1" applyProtection="1">
      <alignment vertical="center"/>
      <protection locked="0"/>
    </xf>
    <xf numFmtId="0" fontId="12" fillId="10" borderId="18" xfId="0" applyFont="1" applyFill="1" applyBorder="1" applyAlignment="1" applyProtection="1">
      <alignment vertical="center"/>
      <protection locked="0"/>
    </xf>
    <xf numFmtId="0" fontId="12" fillId="10" borderId="18" xfId="0" applyFont="1" applyFill="1" applyBorder="1" applyAlignment="1" applyProtection="1">
      <alignment horizontal="center" vertical="center" wrapText="1"/>
      <protection locked="0"/>
    </xf>
    <xf numFmtId="165" fontId="15" fillId="10" borderId="18" xfId="1" applyNumberFormat="1" applyFont="1" applyFill="1" applyBorder="1" applyAlignment="1" applyProtection="1">
      <alignment horizontal="center" vertical="center"/>
      <protection locked="0"/>
    </xf>
    <xf numFmtId="1" fontId="28" fillId="0" borderId="25" xfId="0" applyNumberFormat="1" applyFont="1" applyBorder="1" applyAlignment="1">
      <alignment horizontal="center" vertical="center" wrapText="1"/>
    </xf>
    <xf numFmtId="0" fontId="12" fillId="10" borderId="18" xfId="0" applyFont="1" applyFill="1" applyBorder="1" applyAlignment="1" applyProtection="1">
      <alignment horizontal="left" vertical="center"/>
      <protection locked="0"/>
    </xf>
    <xf numFmtId="0" fontId="12" fillId="10" borderId="19" xfId="0" applyFont="1" applyFill="1" applyBorder="1" applyAlignment="1" applyProtection="1">
      <alignment horizontal="center" vertical="center" wrapText="1"/>
      <protection locked="0"/>
    </xf>
    <xf numFmtId="0" fontId="12" fillId="10" borderId="19" xfId="0" applyFont="1" applyFill="1" applyBorder="1" applyAlignment="1" applyProtection="1">
      <alignment vertical="center"/>
      <protection locked="0"/>
    </xf>
    <xf numFmtId="1" fontId="29" fillId="0" borderId="25" xfId="0" applyNumberFormat="1" applyFont="1" applyBorder="1" applyAlignment="1">
      <alignment horizontal="center" vertical="center" wrapText="1"/>
    </xf>
    <xf numFmtId="1" fontId="29" fillId="0" borderId="8" xfId="0" applyNumberFormat="1" applyFont="1" applyBorder="1" applyAlignment="1">
      <alignment horizontal="center" vertical="center" wrapText="1"/>
    </xf>
    <xf numFmtId="0" fontId="55" fillId="2" borderId="19" xfId="0" applyFont="1" applyFill="1" applyBorder="1" applyAlignment="1">
      <alignment horizontal="center" vertical="center" wrapText="1"/>
    </xf>
    <xf numFmtId="0" fontId="55" fillId="2" borderId="29" xfId="0" applyFont="1" applyFill="1" applyBorder="1" applyAlignment="1">
      <alignment horizontal="center" vertical="center" wrapText="1"/>
    </xf>
    <xf numFmtId="0" fontId="12" fillId="10" borderId="19" xfId="0" applyFont="1" applyFill="1" applyBorder="1" applyAlignment="1" applyProtection="1">
      <alignment horizontal="left" vertical="center"/>
      <protection locked="0"/>
    </xf>
    <xf numFmtId="165" fontId="15" fillId="10" borderId="5" xfId="1" applyNumberFormat="1" applyFont="1" applyFill="1" applyBorder="1" applyAlignment="1" applyProtection="1">
      <alignment horizontal="center" vertical="center"/>
      <protection locked="0"/>
    </xf>
    <xf numFmtId="0" fontId="12" fillId="10" borderId="5" xfId="0" applyFont="1" applyFill="1" applyBorder="1" applyAlignment="1">
      <alignment horizontal="center" vertical="center"/>
    </xf>
    <xf numFmtId="3" fontId="12" fillId="10" borderId="5" xfId="0" applyNumberFormat="1" applyFont="1" applyFill="1" applyBorder="1" applyAlignment="1" applyProtection="1">
      <alignment horizontal="center" vertical="center"/>
      <protection locked="0"/>
    </xf>
    <xf numFmtId="3" fontId="35" fillId="10" borderId="5" xfId="0" applyNumberFormat="1" applyFont="1" applyFill="1" applyBorder="1" applyAlignment="1">
      <alignment vertical="center"/>
    </xf>
    <xf numFmtId="3" fontId="35" fillId="10" borderId="19" xfId="0" applyNumberFormat="1" applyFont="1" applyFill="1" applyBorder="1" applyAlignment="1">
      <alignment vertical="center"/>
    </xf>
    <xf numFmtId="0" fontId="35" fillId="13" borderId="19" xfId="0" applyFont="1" applyFill="1" applyBorder="1" applyAlignment="1">
      <alignment horizontal="right" vertical="center"/>
    </xf>
    <xf numFmtId="0" fontId="35" fillId="13" borderId="19" xfId="0" applyFont="1" applyFill="1" applyBorder="1" applyAlignment="1">
      <alignment horizontal="center" vertical="center"/>
    </xf>
    <xf numFmtId="1" fontId="28" fillId="0" borderId="0" xfId="0" applyNumberFormat="1" applyFont="1" applyAlignment="1">
      <alignment horizontal="center" vertical="center" wrapText="1"/>
    </xf>
    <xf numFmtId="165" fontId="25" fillId="0" borderId="0" xfId="1" applyNumberFormat="1" applyFont="1" applyBorder="1" applyAlignment="1">
      <alignment horizontal="center" vertical="center"/>
    </xf>
    <xf numFmtId="0" fontId="23" fillId="10" borderId="17" xfId="0" applyFont="1" applyFill="1" applyBorder="1" applyAlignment="1">
      <alignment vertical="center"/>
    </xf>
    <xf numFmtId="0" fontId="13" fillId="10" borderId="18" xfId="0" applyFont="1" applyFill="1" applyBorder="1" applyAlignment="1" applyProtection="1">
      <alignment vertical="center"/>
      <protection locked="0"/>
    </xf>
    <xf numFmtId="0" fontId="26" fillId="10" borderId="18" xfId="0" applyFont="1" applyFill="1" applyBorder="1" applyAlignment="1" applyProtection="1">
      <alignment vertical="center"/>
      <protection locked="0"/>
    </xf>
    <xf numFmtId="1" fontId="13" fillId="10" borderId="18" xfId="0" applyNumberFormat="1" applyFont="1" applyFill="1" applyBorder="1" applyAlignment="1" applyProtection="1">
      <alignment vertical="center"/>
      <protection locked="0"/>
    </xf>
    <xf numFmtId="0" fontId="25" fillId="10" borderId="18" xfId="0" applyFont="1" applyFill="1" applyBorder="1" applyAlignment="1" applyProtection="1">
      <alignment horizontal="center" vertical="center" wrapText="1"/>
      <protection locked="0"/>
    </xf>
    <xf numFmtId="165" fontId="25" fillId="10" borderId="18" xfId="1" applyNumberFormat="1" applyFont="1" applyFill="1" applyBorder="1" applyAlignment="1" applyProtection="1">
      <alignment horizontal="center" vertical="center"/>
      <protection locked="0"/>
    </xf>
    <xf numFmtId="0" fontId="25" fillId="14" borderId="0" xfId="0" applyFont="1" applyFill="1" applyAlignment="1">
      <alignment horizontal="left" vertical="center"/>
    </xf>
    <xf numFmtId="0" fontId="25" fillId="10" borderId="18" xfId="0" applyFont="1" applyFill="1" applyBorder="1" applyAlignment="1" applyProtection="1">
      <alignment horizontal="left" vertical="center"/>
      <protection locked="0"/>
    </xf>
    <xf numFmtId="0" fontId="25" fillId="10" borderId="19" xfId="0" applyFont="1" applyFill="1" applyBorder="1" applyAlignment="1" applyProtection="1">
      <alignment horizontal="center" vertical="center" wrapText="1"/>
      <protection locked="0"/>
    </xf>
    <xf numFmtId="0" fontId="25" fillId="10" borderId="19" xfId="0" applyFont="1" applyFill="1" applyBorder="1" applyAlignment="1" applyProtection="1">
      <alignment vertical="center"/>
      <protection locked="0"/>
    </xf>
    <xf numFmtId="0" fontId="32" fillId="0" borderId="29" xfId="0" applyFont="1" applyBorder="1" applyAlignment="1">
      <alignment horizontal="center" vertical="center" wrapText="1"/>
    </xf>
    <xf numFmtId="0" fontId="14" fillId="10" borderId="19" xfId="0" applyFont="1" applyFill="1" applyBorder="1" applyAlignment="1" applyProtection="1">
      <alignment vertical="center"/>
      <protection locked="0"/>
    </xf>
    <xf numFmtId="0" fontId="14" fillId="10" borderId="19" xfId="0" applyFont="1" applyFill="1" applyBorder="1" applyAlignment="1" applyProtection="1">
      <alignment horizontal="left" vertical="center"/>
      <protection locked="0"/>
    </xf>
    <xf numFmtId="3" fontId="12" fillId="0" borderId="0" xfId="0" applyNumberFormat="1" applyFont="1" applyAlignment="1">
      <alignment horizontal="left" vertical="center"/>
    </xf>
    <xf numFmtId="3" fontId="35" fillId="10" borderId="19" xfId="0" applyNumberFormat="1" applyFont="1" applyFill="1" applyBorder="1" applyAlignment="1">
      <alignment horizontal="left" vertical="center"/>
    </xf>
    <xf numFmtId="166" fontId="16" fillId="0" borderId="0" xfId="1" applyNumberFormat="1" applyFont="1" applyAlignment="1">
      <alignment horizontal="center" vertical="center"/>
    </xf>
    <xf numFmtId="166" fontId="12" fillId="0" borderId="0" xfId="1" applyNumberFormat="1" applyFont="1" applyAlignment="1">
      <alignment horizontal="right" vertical="center"/>
    </xf>
    <xf numFmtId="0" fontId="16" fillId="3" borderId="0" xfId="0" applyFont="1" applyFill="1" applyAlignment="1">
      <alignment vertical="center"/>
    </xf>
    <xf numFmtId="0" fontId="13" fillId="0" borderId="49" xfId="0" applyFont="1" applyBorder="1" applyAlignment="1">
      <alignment vertical="center"/>
    </xf>
    <xf numFmtId="0" fontId="25" fillId="0" borderId="49" xfId="0" applyFont="1" applyBorder="1" applyAlignment="1">
      <alignment vertical="center"/>
    </xf>
    <xf numFmtId="0" fontId="26" fillId="0" borderId="49" xfId="0" applyFont="1" applyBorder="1" applyAlignment="1">
      <alignment vertical="center"/>
    </xf>
    <xf numFmtId="1" fontId="28" fillId="0" borderId="49" xfId="0" applyNumberFormat="1" applyFont="1" applyBorder="1" applyAlignment="1">
      <alignment horizontal="center" vertical="center" wrapText="1"/>
    </xf>
    <xf numFmtId="0" fontId="25" fillId="0" borderId="49" xfId="0" applyFont="1" applyBorder="1" applyAlignment="1">
      <alignment horizontal="center" vertical="center" wrapText="1"/>
    </xf>
    <xf numFmtId="165" fontId="25" fillId="0" borderId="49" xfId="1" applyNumberFormat="1" applyFont="1" applyBorder="1" applyAlignment="1">
      <alignment horizontal="center" vertical="center"/>
    </xf>
    <xf numFmtId="0" fontId="53" fillId="0" borderId="49" xfId="0" applyFont="1" applyBorder="1" applyAlignment="1">
      <alignment horizontal="center" vertical="center" wrapText="1"/>
    </xf>
    <xf numFmtId="0" fontId="25" fillId="14" borderId="49" xfId="0" applyFont="1" applyFill="1" applyBorder="1" applyAlignment="1">
      <alignment horizontal="left" vertical="center"/>
    </xf>
    <xf numFmtId="165" fontId="15" fillId="14" borderId="49" xfId="1" applyNumberFormat="1" applyFont="1" applyFill="1" applyBorder="1" applyAlignment="1">
      <alignment horizontal="center" vertical="center"/>
    </xf>
    <xf numFmtId="0" fontId="54" fillId="0" borderId="49" xfId="0" applyFont="1" applyBorder="1" applyAlignment="1">
      <alignment horizontal="center" vertical="center" wrapText="1"/>
    </xf>
    <xf numFmtId="0" fontId="32" fillId="0" borderId="51" xfId="0" applyFont="1" applyBorder="1" applyAlignment="1">
      <alignment horizontal="center" vertical="center" wrapText="1"/>
    </xf>
    <xf numFmtId="165" fontId="15" fillId="0" borderId="49" xfId="1" applyNumberFormat="1" applyFont="1" applyBorder="1" applyAlignment="1">
      <alignment horizontal="center" vertical="center"/>
    </xf>
    <xf numFmtId="0" fontId="12" fillId="0" borderId="49" xfId="0" applyFont="1" applyBorder="1" applyAlignment="1">
      <alignment horizontal="center" vertical="center"/>
    </xf>
    <xf numFmtId="3" fontId="12" fillId="0" borderId="49" xfId="0" applyNumberFormat="1" applyFont="1" applyBorder="1" applyAlignment="1">
      <alignment vertical="center"/>
    </xf>
    <xf numFmtId="3" fontId="12" fillId="0" borderId="49" xfId="0" applyNumberFormat="1" applyFont="1" applyBorder="1" applyAlignment="1">
      <alignment horizontal="left" vertical="center"/>
    </xf>
    <xf numFmtId="166" fontId="12" fillId="0" borderId="49" xfId="1" applyNumberFormat="1" applyFont="1" applyBorder="1" applyAlignment="1">
      <alignment vertical="center"/>
    </xf>
    <xf numFmtId="166" fontId="16" fillId="0" borderId="49" xfId="1" applyNumberFormat="1" applyFont="1" applyBorder="1" applyAlignment="1">
      <alignment horizontal="center" vertical="center"/>
    </xf>
    <xf numFmtId="166" fontId="16" fillId="0" borderId="49" xfId="1" applyNumberFormat="1" applyFont="1" applyBorder="1" applyAlignment="1">
      <alignment horizontal="right" vertical="center"/>
    </xf>
    <xf numFmtId="166" fontId="16" fillId="0" borderId="49" xfId="1" applyNumberFormat="1" applyFont="1" applyBorder="1" applyAlignment="1">
      <alignment vertical="center"/>
    </xf>
    <xf numFmtId="0" fontId="16" fillId="0" borderId="49" xfId="0" applyFont="1" applyBorder="1" applyAlignment="1">
      <alignment vertical="center"/>
    </xf>
    <xf numFmtId="166" fontId="12" fillId="0" borderId="49" xfId="1" applyNumberFormat="1" applyFont="1" applyBorder="1" applyAlignment="1">
      <alignment horizontal="right" vertical="center"/>
    </xf>
    <xf numFmtId="0" fontId="25" fillId="12" borderId="16" xfId="0" applyFont="1" applyFill="1" applyBorder="1" applyAlignment="1" applyProtection="1">
      <alignment horizontal="left" vertical="center"/>
      <protection locked="0"/>
    </xf>
    <xf numFmtId="0" fontId="33" fillId="12" borderId="1" xfId="0" applyFont="1" applyFill="1" applyBorder="1" applyAlignment="1" applyProtection="1">
      <alignment horizontal="left" vertical="center"/>
      <protection locked="0"/>
    </xf>
    <xf numFmtId="1" fontId="25" fillId="0" borderId="0" xfId="0" applyNumberFormat="1" applyFont="1" applyAlignment="1">
      <alignment vertical="center"/>
    </xf>
    <xf numFmtId="0" fontId="57" fillId="0" borderId="0" xfId="0" applyFont="1" applyAlignment="1">
      <alignment vertical="center"/>
    </xf>
    <xf numFmtId="0" fontId="14" fillId="0" borderId="0" xfId="0" applyFont="1" applyAlignment="1">
      <alignment horizontal="left" vertical="center" wrapText="1"/>
    </xf>
    <xf numFmtId="0" fontId="12" fillId="0" borderId="0" xfId="0" applyFont="1" applyAlignment="1">
      <alignment horizontal="right" vertical="center"/>
    </xf>
    <xf numFmtId="3" fontId="12" fillId="0" borderId="0" xfId="0" applyNumberFormat="1" applyFont="1" applyAlignment="1">
      <alignment vertical="center" wrapText="1"/>
    </xf>
    <xf numFmtId="2" fontId="16" fillId="0" borderId="0" xfId="1" applyNumberFormat="1" applyFont="1" applyAlignment="1">
      <alignment vertical="center"/>
    </xf>
    <xf numFmtId="49" fontId="18" fillId="0" borderId="0" xfId="0" applyNumberFormat="1" applyFont="1" applyAlignment="1">
      <alignment horizontal="right" vertical="center" wrapText="1"/>
    </xf>
    <xf numFmtId="0" fontId="14" fillId="10" borderId="3" xfId="0" applyFont="1" applyFill="1" applyBorder="1" applyAlignment="1" applyProtection="1">
      <alignment horizontal="left" vertical="center" wrapText="1"/>
      <protection locked="0"/>
    </xf>
    <xf numFmtId="0" fontId="18" fillId="0" borderId="0" xfId="0" applyFont="1" applyAlignment="1">
      <alignment horizontal="right" vertical="center"/>
    </xf>
    <xf numFmtId="0" fontId="18" fillId="0" borderId="0" xfId="0" applyFont="1" applyAlignment="1">
      <alignment vertical="center" wrapText="1"/>
    </xf>
    <xf numFmtId="0" fontId="10" fillId="0" borderId="0" xfId="0" applyFont="1" applyAlignment="1">
      <alignment vertical="center" wrapText="1"/>
    </xf>
    <xf numFmtId="166" fontId="35" fillId="10" borderId="1" xfId="0" applyNumberFormat="1" applyFont="1" applyFill="1" applyBorder="1" applyAlignment="1">
      <alignment vertical="center" wrapText="1"/>
    </xf>
    <xf numFmtId="166" fontId="35" fillId="10" borderId="1" xfId="0" applyNumberFormat="1" applyFont="1" applyFill="1" applyBorder="1" applyAlignment="1">
      <alignment vertical="center"/>
    </xf>
    <xf numFmtId="3" fontId="35" fillId="29" borderId="16" xfId="0" applyNumberFormat="1" applyFont="1" applyFill="1" applyBorder="1" applyAlignment="1">
      <alignment vertical="center"/>
    </xf>
    <xf numFmtId="2" fontId="18" fillId="0" borderId="0" xfId="0" applyNumberFormat="1" applyFont="1" applyAlignment="1">
      <alignment vertical="center"/>
    </xf>
    <xf numFmtId="4" fontId="35" fillId="10" borderId="1" xfId="0" applyNumberFormat="1" applyFont="1" applyFill="1" applyBorder="1" applyAlignment="1">
      <alignment vertical="center"/>
    </xf>
    <xf numFmtId="0" fontId="25" fillId="12" borderId="22" xfId="0" applyFont="1" applyFill="1" applyBorder="1" applyAlignment="1" applyProtection="1">
      <alignment horizontal="left" vertical="center" wrapText="1"/>
      <protection locked="0"/>
    </xf>
    <xf numFmtId="0" fontId="25" fillId="12" borderId="29" xfId="0" applyFont="1" applyFill="1" applyBorder="1" applyAlignment="1" applyProtection="1">
      <alignment vertical="center" wrapText="1"/>
      <protection locked="0"/>
    </xf>
    <xf numFmtId="0" fontId="25" fillId="12" borderId="3" xfId="0" applyFont="1" applyFill="1" applyBorder="1" applyAlignment="1" applyProtection="1">
      <alignment horizontal="left" vertical="center" wrapText="1"/>
      <protection locked="0"/>
    </xf>
    <xf numFmtId="166" fontId="12" fillId="12" borderId="1" xfId="0" applyNumberFormat="1" applyFont="1" applyFill="1" applyBorder="1" applyAlignment="1" applyProtection="1">
      <alignment horizontal="right" vertical="center"/>
      <protection locked="0"/>
    </xf>
    <xf numFmtId="166" fontId="15" fillId="12" borderId="1" xfId="0" applyNumberFormat="1" applyFont="1" applyFill="1" applyBorder="1" applyAlignment="1">
      <alignment vertical="center" wrapText="1"/>
    </xf>
    <xf numFmtId="166" fontId="34" fillId="12" borderId="1" xfId="0" applyNumberFormat="1" applyFont="1" applyFill="1" applyBorder="1" applyAlignment="1">
      <alignment vertical="center" wrapText="1"/>
    </xf>
    <xf numFmtId="3" fontId="34" fillId="12" borderId="1" xfId="0" applyNumberFormat="1" applyFont="1" applyFill="1" applyBorder="1" applyAlignment="1">
      <alignment vertical="center" wrapText="1"/>
    </xf>
    <xf numFmtId="2" fontId="20" fillId="12" borderId="1" xfId="0" applyNumberFormat="1" applyFont="1" applyFill="1" applyBorder="1" applyAlignment="1">
      <alignment vertical="center"/>
    </xf>
    <xf numFmtId="0" fontId="58" fillId="0" borderId="0" xfId="0" applyFont="1" applyAlignment="1">
      <alignment vertical="center"/>
    </xf>
    <xf numFmtId="0" fontId="25" fillId="0" borderId="0" xfId="0" applyFont="1" applyAlignment="1">
      <alignment horizontal="left" vertical="center" wrapText="1"/>
    </xf>
    <xf numFmtId="0" fontId="27" fillId="0" borderId="0" xfId="0" applyFont="1" applyAlignment="1">
      <alignment horizontal="left" vertical="center" wrapText="1"/>
    </xf>
    <xf numFmtId="0" fontId="14" fillId="10" borderId="18" xfId="0" applyFont="1" applyFill="1" applyBorder="1" applyAlignment="1" applyProtection="1">
      <alignment vertical="center"/>
      <protection locked="0"/>
    </xf>
    <xf numFmtId="0" fontId="14" fillId="10" borderId="18" xfId="0" applyFont="1" applyFill="1" applyBorder="1" applyAlignment="1" applyProtection="1">
      <alignment horizontal="center" vertical="center" wrapText="1"/>
      <protection locked="0"/>
    </xf>
    <xf numFmtId="0" fontId="14" fillId="10" borderId="18" xfId="0" applyFont="1" applyFill="1" applyBorder="1" applyAlignment="1" applyProtection="1">
      <alignment horizontal="left" vertical="center"/>
      <protection locked="0"/>
    </xf>
    <xf numFmtId="0" fontId="14" fillId="10" borderId="19" xfId="0" applyFont="1" applyFill="1" applyBorder="1" applyAlignment="1" applyProtection="1">
      <alignment vertical="center" wrapText="1"/>
      <protection locked="0"/>
    </xf>
    <xf numFmtId="0" fontId="23" fillId="10" borderId="5" xfId="0" applyFont="1" applyFill="1" applyBorder="1" applyAlignment="1">
      <alignment vertical="center"/>
    </xf>
    <xf numFmtId="49" fontId="24" fillId="12" borderId="28" xfId="0" applyNumberFormat="1" applyFont="1" applyFill="1" applyBorder="1" applyAlignment="1">
      <alignment horizontal="center" vertical="center"/>
    </xf>
    <xf numFmtId="0" fontId="24" fillId="12" borderId="24" xfId="0" applyFont="1" applyFill="1" applyBorder="1" applyAlignment="1">
      <alignment vertical="center"/>
    </xf>
    <xf numFmtId="0" fontId="24" fillId="12" borderId="24" xfId="0" applyFont="1" applyFill="1" applyBorder="1" applyAlignment="1">
      <alignment vertical="center" wrapText="1"/>
    </xf>
    <xf numFmtId="0" fontId="24" fillId="12" borderId="27" xfId="0" applyFont="1" applyFill="1" applyBorder="1" applyAlignment="1">
      <alignment vertical="center" wrapText="1"/>
    </xf>
    <xf numFmtId="3" fontId="15" fillId="12" borderId="28" xfId="0" applyNumberFormat="1" applyFont="1" applyFill="1" applyBorder="1" applyAlignment="1">
      <alignment vertical="center" wrapText="1"/>
    </xf>
    <xf numFmtId="49" fontId="18" fillId="0" borderId="0" xfId="0" applyNumberFormat="1" applyFont="1" applyAlignment="1">
      <alignment vertical="center" wrapText="1"/>
    </xf>
    <xf numFmtId="165" fontId="18" fillId="12" borderId="3" xfId="9" applyNumberFormat="1" applyFont="1" applyFill="1" applyBorder="1" applyAlignment="1" applyProtection="1">
      <alignment horizontal="center" vertical="center"/>
      <protection locked="0"/>
    </xf>
    <xf numFmtId="49" fontId="12" fillId="5" borderId="0" xfId="0" applyNumberFormat="1" applyFont="1" applyFill="1" applyAlignment="1" applyProtection="1">
      <alignment horizontal="center" vertical="center"/>
      <protection locked="0"/>
    </xf>
    <xf numFmtId="49" fontId="33" fillId="5" borderId="0" xfId="0" applyNumberFormat="1" applyFont="1" applyFill="1" applyAlignment="1" applyProtection="1">
      <alignment vertical="center"/>
      <protection locked="0"/>
    </xf>
    <xf numFmtId="3" fontId="12" fillId="12" borderId="1" xfId="0" applyNumberFormat="1" applyFont="1" applyFill="1" applyBorder="1" applyAlignment="1" applyProtection="1">
      <alignment horizontal="center" vertical="center"/>
      <protection locked="0"/>
    </xf>
    <xf numFmtId="165" fontId="15" fillId="0" borderId="0" xfId="1" applyNumberFormat="1" applyFont="1" applyAlignment="1">
      <alignment horizontal="center" vertical="center" wrapText="1"/>
    </xf>
    <xf numFmtId="165" fontId="15" fillId="10" borderId="18" xfId="1" applyNumberFormat="1" applyFont="1" applyFill="1" applyBorder="1" applyAlignment="1" applyProtection="1">
      <alignment horizontal="center" vertical="center" wrapText="1"/>
      <protection locked="0"/>
    </xf>
    <xf numFmtId="0" fontId="14" fillId="10" borderId="18" xfId="0" applyFont="1" applyFill="1" applyBorder="1" applyAlignment="1" applyProtection="1">
      <alignment horizontal="left" vertical="center" wrapText="1"/>
      <protection locked="0"/>
    </xf>
    <xf numFmtId="0" fontId="14" fillId="10" borderId="18" xfId="0" applyFont="1" applyFill="1" applyBorder="1" applyAlignment="1" applyProtection="1">
      <alignment vertical="center" wrapText="1"/>
      <protection locked="0"/>
    </xf>
    <xf numFmtId="165" fontId="45" fillId="12" borderId="24" xfId="1" applyNumberFormat="1" applyFont="1" applyFill="1" applyBorder="1" applyAlignment="1" applyProtection="1">
      <alignment horizontal="center" vertical="center" wrapText="1"/>
      <protection locked="0"/>
    </xf>
    <xf numFmtId="0" fontId="33" fillId="12" borderId="24" xfId="0" applyFont="1" applyFill="1" applyBorder="1" applyAlignment="1" applyProtection="1">
      <alignment horizontal="left" vertical="center" wrapText="1"/>
      <protection locked="0"/>
    </xf>
    <xf numFmtId="0" fontId="33" fillId="12" borderId="27" xfId="0" applyFont="1" applyFill="1" applyBorder="1" applyAlignment="1" applyProtection="1">
      <alignment horizontal="left" vertical="center" wrapText="1"/>
      <protection locked="0"/>
    </xf>
    <xf numFmtId="0" fontId="33" fillId="12" borderId="27" xfId="0" applyFont="1" applyFill="1" applyBorder="1" applyAlignment="1" applyProtection="1">
      <alignment horizontal="left" vertical="center"/>
      <protection locked="0"/>
    </xf>
    <xf numFmtId="165" fontId="18" fillId="12" borderId="3" xfId="1" applyNumberFormat="1" applyFont="1" applyFill="1" applyBorder="1" applyAlignment="1" applyProtection="1">
      <alignment horizontal="center" vertical="center" wrapText="1"/>
      <protection locked="0"/>
    </xf>
    <xf numFmtId="0" fontId="33" fillId="12" borderId="28" xfId="0" applyFont="1" applyFill="1" applyBorder="1" applyAlignment="1" applyProtection="1">
      <alignment horizontal="left" vertical="center"/>
      <protection locked="0"/>
    </xf>
    <xf numFmtId="3" fontId="15" fillId="12" borderId="3" xfId="0" applyNumberFormat="1" applyFont="1" applyFill="1" applyBorder="1" applyAlignment="1">
      <alignment vertical="center" wrapText="1"/>
    </xf>
    <xf numFmtId="3" fontId="35" fillId="12" borderId="52" xfId="0" applyNumberFormat="1" applyFont="1" applyFill="1" applyBorder="1" applyAlignment="1">
      <alignment vertical="center" wrapText="1"/>
    </xf>
    <xf numFmtId="165" fontId="18" fillId="0" borderId="0" xfId="1" applyNumberFormat="1" applyFont="1" applyAlignment="1">
      <alignment horizontal="center" vertical="center" wrapText="1"/>
    </xf>
    <xf numFmtId="165" fontId="34" fillId="0" borderId="0" xfId="1" applyNumberFormat="1" applyFont="1" applyAlignment="1">
      <alignment horizontal="center" vertical="center" wrapText="1"/>
    </xf>
    <xf numFmtId="1" fontId="33" fillId="0" borderId="0" xfId="0" applyNumberFormat="1" applyFont="1" applyAlignment="1">
      <alignment vertical="center"/>
    </xf>
    <xf numFmtId="0" fontId="14" fillId="14" borderId="0" xfId="0" applyFont="1" applyFill="1" applyAlignment="1">
      <alignment vertical="center"/>
    </xf>
    <xf numFmtId="1" fontId="56" fillId="0" borderId="0" xfId="0" applyNumberFormat="1" applyFont="1" applyAlignment="1">
      <alignment vertical="center"/>
    </xf>
    <xf numFmtId="0" fontId="10" fillId="14" borderId="0" xfId="0" applyFont="1" applyFill="1" applyAlignment="1">
      <alignment vertical="center"/>
    </xf>
    <xf numFmtId="1" fontId="33" fillId="10" borderId="3" xfId="0" applyNumberFormat="1" applyFont="1" applyFill="1" applyBorder="1" applyAlignment="1" applyProtection="1">
      <alignment vertical="center"/>
      <protection locked="0"/>
    </xf>
    <xf numFmtId="0" fontId="14" fillId="14" borderId="16" xfId="0" applyFont="1" applyFill="1" applyBorder="1" applyAlignment="1" applyProtection="1">
      <alignment vertical="center"/>
      <protection locked="0"/>
    </xf>
    <xf numFmtId="1" fontId="12" fillId="10" borderId="1" xfId="0" applyNumberFormat="1" applyFont="1" applyFill="1" applyBorder="1" applyAlignment="1" applyProtection="1">
      <alignment horizontal="center" vertical="center"/>
      <protection locked="0"/>
    </xf>
    <xf numFmtId="49" fontId="28" fillId="0" borderId="0" xfId="0" applyNumberFormat="1" applyFont="1" applyAlignment="1">
      <alignment horizontal="center" vertical="center"/>
    </xf>
    <xf numFmtId="165" fontId="18" fillId="10" borderId="18" xfId="1" applyNumberFormat="1" applyFont="1" applyFill="1" applyBorder="1" applyAlignment="1" applyProtection="1">
      <alignment horizontal="center" vertical="center"/>
      <protection locked="0"/>
    </xf>
    <xf numFmtId="1" fontId="25" fillId="10" borderId="18" xfId="0" applyNumberFormat="1" applyFont="1" applyFill="1" applyBorder="1" applyAlignment="1" applyProtection="1">
      <alignment vertical="center"/>
      <protection locked="0"/>
    </xf>
    <xf numFmtId="0" fontId="25" fillId="10" borderId="19" xfId="0" applyFont="1" applyFill="1" applyBorder="1" applyAlignment="1" applyProtection="1">
      <alignment vertical="center" wrapText="1"/>
      <protection locked="0"/>
    </xf>
    <xf numFmtId="0" fontId="25" fillId="14" borderId="19" xfId="0" applyFont="1" applyFill="1" applyBorder="1" applyAlignment="1" applyProtection="1">
      <alignment vertical="center"/>
      <protection locked="0"/>
    </xf>
    <xf numFmtId="0" fontId="12" fillId="0" borderId="22" xfId="0" applyFont="1" applyBorder="1" applyAlignment="1" applyProtection="1">
      <alignment horizontal="center" vertical="center"/>
      <protection locked="0"/>
    </xf>
    <xf numFmtId="3" fontId="12" fillId="0" borderId="22" xfId="0" applyNumberFormat="1" applyFont="1" applyBorder="1" applyAlignment="1">
      <alignment vertical="center" wrapText="1"/>
    </xf>
    <xf numFmtId="1" fontId="12" fillId="10" borderId="5" xfId="0" applyNumberFormat="1" applyFont="1" applyFill="1" applyBorder="1" applyAlignment="1" applyProtection="1">
      <alignment horizontal="center" vertical="center"/>
      <protection locked="0"/>
    </xf>
    <xf numFmtId="3" fontId="12" fillId="0" borderId="3" xfId="0" applyNumberFormat="1" applyFont="1" applyBorder="1" applyAlignment="1" applyProtection="1">
      <alignment vertical="center"/>
      <protection locked="0"/>
    </xf>
    <xf numFmtId="0" fontId="25" fillId="14" borderId="0" xfId="0" applyFont="1" applyFill="1" applyAlignment="1">
      <alignment vertical="center"/>
    </xf>
    <xf numFmtId="1" fontId="27" fillId="0" borderId="0" xfId="0" applyNumberFormat="1" applyFont="1" applyAlignment="1">
      <alignment vertical="center"/>
    </xf>
    <xf numFmtId="0" fontId="27" fillId="14" borderId="0" xfId="0" applyFont="1" applyFill="1" applyAlignment="1">
      <alignment vertical="center"/>
    </xf>
    <xf numFmtId="0" fontId="107" fillId="0" borderId="0" xfId="12"/>
    <xf numFmtId="0" fontId="107" fillId="0" borderId="0" xfId="12" applyAlignment="1">
      <alignment wrapText="1"/>
    </xf>
    <xf numFmtId="49" fontId="64" fillId="0" borderId="64" xfId="12" applyNumberFormat="1" applyFont="1" applyBorder="1" applyAlignment="1">
      <alignment vertical="center"/>
    </xf>
    <xf numFmtId="49" fontId="64" fillId="0" borderId="0" xfId="12" applyNumberFormat="1" applyFont="1" applyAlignment="1">
      <alignment vertical="center"/>
    </xf>
    <xf numFmtId="0" fontId="64" fillId="0" borderId="0" xfId="12" applyFont="1" applyAlignment="1">
      <alignment vertical="center"/>
    </xf>
    <xf numFmtId="49" fontId="10" fillId="0" borderId="0" xfId="12" applyNumberFormat="1" applyFont="1" applyAlignment="1">
      <alignment vertical="center"/>
    </xf>
    <xf numFmtId="49" fontId="24" fillId="12" borderId="9" xfId="0" applyNumberFormat="1" applyFont="1" applyFill="1" applyBorder="1" applyAlignment="1">
      <alignment horizontal="center" vertical="center"/>
    </xf>
    <xf numFmtId="0" fontId="24" fillId="12" borderId="4" xfId="0" applyFont="1" applyFill="1" applyBorder="1" applyAlignment="1">
      <alignment horizontal="left" vertical="center"/>
    </xf>
    <xf numFmtId="0" fontId="25" fillId="12" borderId="0" xfId="0" applyFont="1" applyFill="1" applyAlignment="1" applyProtection="1">
      <alignment vertical="center"/>
      <protection locked="0"/>
    </xf>
    <xf numFmtId="0" fontId="26" fillId="12" borderId="0" xfId="0" applyFont="1" applyFill="1" applyAlignment="1" applyProtection="1">
      <alignment vertical="center"/>
      <protection locked="0"/>
    </xf>
    <xf numFmtId="1" fontId="13" fillId="12" borderId="0" xfId="0" applyNumberFormat="1" applyFont="1" applyFill="1" applyAlignment="1" applyProtection="1">
      <alignment vertical="center"/>
      <protection locked="0"/>
    </xf>
    <xf numFmtId="0" fontId="25" fillId="12" borderId="0" xfId="0" applyFont="1" applyFill="1" applyAlignment="1" applyProtection="1">
      <alignment horizontal="center" vertical="center" wrapText="1"/>
      <protection locked="0"/>
    </xf>
    <xf numFmtId="165" fontId="18" fillId="12" borderId="0" xfId="1" applyNumberFormat="1" applyFont="1" applyFill="1" applyBorder="1" applyAlignment="1" applyProtection="1">
      <alignment horizontal="center" vertical="center"/>
      <protection locked="0"/>
    </xf>
    <xf numFmtId="49" fontId="10" fillId="0" borderId="0" xfId="12" applyNumberFormat="1" applyFont="1" applyAlignment="1">
      <alignment horizontal="center" vertical="center" wrapText="1"/>
    </xf>
    <xf numFmtId="0" fontId="64" fillId="0" borderId="0" xfId="12" applyFont="1" applyAlignment="1">
      <alignment horizontal="left" vertical="center"/>
    </xf>
    <xf numFmtId="0" fontId="14" fillId="10" borderId="22" xfId="0" applyFont="1" applyFill="1" applyBorder="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46" xfId="0" applyFont="1" applyFill="1" applyBorder="1" applyAlignment="1" applyProtection="1">
      <alignment vertical="center"/>
      <protection locked="0"/>
    </xf>
    <xf numFmtId="0" fontId="25" fillId="12" borderId="4" xfId="0" applyFont="1" applyFill="1" applyBorder="1" applyAlignment="1" applyProtection="1">
      <alignment vertical="center"/>
      <protection locked="0"/>
    </xf>
    <xf numFmtId="0" fontId="10" fillId="12" borderId="46" xfId="0" applyFont="1" applyFill="1" applyBorder="1" applyAlignment="1">
      <alignment horizontal="center" vertical="center" wrapText="1"/>
    </xf>
    <xf numFmtId="0" fontId="23" fillId="10" borderId="40" xfId="0" applyFont="1" applyFill="1" applyBorder="1" applyAlignment="1">
      <alignment vertical="center"/>
    </xf>
    <xf numFmtId="0" fontId="33" fillId="12" borderId="5" xfId="0" applyFont="1" applyFill="1" applyBorder="1" applyAlignment="1" applyProtection="1">
      <alignment vertical="center"/>
      <protection locked="0"/>
    </xf>
    <xf numFmtId="165" fontId="34" fillId="12" borderId="19" xfId="1" applyNumberFormat="1" applyFont="1" applyFill="1" applyBorder="1" applyAlignment="1" applyProtection="1">
      <alignment horizontal="center" vertical="center"/>
      <protection locked="0"/>
    </xf>
    <xf numFmtId="0" fontId="12" fillId="12" borderId="19" xfId="0" applyFont="1" applyFill="1" applyBorder="1" applyAlignment="1">
      <alignment horizontal="center" vertical="center"/>
    </xf>
    <xf numFmtId="0" fontId="12" fillId="12" borderId="5" xfId="0" applyFont="1" applyFill="1" applyBorder="1" applyAlignment="1" applyProtection="1">
      <alignment horizontal="center" vertical="center"/>
      <protection locked="0"/>
    </xf>
    <xf numFmtId="3" fontId="15" fillId="12" borderId="5" xfId="0" applyNumberFormat="1" applyFont="1" applyFill="1" applyBorder="1" applyAlignment="1">
      <alignment horizontal="right" vertical="center" wrapText="1"/>
    </xf>
    <xf numFmtId="167" fontId="15" fillId="0" borderId="1" xfId="3" applyNumberFormat="1" applyFont="1" applyFill="1" applyBorder="1" applyAlignment="1">
      <alignment horizontal="center" vertical="center"/>
    </xf>
    <xf numFmtId="167" fontId="20" fillId="0" borderId="1" xfId="3" applyNumberFormat="1" applyFont="1" applyBorder="1" applyAlignment="1">
      <alignment horizontal="center" vertical="center"/>
    </xf>
    <xf numFmtId="3" fontId="15" fillId="12" borderId="19" xfId="0" applyNumberFormat="1" applyFont="1" applyFill="1" applyBorder="1" applyAlignment="1">
      <alignment vertical="center" wrapText="1"/>
    </xf>
    <xf numFmtId="0" fontId="15" fillId="13" borderId="19" xfId="0" applyFont="1" applyFill="1" applyBorder="1" applyAlignment="1">
      <alignment horizontal="right" vertical="center"/>
    </xf>
    <xf numFmtId="3" fontId="20" fillId="12" borderId="5" xfId="0" applyNumberFormat="1" applyFont="1" applyFill="1" applyBorder="1" applyAlignment="1">
      <alignment vertical="center"/>
    </xf>
    <xf numFmtId="0" fontId="15" fillId="13" borderId="19" xfId="0" applyFont="1" applyFill="1" applyBorder="1" applyAlignment="1">
      <alignment horizontal="center" vertical="center"/>
    </xf>
    <xf numFmtId="3" fontId="20" fillId="12" borderId="5" xfId="0" applyNumberFormat="1" applyFont="1" applyFill="1" applyBorder="1" applyAlignment="1">
      <alignment horizontal="center" vertical="center"/>
    </xf>
    <xf numFmtId="0" fontId="29" fillId="0" borderId="0" xfId="12" applyFont="1" applyAlignment="1">
      <alignment vertical="center"/>
    </xf>
    <xf numFmtId="0" fontId="66" fillId="0" borderId="0" xfId="12" applyFont="1" applyAlignment="1">
      <alignment vertical="center"/>
    </xf>
    <xf numFmtId="1" fontId="28" fillId="0" borderId="64" xfId="12" applyNumberFormat="1" applyFont="1" applyBorder="1" applyAlignment="1">
      <alignment vertical="center"/>
    </xf>
    <xf numFmtId="0" fontId="29" fillId="0" borderId="64" xfId="12" applyFont="1" applyBorder="1" applyAlignment="1">
      <alignment vertical="center"/>
    </xf>
    <xf numFmtId="169" fontId="29" fillId="0" borderId="64" xfId="12" applyNumberFormat="1" applyFont="1" applyBorder="1" applyAlignment="1">
      <alignment vertical="center"/>
    </xf>
    <xf numFmtId="0" fontId="29" fillId="0" borderId="64" xfId="12" applyFont="1" applyBorder="1" applyAlignment="1">
      <alignment vertical="center" wrapText="1"/>
    </xf>
    <xf numFmtId="0" fontId="29" fillId="0" borderId="67" xfId="12" applyFont="1" applyBorder="1" applyAlignment="1">
      <alignment horizontal="left" vertical="center"/>
    </xf>
    <xf numFmtId="0" fontId="25" fillId="10" borderId="0" xfId="0" applyFont="1" applyFill="1" applyAlignment="1" applyProtection="1">
      <alignment vertical="center"/>
      <protection locked="0"/>
    </xf>
    <xf numFmtId="0" fontId="25" fillId="12" borderId="23" xfId="0" applyFont="1" applyFill="1" applyBorder="1" applyAlignment="1" applyProtection="1">
      <alignment vertical="center"/>
      <protection locked="0"/>
    </xf>
    <xf numFmtId="169" fontId="64" fillId="0" borderId="67" xfId="12" applyNumberFormat="1" applyFont="1" applyBorder="1" applyAlignment="1">
      <alignment vertical="center"/>
    </xf>
    <xf numFmtId="0" fontId="64" fillId="0" borderId="67" xfId="12" applyFont="1" applyBorder="1" applyAlignment="1">
      <alignment vertical="center"/>
    </xf>
    <xf numFmtId="169" fontId="64" fillId="0" borderId="0" xfId="12" applyNumberFormat="1" applyFont="1" applyAlignment="1">
      <alignment vertical="center"/>
    </xf>
    <xf numFmtId="0" fontId="14" fillId="10" borderId="0" xfId="0" applyFont="1" applyFill="1" applyAlignment="1" applyProtection="1">
      <alignment vertical="center"/>
      <protection locked="0"/>
    </xf>
    <xf numFmtId="0" fontId="23" fillId="10" borderId="4" xfId="0" applyFont="1" applyFill="1" applyBorder="1" applyAlignment="1">
      <alignment vertical="center"/>
    </xf>
    <xf numFmtId="0" fontId="12" fillId="10" borderId="19" xfId="0" applyFont="1" applyFill="1" applyBorder="1" applyAlignment="1">
      <alignment horizontal="center" vertical="center"/>
    </xf>
    <xf numFmtId="3" fontId="64" fillId="0" borderId="0" xfId="12" applyNumberFormat="1" applyFont="1" applyAlignment="1">
      <alignment vertical="center"/>
    </xf>
    <xf numFmtId="3" fontId="35" fillId="10" borderId="5" xfId="0" applyNumberFormat="1" applyFont="1" applyFill="1" applyBorder="1" applyAlignment="1">
      <alignment horizontal="right" vertical="center"/>
    </xf>
    <xf numFmtId="0" fontId="64" fillId="0" borderId="65" xfId="12" applyFont="1" applyBorder="1" applyAlignment="1">
      <alignment horizontal="center" vertical="center"/>
    </xf>
    <xf numFmtId="3" fontId="64" fillId="0" borderId="65" xfId="12" applyNumberFormat="1" applyFont="1" applyBorder="1" applyAlignment="1">
      <alignment vertical="center"/>
    </xf>
    <xf numFmtId="166" fontId="64" fillId="0" borderId="0" xfId="12" applyNumberFormat="1" applyFont="1" applyAlignment="1">
      <alignment horizontal="center" vertical="center"/>
    </xf>
    <xf numFmtId="166" fontId="64" fillId="0" borderId="0" xfId="12" applyNumberFormat="1" applyFont="1" applyAlignment="1">
      <alignment vertical="center"/>
    </xf>
    <xf numFmtId="3" fontId="35" fillId="10" borderId="5" xfId="0" applyNumberFormat="1" applyFont="1" applyFill="1" applyBorder="1" applyAlignment="1">
      <alignment horizontal="center" vertical="center"/>
    </xf>
    <xf numFmtId="3" fontId="29" fillId="0" borderId="64" xfId="12" applyNumberFormat="1" applyFont="1" applyBorder="1" applyAlignment="1">
      <alignment vertical="center"/>
    </xf>
    <xf numFmtId="0" fontId="25" fillId="10" borderId="22" xfId="0" applyFont="1" applyFill="1" applyBorder="1" applyAlignment="1" applyProtection="1">
      <alignment vertical="center"/>
      <protection locked="0"/>
    </xf>
    <xf numFmtId="3" fontId="64" fillId="0" borderId="67" xfId="12" applyNumberFormat="1" applyFont="1" applyBorder="1" applyAlignment="1">
      <alignment vertical="center"/>
    </xf>
    <xf numFmtId="0" fontId="64" fillId="0" borderId="64" xfId="12" applyFont="1" applyBorder="1" applyAlignment="1">
      <alignment vertical="center"/>
    </xf>
    <xf numFmtId="3" fontId="12" fillId="12" borderId="5" xfId="0" applyNumberFormat="1" applyFont="1" applyFill="1" applyBorder="1" applyAlignment="1" applyProtection="1">
      <alignment horizontal="center" vertical="center"/>
      <protection locked="0"/>
    </xf>
    <xf numFmtId="49" fontId="64" fillId="0" borderId="67" xfId="12" applyNumberFormat="1" applyFont="1" applyBorder="1" applyAlignment="1">
      <alignment vertical="center"/>
    </xf>
    <xf numFmtId="0" fontId="29" fillId="0" borderId="67" xfId="12" applyFont="1" applyBorder="1" applyAlignment="1">
      <alignment vertical="center"/>
    </xf>
    <xf numFmtId="0" fontId="66" fillId="0" borderId="67" xfId="12" applyFont="1" applyBorder="1" applyAlignment="1">
      <alignment vertical="center"/>
    </xf>
    <xf numFmtId="3" fontId="64" fillId="0" borderId="64" xfId="12" applyNumberFormat="1" applyFont="1" applyBorder="1" applyAlignment="1">
      <alignment vertical="center"/>
    </xf>
    <xf numFmtId="3" fontId="64" fillId="0" borderId="67" xfId="12" applyNumberFormat="1" applyFont="1" applyBorder="1" applyAlignment="1">
      <alignment vertical="center" wrapText="1"/>
    </xf>
    <xf numFmtId="0" fontId="64" fillId="0" borderId="65" xfId="12" applyFont="1" applyBorder="1" applyAlignment="1">
      <alignment horizontal="center" vertical="center" wrapText="1"/>
    </xf>
    <xf numFmtId="0" fontId="64" fillId="0" borderId="65" xfId="12" applyFont="1" applyBorder="1" applyAlignment="1">
      <alignment vertical="center"/>
    </xf>
    <xf numFmtId="49" fontId="12" fillId="0" borderId="0" xfId="12" applyNumberFormat="1" applyFont="1" applyAlignment="1">
      <alignment horizontal="center" vertical="center"/>
    </xf>
    <xf numFmtId="49" fontId="24" fillId="12" borderId="1" xfId="12" applyNumberFormat="1" applyFont="1" applyFill="1" applyBorder="1" applyAlignment="1">
      <alignment horizontal="center" vertical="center"/>
    </xf>
    <xf numFmtId="0" fontId="24" fillId="12" borderId="23" xfId="12" applyFont="1" applyFill="1" applyBorder="1" applyAlignment="1">
      <alignment horizontal="left" vertical="center"/>
    </xf>
    <xf numFmtId="0" fontId="46" fillId="12" borderId="24" xfId="12" applyFont="1" applyFill="1" applyBorder="1" applyAlignment="1">
      <alignment vertical="center"/>
    </xf>
    <xf numFmtId="0" fontId="47" fillId="12" borderId="24" xfId="12" applyFont="1" applyFill="1" applyBorder="1" applyAlignment="1">
      <alignment vertical="center"/>
    </xf>
    <xf numFmtId="1" fontId="13" fillId="12" borderId="24" xfId="12" applyNumberFormat="1" applyFont="1" applyFill="1" applyBorder="1" applyAlignment="1" applyProtection="1">
      <alignment vertical="center"/>
      <protection locked="0"/>
    </xf>
    <xf numFmtId="0" fontId="46" fillId="12" borderId="24" xfId="12" applyFont="1" applyFill="1" applyBorder="1" applyAlignment="1">
      <alignment horizontal="center" vertical="center" wrapText="1"/>
    </xf>
    <xf numFmtId="1" fontId="28" fillId="0" borderId="0" xfId="12" applyNumberFormat="1" applyFont="1" applyAlignment="1">
      <alignment vertical="center"/>
    </xf>
    <xf numFmtId="169" fontId="29" fillId="0" borderId="0" xfId="12" applyNumberFormat="1" applyFont="1" applyAlignment="1">
      <alignment vertical="center"/>
    </xf>
    <xf numFmtId="0" fontId="23" fillId="10" borderId="29" xfId="12" applyFont="1" applyFill="1" applyBorder="1" applyAlignment="1">
      <alignment horizontal="center" vertical="center"/>
    </xf>
    <xf numFmtId="0" fontId="23" fillId="10" borderId="2" xfId="12" applyFont="1" applyFill="1" applyBorder="1" applyAlignment="1">
      <alignment vertical="center"/>
    </xf>
    <xf numFmtId="0" fontId="13" fillId="10" borderId="18" xfId="12" applyFont="1" applyFill="1" applyBorder="1" applyAlignment="1" applyProtection="1">
      <alignment vertical="center"/>
      <protection locked="0"/>
    </xf>
    <xf numFmtId="0" fontId="25" fillId="10" borderId="18" xfId="12" applyFont="1" applyFill="1" applyBorder="1" applyAlignment="1" applyProtection="1">
      <alignment vertical="center"/>
      <protection locked="0"/>
    </xf>
    <xf numFmtId="0" fontId="26" fillId="10" borderId="18" xfId="12" applyFont="1" applyFill="1" applyBorder="1" applyAlignment="1" applyProtection="1">
      <alignment vertical="center"/>
      <protection locked="0"/>
    </xf>
    <xf numFmtId="1" fontId="13" fillId="10" borderId="18" xfId="12" applyNumberFormat="1" applyFont="1" applyFill="1" applyBorder="1" applyAlignment="1" applyProtection="1">
      <alignment vertical="center"/>
      <protection locked="0"/>
    </xf>
    <xf numFmtId="0" fontId="25" fillId="10" borderId="18" xfId="12" applyFont="1" applyFill="1" applyBorder="1" applyAlignment="1" applyProtection="1">
      <alignment horizontal="center" vertical="center" wrapText="1"/>
      <protection locked="0"/>
    </xf>
    <xf numFmtId="165" fontId="18" fillId="10" borderId="18" xfId="8" applyNumberFormat="1" applyFont="1" applyFill="1" applyBorder="1" applyAlignment="1" applyProtection="1">
      <alignment horizontal="center" vertical="center"/>
      <protection locked="0"/>
    </xf>
    <xf numFmtId="0" fontId="25" fillId="12" borderId="24" xfId="12" applyFont="1" applyFill="1" applyBorder="1" applyAlignment="1" applyProtection="1">
      <alignment horizontal="left" vertical="center"/>
      <protection locked="0"/>
    </xf>
    <xf numFmtId="0" fontId="25" fillId="12" borderId="24" xfId="12" applyFont="1" applyFill="1" applyBorder="1" applyAlignment="1" applyProtection="1">
      <alignment vertical="center"/>
      <protection locked="0"/>
    </xf>
    <xf numFmtId="0" fontId="25" fillId="12" borderId="27" xfId="12" applyFont="1" applyFill="1" applyBorder="1" applyAlignment="1" applyProtection="1">
      <alignment vertical="center" wrapText="1"/>
      <protection locked="0"/>
    </xf>
    <xf numFmtId="0" fontId="25" fillId="12" borderId="27" xfId="12" applyFont="1" applyFill="1" applyBorder="1" applyAlignment="1" applyProtection="1">
      <alignment vertical="center"/>
      <protection locked="0"/>
    </xf>
    <xf numFmtId="0" fontId="29" fillId="0" borderId="0" xfId="12" applyFont="1" applyAlignment="1">
      <alignment vertical="center" wrapText="1"/>
    </xf>
    <xf numFmtId="0" fontId="29" fillId="0" borderId="0" xfId="12" applyFont="1" applyAlignment="1">
      <alignment horizontal="left" vertical="center"/>
    </xf>
    <xf numFmtId="0" fontId="25" fillId="10" borderId="18" xfId="12" applyFont="1" applyFill="1" applyBorder="1" applyAlignment="1" applyProtection="1">
      <alignment horizontal="left" vertical="center"/>
      <protection locked="0"/>
    </xf>
    <xf numFmtId="0" fontId="25" fillId="10" borderId="19" xfId="12" applyFont="1" applyFill="1" applyBorder="1" applyAlignment="1" applyProtection="1">
      <alignment vertical="center" wrapText="1"/>
      <protection locked="0"/>
    </xf>
    <xf numFmtId="0" fontId="25" fillId="10" borderId="19" xfId="12" applyFont="1" applyFill="1" applyBorder="1" applyAlignment="1" applyProtection="1">
      <alignment vertical="center"/>
      <protection locked="0"/>
    </xf>
    <xf numFmtId="0" fontId="33" fillId="12" borderId="27" xfId="12" applyFont="1" applyFill="1" applyBorder="1" applyAlignment="1" applyProtection="1">
      <alignment vertical="center"/>
      <protection locked="0"/>
    </xf>
    <xf numFmtId="0" fontId="14" fillId="12" borderId="28" xfId="12" applyFont="1" applyFill="1" applyBorder="1" applyAlignment="1" applyProtection="1">
      <alignment vertical="center"/>
      <protection locked="0"/>
    </xf>
    <xf numFmtId="0" fontId="24" fillId="12" borderId="24" xfId="12" applyFont="1" applyFill="1" applyBorder="1" applyAlignment="1">
      <alignment vertical="center"/>
    </xf>
    <xf numFmtId="0" fontId="24" fillId="12" borderId="24" xfId="12" applyFont="1" applyFill="1" applyBorder="1" applyAlignment="1">
      <alignment vertical="center" wrapText="1"/>
    </xf>
    <xf numFmtId="0" fontId="24" fillId="12" borderId="27" xfId="12" applyFont="1" applyFill="1" applyBorder="1" applyAlignment="1">
      <alignment vertical="center" wrapText="1"/>
    </xf>
    <xf numFmtId="0" fontId="14" fillId="10" borderId="19" xfId="12" applyFont="1" applyFill="1" applyBorder="1" applyAlignment="1" applyProtection="1">
      <alignment vertical="center"/>
      <protection locked="0"/>
    </xf>
    <xf numFmtId="0" fontId="14" fillId="10" borderId="5" xfId="12" applyFont="1" applyFill="1" applyBorder="1" applyAlignment="1" applyProtection="1">
      <alignment vertical="center"/>
      <protection locked="0"/>
    </xf>
    <xf numFmtId="165" fontId="15" fillId="10" borderId="5" xfId="8" applyNumberFormat="1" applyFont="1" applyFill="1" applyBorder="1" applyAlignment="1" applyProtection="1">
      <alignment horizontal="center" vertical="center"/>
      <protection locked="0"/>
    </xf>
    <xf numFmtId="0" fontId="12" fillId="10" borderId="5" xfId="12" applyFont="1" applyFill="1" applyBorder="1" applyAlignment="1">
      <alignment horizontal="center" vertical="center"/>
    </xf>
    <xf numFmtId="3" fontId="64" fillId="0" borderId="0" xfId="12" applyNumberFormat="1" applyFont="1" applyAlignment="1">
      <alignment vertical="center" wrapText="1"/>
    </xf>
    <xf numFmtId="3" fontId="20" fillId="12" borderId="28" xfId="12" applyNumberFormat="1" applyFont="1" applyFill="1" applyBorder="1" applyAlignment="1">
      <alignment vertical="center"/>
    </xf>
    <xf numFmtId="3" fontId="35" fillId="10" borderId="5" xfId="12" applyNumberFormat="1" applyFont="1" applyFill="1" applyBorder="1" applyAlignment="1">
      <alignment vertical="center"/>
    </xf>
    <xf numFmtId="49" fontId="12" fillId="0" borderId="0" xfId="12" applyNumberFormat="1" applyFont="1" applyAlignment="1">
      <alignment vertical="center"/>
    </xf>
    <xf numFmtId="0" fontId="12" fillId="12" borderId="5" xfId="0" applyFont="1" applyFill="1" applyBorder="1" applyAlignment="1" applyProtection="1">
      <alignment vertical="center"/>
      <protection locked="0"/>
    </xf>
    <xf numFmtId="0" fontId="107" fillId="0" borderId="0" xfId="12" applyAlignment="1">
      <alignment vertical="center"/>
    </xf>
    <xf numFmtId="0" fontId="28" fillId="0" borderId="0" xfId="12" applyFont="1" applyAlignment="1">
      <alignment vertical="center"/>
    </xf>
    <xf numFmtId="0" fontId="107" fillId="0" borderId="0" xfId="12" applyAlignment="1">
      <alignment vertical="center" wrapText="1"/>
    </xf>
    <xf numFmtId="0" fontId="107" fillId="0" borderId="0" xfId="12" applyAlignment="1">
      <alignment horizontal="left" vertical="center"/>
    </xf>
    <xf numFmtId="0" fontId="24" fillId="12" borderId="24" xfId="0" applyFont="1" applyFill="1" applyBorder="1" applyAlignment="1">
      <alignment horizontal="center" vertical="center" wrapText="1"/>
    </xf>
    <xf numFmtId="3" fontId="29" fillId="0" borderId="0" xfId="4" applyNumberFormat="1" applyFont="1" applyFill="1" applyBorder="1" applyAlignment="1">
      <alignment horizontal="center" vertical="center" wrapText="1"/>
    </xf>
    <xf numFmtId="0" fontId="67" fillId="0" borderId="0" xfId="0" applyFont="1" applyAlignment="1">
      <alignment horizontal="center" vertical="center"/>
    </xf>
    <xf numFmtId="0" fontId="24" fillId="0" borderId="0" xfId="0" applyFont="1" applyAlignment="1">
      <alignment horizontal="left" vertical="center"/>
    </xf>
    <xf numFmtId="0" fontId="25" fillId="0" borderId="0" xfId="0" applyFont="1" applyAlignment="1" applyProtection="1">
      <alignment vertical="center"/>
      <protection locked="0"/>
    </xf>
    <xf numFmtId="0" fontId="26" fillId="0" borderId="0" xfId="0" applyFont="1" applyAlignment="1" applyProtection="1">
      <alignment vertical="center"/>
      <protection locked="0"/>
    </xf>
    <xf numFmtId="1" fontId="13" fillId="0" borderId="0" xfId="0" applyNumberFormat="1" applyFont="1" applyAlignment="1" applyProtection="1">
      <alignment vertical="center"/>
      <protection locked="0"/>
    </xf>
    <xf numFmtId="0" fontId="25" fillId="0" borderId="0" xfId="0" applyFont="1" applyAlignment="1" applyProtection="1">
      <alignment horizontal="center" vertical="center" wrapText="1"/>
      <protection locked="0"/>
    </xf>
    <xf numFmtId="165" fontId="18" fillId="0" borderId="0" xfId="1" applyNumberFormat="1" applyFont="1" applyFill="1" applyBorder="1" applyAlignment="1" applyProtection="1">
      <alignment horizontal="center" vertical="center"/>
      <protection locked="0"/>
    </xf>
    <xf numFmtId="49" fontId="27" fillId="0" borderId="0" xfId="0" applyNumberFormat="1" applyFont="1" applyAlignment="1">
      <alignment vertical="center"/>
    </xf>
    <xf numFmtId="0" fontId="33" fillId="12" borderId="27" xfId="0" applyFont="1" applyFill="1" applyBorder="1" applyAlignment="1" applyProtection="1">
      <alignment vertical="center" wrapText="1"/>
      <protection locked="0"/>
    </xf>
    <xf numFmtId="0" fontId="25" fillId="0" borderId="0" xfId="0" applyFont="1" applyAlignment="1" applyProtection="1">
      <alignment horizontal="left" vertical="center"/>
      <protection locked="0"/>
    </xf>
    <xf numFmtId="0" fontId="25" fillId="0" borderId="0" xfId="0" applyFont="1" applyAlignment="1" applyProtection="1">
      <alignment vertical="center" wrapText="1"/>
      <protection locked="0"/>
    </xf>
    <xf numFmtId="0" fontId="14" fillId="10" borderId="5" xfId="0" applyFont="1" applyFill="1" applyBorder="1" applyAlignment="1" applyProtection="1">
      <alignment vertical="center"/>
      <protection locked="0"/>
    </xf>
    <xf numFmtId="165" fontId="15" fillId="10" borderId="19" xfId="1" applyNumberFormat="1" applyFont="1" applyFill="1" applyBorder="1" applyAlignment="1" applyProtection="1">
      <alignment horizontal="center" vertical="center"/>
      <protection locked="0"/>
    </xf>
    <xf numFmtId="0" fontId="14" fillId="0" borderId="0" xfId="0" applyFont="1" applyAlignment="1" applyProtection="1">
      <alignment vertical="center"/>
      <protection locked="0"/>
    </xf>
    <xf numFmtId="3" fontId="43" fillId="0" borderId="0" xfId="4" applyNumberFormat="1" applyFont="1" applyFill="1" applyBorder="1" applyAlignment="1">
      <alignment horizontal="center" vertical="center" wrapText="1"/>
    </xf>
    <xf numFmtId="0" fontId="33" fillId="0" borderId="0" xfId="0" applyFont="1" applyAlignment="1" applyProtection="1">
      <alignment vertical="center"/>
      <protection locked="0"/>
    </xf>
    <xf numFmtId="165" fontId="34" fillId="0" borderId="0" xfId="1" applyNumberFormat="1" applyFont="1" applyFill="1" applyBorder="1" applyAlignment="1" applyProtection="1">
      <alignment horizontal="center" vertical="center"/>
      <protection locked="0"/>
    </xf>
    <xf numFmtId="0" fontId="12" fillId="10" borderId="5" xfId="0" applyFont="1" applyFill="1" applyBorder="1" applyAlignment="1" applyProtection="1">
      <alignment horizontal="center" vertical="center"/>
      <protection locked="0"/>
    </xf>
    <xf numFmtId="3" fontId="15" fillId="0" borderId="0" xfId="0" applyNumberFormat="1" applyFont="1" applyAlignment="1">
      <alignment vertical="center" wrapText="1"/>
    </xf>
    <xf numFmtId="3" fontId="12" fillId="3" borderId="9" xfId="0" applyNumberFormat="1" applyFont="1" applyFill="1" applyBorder="1" applyAlignment="1">
      <alignment vertical="center" wrapText="1"/>
    </xf>
    <xf numFmtId="0" fontId="12" fillId="17" borderId="8" xfId="0" applyFont="1" applyFill="1" applyBorder="1" applyAlignment="1" applyProtection="1">
      <alignment horizontal="center" vertical="center" wrapText="1"/>
      <protection locked="0"/>
    </xf>
    <xf numFmtId="167" fontId="12" fillId="0" borderId="8" xfId="0" applyNumberFormat="1" applyFont="1" applyBorder="1" applyAlignment="1">
      <alignment vertical="center" wrapText="1"/>
    </xf>
    <xf numFmtId="3" fontId="12" fillId="16" borderId="8" xfId="0" applyNumberFormat="1" applyFont="1" applyFill="1" applyBorder="1" applyAlignment="1" applyProtection="1">
      <alignment horizontal="right" vertical="center"/>
      <protection locked="0"/>
    </xf>
    <xf numFmtId="3" fontId="12" fillId="0" borderId="0" xfId="3" applyNumberFormat="1" applyFont="1" applyFill="1" applyBorder="1" applyAlignment="1">
      <alignment horizontal="center" vertical="center"/>
    </xf>
    <xf numFmtId="3" fontId="12" fillId="0" borderId="0" xfId="0" applyNumberFormat="1" applyFont="1" applyAlignment="1" applyProtection="1">
      <alignment vertical="center"/>
      <protection locked="0"/>
    </xf>
    <xf numFmtId="0" fontId="15" fillId="0" borderId="0" xfId="0" applyFont="1" applyAlignment="1">
      <alignment horizontal="right" vertical="center"/>
    </xf>
    <xf numFmtId="3" fontId="20" fillId="0" borderId="0" xfId="0" applyNumberFormat="1" applyFont="1" applyAlignment="1">
      <alignment vertical="center"/>
    </xf>
    <xf numFmtId="0" fontId="14" fillId="0" borderId="0" xfId="0" applyFont="1" applyAlignment="1">
      <alignment horizontal="centerContinuous" vertical="center"/>
    </xf>
    <xf numFmtId="3" fontId="12" fillId="0" borderId="0" xfId="0" applyNumberFormat="1" applyFont="1" applyAlignment="1">
      <alignment horizontal="center" vertical="center"/>
    </xf>
    <xf numFmtId="3" fontId="68" fillId="0" borderId="0" xfId="0" applyNumberFormat="1" applyFont="1" applyAlignment="1">
      <alignment horizontal="justify" vertical="top"/>
    </xf>
    <xf numFmtId="3" fontId="68" fillId="0" borderId="0" xfId="0" applyNumberFormat="1" applyFont="1" applyAlignment="1">
      <alignment horizontal="center" vertical="center"/>
    </xf>
    <xf numFmtId="3" fontId="68" fillId="0" borderId="0" xfId="0" applyNumberFormat="1" applyFont="1" applyAlignment="1">
      <alignment horizontal="left" vertical="center"/>
    </xf>
    <xf numFmtId="0" fontId="10" fillId="0" borderId="0" xfId="0" applyFont="1" applyAlignment="1">
      <alignment horizontal="centerContinuous" vertical="center"/>
    </xf>
    <xf numFmtId="0" fontId="20" fillId="0" borderId="0" xfId="0" applyFont="1" applyAlignment="1">
      <alignment horizontal="center" vertical="center" wrapText="1"/>
    </xf>
    <xf numFmtId="0" fontId="21" fillId="0" borderId="0" xfId="0" applyFont="1" applyAlignment="1">
      <alignment horizontal="centerContinuous" vertical="center"/>
    </xf>
    <xf numFmtId="0" fontId="22" fillId="0" borderId="18" xfId="0" applyFont="1" applyBorder="1" applyAlignment="1">
      <alignment horizontal="centerContinuous" vertical="center"/>
    </xf>
    <xf numFmtId="0" fontId="14" fillId="10" borderId="18" xfId="0" applyFont="1" applyFill="1" applyBorder="1" applyAlignment="1" applyProtection="1">
      <alignment horizontal="centerContinuous" vertical="center"/>
      <protection locked="0"/>
    </xf>
    <xf numFmtId="0" fontId="24" fillId="12" borderId="23" xfId="0" applyFont="1" applyFill="1" applyBorder="1" applyAlignment="1">
      <alignment vertical="center"/>
    </xf>
    <xf numFmtId="0" fontId="24" fillId="12" borderId="24" xfId="0" applyFont="1" applyFill="1" applyBorder="1" applyAlignment="1">
      <alignment horizontal="centerContinuous" vertical="center"/>
    </xf>
    <xf numFmtId="0" fontId="24" fillId="12" borderId="24" xfId="0" applyFont="1" applyFill="1" applyBorder="1" applyAlignment="1">
      <alignment vertical="top"/>
    </xf>
    <xf numFmtId="0" fontId="18" fillId="0" borderId="0" xfId="0" applyFont="1" applyAlignment="1">
      <alignment horizontal="center" vertical="center"/>
    </xf>
    <xf numFmtId="3" fontId="15" fillId="12" borderId="28" xfId="0" applyNumberFormat="1" applyFont="1" applyFill="1" applyBorder="1" applyAlignment="1">
      <alignment horizontal="center" vertical="center" wrapText="1"/>
    </xf>
    <xf numFmtId="49" fontId="69" fillId="0" borderId="0" xfId="0" applyNumberFormat="1" applyFont="1" applyAlignment="1">
      <alignment horizontal="centerContinuous" vertical="center"/>
    </xf>
    <xf numFmtId="49" fontId="69" fillId="0" borderId="0" xfId="0" applyNumberFormat="1" applyFont="1" applyAlignment="1">
      <alignment horizontal="center" vertical="center"/>
    </xf>
    <xf numFmtId="0" fontId="69" fillId="0" borderId="0" xfId="0" applyFont="1" applyAlignment="1">
      <alignment vertical="center"/>
    </xf>
    <xf numFmtId="0" fontId="22" fillId="0" borderId="18" xfId="0" applyFont="1" applyBorder="1" applyAlignment="1">
      <alignment horizontal="justify" vertical="top"/>
    </xf>
    <xf numFmtId="3" fontId="69" fillId="10" borderId="19" xfId="0" applyNumberFormat="1" applyFont="1" applyFill="1" applyBorder="1" applyAlignment="1">
      <alignment horizontal="justify" vertical="top"/>
    </xf>
    <xf numFmtId="3" fontId="69" fillId="12" borderId="27" xfId="0" applyNumberFormat="1" applyFont="1" applyFill="1" applyBorder="1" applyAlignment="1">
      <alignment horizontal="justify" vertical="top" wrapText="1"/>
    </xf>
    <xf numFmtId="3" fontId="35" fillId="0" borderId="0" xfId="0" applyNumberFormat="1" applyFont="1" applyAlignment="1">
      <alignment vertical="center"/>
    </xf>
    <xf numFmtId="0" fontId="25" fillId="0" borderId="0" xfId="0" applyFont="1" applyAlignment="1">
      <alignment horizontal="centerContinuous" vertical="center"/>
    </xf>
    <xf numFmtId="3" fontId="12" fillId="0" borderId="42" xfId="0" applyNumberFormat="1" applyFont="1" applyBorder="1" applyAlignment="1">
      <alignment vertical="center"/>
    </xf>
    <xf numFmtId="0" fontId="27" fillId="0" borderId="0" xfId="0" applyFont="1" applyAlignment="1">
      <alignment horizontal="centerContinuous" vertical="center"/>
    </xf>
    <xf numFmtId="0" fontId="24" fillId="12" borderId="2" xfId="0" applyFont="1" applyFill="1" applyBorder="1" applyAlignment="1">
      <alignment horizontal="left" vertical="center"/>
    </xf>
    <xf numFmtId="0" fontId="25" fillId="12" borderId="3" xfId="0" applyFont="1" applyFill="1" applyBorder="1" applyAlignment="1" applyProtection="1">
      <alignment vertical="center"/>
      <protection locked="0"/>
    </xf>
    <xf numFmtId="0" fontId="26" fillId="12" borderId="3" xfId="0" applyFont="1" applyFill="1" applyBorder="1" applyAlignment="1" applyProtection="1">
      <alignment vertical="center"/>
      <protection locked="0"/>
    </xf>
    <xf numFmtId="1" fontId="25" fillId="12" borderId="3" xfId="0" applyNumberFormat="1" applyFont="1" applyFill="1" applyBorder="1" applyAlignment="1" applyProtection="1">
      <alignment vertical="center"/>
      <protection locked="0"/>
    </xf>
    <xf numFmtId="0" fontId="25" fillId="12" borderId="16" xfId="0" applyFont="1" applyFill="1" applyBorder="1" applyAlignment="1" applyProtection="1">
      <alignment vertical="center" wrapText="1"/>
      <protection locked="0"/>
    </xf>
    <xf numFmtId="0" fontId="25" fillId="12" borderId="16" xfId="0" applyFont="1" applyFill="1" applyBorder="1" applyAlignment="1" applyProtection="1">
      <alignment vertical="center"/>
      <protection locked="0"/>
    </xf>
    <xf numFmtId="165" fontId="45" fillId="12" borderId="27" xfId="1" applyNumberFormat="1" applyFont="1" applyFill="1" applyBorder="1" applyAlignment="1" applyProtection="1">
      <alignment horizontal="center" vertical="center"/>
      <protection locked="0"/>
    </xf>
    <xf numFmtId="0" fontId="33" fillId="12" borderId="16" xfId="0" applyFont="1" applyFill="1" applyBorder="1" applyAlignment="1" applyProtection="1">
      <alignment vertical="center"/>
      <protection locked="0"/>
    </xf>
    <xf numFmtId="0" fontId="33" fillId="12" borderId="1" xfId="0" applyFont="1" applyFill="1" applyBorder="1" applyAlignment="1" applyProtection="1">
      <alignment vertical="center"/>
      <protection locked="0"/>
    </xf>
    <xf numFmtId="165" fontId="45" fillId="12" borderId="19" xfId="1" applyNumberFormat="1" applyFont="1" applyFill="1" applyBorder="1" applyAlignment="1" applyProtection="1">
      <alignment horizontal="center" vertical="center"/>
      <protection locked="0"/>
    </xf>
    <xf numFmtId="0" fontId="12" fillId="12" borderId="16" xfId="0" applyFont="1" applyFill="1" applyBorder="1" applyAlignment="1">
      <alignment horizontal="center" vertical="center"/>
    </xf>
    <xf numFmtId="3" fontId="12" fillId="0" borderId="25" xfId="3" applyNumberFormat="1" applyFont="1" applyFill="1" applyBorder="1" applyAlignment="1">
      <alignment horizontal="center" vertical="center"/>
    </xf>
    <xf numFmtId="0" fontId="24" fillId="12" borderId="24" xfId="0" applyFont="1" applyFill="1" applyBorder="1" applyAlignment="1">
      <alignment horizontal="left" vertical="center"/>
    </xf>
    <xf numFmtId="0" fontId="33" fillId="12" borderId="42" xfId="0" applyFont="1" applyFill="1" applyBorder="1" applyAlignment="1" applyProtection="1">
      <alignment vertical="center"/>
      <protection locked="0"/>
    </xf>
    <xf numFmtId="0" fontId="33" fillId="12" borderId="49" xfId="0" applyFont="1" applyFill="1" applyBorder="1" applyAlignment="1" applyProtection="1">
      <alignment vertical="center"/>
      <protection locked="0"/>
    </xf>
    <xf numFmtId="0" fontId="33" fillId="12" borderId="49" xfId="0" applyFont="1" applyFill="1" applyBorder="1" applyAlignment="1" applyProtection="1">
      <alignment horizontal="center" vertical="center" wrapText="1"/>
      <protection locked="0"/>
    </xf>
    <xf numFmtId="165" fontId="45" fillId="12" borderId="49" xfId="1" applyNumberFormat="1" applyFont="1" applyFill="1" applyBorder="1" applyAlignment="1" applyProtection="1">
      <alignment horizontal="center" vertical="center"/>
      <protection locked="0"/>
    </xf>
    <xf numFmtId="49" fontId="55" fillId="0" borderId="25" xfId="0" applyNumberFormat="1" applyFont="1" applyBorder="1" applyAlignment="1">
      <alignment horizontal="center" vertical="center"/>
    </xf>
    <xf numFmtId="49" fontId="55" fillId="0" borderId="25" xfId="0" applyNumberFormat="1" applyFont="1" applyBorder="1" applyAlignment="1">
      <alignment horizontal="center" vertical="center" wrapText="1"/>
    </xf>
    <xf numFmtId="49" fontId="20" fillId="0" borderId="25" xfId="0" applyNumberFormat="1" applyFont="1" applyBorder="1" applyAlignment="1">
      <alignment horizontal="center" vertical="center"/>
    </xf>
    <xf numFmtId="1" fontId="55" fillId="0" borderId="25" xfId="0" applyNumberFormat="1" applyFont="1" applyBorder="1" applyAlignment="1">
      <alignment horizontal="center" vertical="center"/>
    </xf>
    <xf numFmtId="0" fontId="33" fillId="12" borderId="49" xfId="0" applyFont="1" applyFill="1" applyBorder="1" applyAlignment="1" applyProtection="1">
      <alignment horizontal="left" vertical="center"/>
      <protection locked="0"/>
    </xf>
    <xf numFmtId="0" fontId="33" fillId="12" borderId="49" xfId="0" applyFont="1" applyFill="1" applyBorder="1" applyAlignment="1" applyProtection="1">
      <alignment vertical="center" wrapText="1"/>
      <protection locked="0"/>
    </xf>
    <xf numFmtId="0" fontId="55" fillId="14" borderId="25" xfId="0" applyFont="1" applyFill="1" applyBorder="1" applyAlignment="1">
      <alignment horizontal="center" vertical="center" wrapText="1"/>
    </xf>
    <xf numFmtId="0" fontId="33" fillId="12" borderId="30" xfId="0" applyFont="1" applyFill="1" applyBorder="1" applyAlignment="1" applyProtection="1">
      <alignment vertical="center"/>
      <protection locked="0"/>
    </xf>
    <xf numFmtId="165" fontId="45" fillId="12" borderId="30" xfId="1" applyNumberFormat="1" applyFont="1" applyFill="1" applyBorder="1" applyAlignment="1" applyProtection="1">
      <alignment horizontal="center" vertical="center"/>
      <protection locked="0"/>
    </xf>
    <xf numFmtId="0" fontId="12" fillId="12" borderId="51" xfId="0" applyFont="1" applyFill="1" applyBorder="1" applyAlignment="1">
      <alignment horizontal="center" vertical="center"/>
    </xf>
    <xf numFmtId="3" fontId="20" fillId="14" borderId="25" xfId="4" applyNumberFormat="1" applyFont="1" applyFill="1" applyBorder="1" applyAlignment="1">
      <alignment horizontal="center" vertical="center" wrapText="1"/>
    </xf>
    <xf numFmtId="0" fontId="20" fillId="0" borderId="25" xfId="0" applyFont="1" applyBorder="1" applyAlignment="1">
      <alignment horizontal="center" vertical="center" wrapText="1"/>
    </xf>
    <xf numFmtId="3" fontId="32" fillId="0" borderId="25" xfId="4" applyNumberFormat="1" applyFont="1" applyFill="1" applyBorder="1" applyAlignment="1">
      <alignment horizontal="center" vertical="center" wrapText="1"/>
    </xf>
    <xf numFmtId="0" fontId="12" fillId="12" borderId="30" xfId="0" applyFont="1" applyFill="1" applyBorder="1" applyAlignment="1" applyProtection="1">
      <alignment horizontal="center" vertical="center"/>
      <protection locked="0"/>
    </xf>
    <xf numFmtId="3" fontId="15" fillId="12" borderId="30" xfId="0" applyNumberFormat="1" applyFont="1" applyFill="1" applyBorder="1" applyAlignment="1">
      <alignment vertical="center" wrapText="1"/>
    </xf>
    <xf numFmtId="3" fontId="35" fillId="10" borderId="19" xfId="0" applyNumberFormat="1" applyFont="1" applyFill="1" applyBorder="1" applyAlignment="1">
      <alignment horizontal="center" vertical="center"/>
    </xf>
    <xf numFmtId="3" fontId="15" fillId="12" borderId="51" xfId="0" applyNumberFormat="1" applyFont="1" applyFill="1" applyBorder="1" applyAlignment="1">
      <alignment vertical="center" wrapText="1"/>
    </xf>
    <xf numFmtId="3" fontId="15" fillId="12" borderId="51" xfId="0" applyNumberFormat="1" applyFont="1" applyFill="1" applyBorder="1" applyAlignment="1">
      <alignment horizontal="center" vertical="center" wrapText="1"/>
    </xf>
    <xf numFmtId="0" fontId="15" fillId="13" borderId="51" xfId="0" applyFont="1" applyFill="1" applyBorder="1" applyAlignment="1">
      <alignment horizontal="right" vertical="center"/>
    </xf>
    <xf numFmtId="3" fontId="20" fillId="12" borderId="30" xfId="0" applyNumberFormat="1" applyFont="1" applyFill="1" applyBorder="1" applyAlignment="1">
      <alignment vertical="center"/>
    </xf>
    <xf numFmtId="0" fontId="25" fillId="12" borderId="24" xfId="0" applyFont="1" applyFill="1" applyBorder="1" applyAlignment="1" applyProtection="1">
      <alignment horizontal="left" vertical="center" wrapText="1"/>
      <protection locked="0"/>
    </xf>
    <xf numFmtId="1" fontId="25" fillId="12" borderId="24" xfId="0" applyNumberFormat="1" applyFont="1" applyFill="1" applyBorder="1" applyAlignment="1" applyProtection="1">
      <alignment vertical="center"/>
      <protection locked="0"/>
    </xf>
    <xf numFmtId="0" fontId="25" fillId="12" borderId="24" xfId="0" applyFont="1" applyFill="1" applyBorder="1" applyAlignment="1" applyProtection="1">
      <alignment vertical="center" wrapText="1"/>
      <protection locked="0"/>
    </xf>
    <xf numFmtId="0" fontId="33" fillId="12" borderId="3" xfId="0" applyFont="1" applyFill="1" applyBorder="1" applyAlignment="1" applyProtection="1">
      <alignment vertical="center"/>
      <protection locked="0"/>
    </xf>
    <xf numFmtId="3" fontId="15" fillId="12" borderId="27" xfId="0" applyNumberFormat="1" applyFont="1" applyFill="1" applyBorder="1" applyAlignment="1">
      <alignment horizontal="center" vertical="center" wrapText="1"/>
    </xf>
    <xf numFmtId="3" fontId="15" fillId="12" borderId="16" xfId="0" applyNumberFormat="1" applyFont="1" applyFill="1" applyBorder="1" applyAlignment="1">
      <alignment horizontal="center" vertical="center" wrapText="1"/>
    </xf>
    <xf numFmtId="49" fontId="20" fillId="0" borderId="42" xfId="0" applyNumberFormat="1" applyFont="1" applyBorder="1" applyAlignment="1">
      <alignment horizontal="center" vertical="center"/>
    </xf>
    <xf numFmtId="1" fontId="55" fillId="0" borderId="45" xfId="0" applyNumberFormat="1" applyFont="1" applyBorder="1" applyAlignment="1">
      <alignment horizontal="center" vertical="center"/>
    </xf>
    <xf numFmtId="1" fontId="25" fillId="12" borderId="22" xfId="0" applyNumberFormat="1" applyFont="1" applyFill="1" applyBorder="1" applyAlignment="1" applyProtection="1">
      <alignment vertical="center"/>
      <protection locked="0"/>
    </xf>
    <xf numFmtId="0" fontId="25" fillId="12" borderId="22" xfId="0" applyFont="1" applyFill="1" applyBorder="1" applyAlignment="1" applyProtection="1">
      <alignment vertical="center" wrapText="1"/>
      <protection locked="0"/>
    </xf>
    <xf numFmtId="0" fontId="33" fillId="12" borderId="22" xfId="0" applyFont="1" applyFill="1" applyBorder="1" applyAlignment="1" applyProtection="1">
      <alignment vertical="center"/>
      <protection locked="0"/>
    </xf>
    <xf numFmtId="165" fontId="45" fillId="12" borderId="46" xfId="1" applyNumberFormat="1" applyFont="1" applyFill="1" applyBorder="1" applyAlignment="1" applyProtection="1">
      <alignment horizontal="center" vertical="center"/>
      <protection locked="0"/>
    </xf>
    <xf numFmtId="0" fontId="12" fillId="12" borderId="29" xfId="0" applyFont="1" applyFill="1" applyBorder="1" applyAlignment="1">
      <alignment horizontal="center" vertical="center"/>
    </xf>
    <xf numFmtId="3" fontId="15" fillId="12" borderId="9" xfId="0" applyNumberFormat="1" applyFont="1" applyFill="1" applyBorder="1" applyAlignment="1">
      <alignment vertical="center" wrapText="1"/>
    </xf>
    <xf numFmtId="0" fontId="9" fillId="9" borderId="0" xfId="0" applyFont="1" applyFill="1" applyAlignment="1">
      <alignment horizontal="center" vertical="center"/>
    </xf>
    <xf numFmtId="165" fontId="45" fillId="12" borderId="28" xfId="1" applyNumberFormat="1" applyFont="1" applyFill="1" applyBorder="1" applyAlignment="1" applyProtection="1">
      <alignment horizontal="center" vertical="center"/>
      <protection locked="0"/>
    </xf>
    <xf numFmtId="0" fontId="14" fillId="12" borderId="28" xfId="0" applyFont="1" applyFill="1" applyBorder="1" applyAlignment="1" applyProtection="1">
      <alignment vertical="center"/>
      <protection locked="0"/>
    </xf>
    <xf numFmtId="3" fontId="20" fillId="12" borderId="9" xfId="0" applyNumberFormat="1" applyFont="1" applyFill="1" applyBorder="1" applyAlignment="1">
      <alignment vertical="center"/>
    </xf>
    <xf numFmtId="44" fontId="16" fillId="0" borderId="0" xfId="2" applyFont="1" applyAlignment="1">
      <alignment vertical="center"/>
    </xf>
    <xf numFmtId="0" fontId="14" fillId="12" borderId="1" xfId="0" applyFont="1" applyFill="1" applyBorder="1" applyAlignment="1" applyProtection="1">
      <alignment vertical="center"/>
      <protection locked="0"/>
    </xf>
    <xf numFmtId="0" fontId="25" fillId="12" borderId="2" xfId="0" applyFont="1" applyFill="1" applyBorder="1" applyAlignment="1" applyProtection="1">
      <alignment vertical="center"/>
      <protection locked="0"/>
    </xf>
    <xf numFmtId="0" fontId="25" fillId="12" borderId="27" xfId="0" applyFont="1" applyFill="1" applyBorder="1" applyAlignment="1" applyProtection="1">
      <alignment vertical="center" wrapText="1"/>
      <protection locked="0"/>
    </xf>
    <xf numFmtId="0" fontId="14" fillId="12" borderId="28" xfId="0" applyFont="1" applyFill="1" applyBorder="1" applyAlignment="1">
      <alignment vertical="center"/>
    </xf>
    <xf numFmtId="0" fontId="14" fillId="12" borderId="1" xfId="0" applyFont="1" applyFill="1" applyBorder="1" applyAlignment="1">
      <alignment vertical="center"/>
    </xf>
    <xf numFmtId="0" fontId="10" fillId="12" borderId="0" xfId="0" applyFont="1" applyFill="1" applyAlignment="1">
      <alignment horizontal="center" vertical="center" wrapText="1"/>
    </xf>
    <xf numFmtId="0" fontId="32" fillId="12" borderId="0" xfId="0" applyFont="1" applyFill="1" applyAlignment="1">
      <alignment horizontal="center" vertical="center" wrapText="1"/>
    </xf>
    <xf numFmtId="0" fontId="14" fillId="12" borderId="0" xfId="0" applyFont="1" applyFill="1" applyAlignment="1" applyProtection="1">
      <alignment vertical="center"/>
      <protection locked="0"/>
    </xf>
    <xf numFmtId="165" fontId="45" fillId="12" borderId="1" xfId="1" applyNumberFormat="1" applyFont="1" applyFill="1" applyBorder="1" applyAlignment="1" applyProtection="1">
      <alignment horizontal="center" vertical="center"/>
      <protection locked="0"/>
    </xf>
    <xf numFmtId="3" fontId="10" fillId="0" borderId="0" xfId="4" applyNumberFormat="1" applyFont="1" applyFill="1" applyBorder="1" applyAlignment="1">
      <alignment horizontal="center" vertical="center" wrapText="1"/>
    </xf>
    <xf numFmtId="3" fontId="32" fillId="0" borderId="0" xfId="4" applyNumberFormat="1" applyFont="1" applyFill="1" applyBorder="1" applyAlignment="1">
      <alignment horizontal="center" vertical="center" wrapText="1"/>
    </xf>
    <xf numFmtId="49" fontId="24" fillId="0" borderId="0" xfId="0" applyNumberFormat="1" applyFont="1" applyAlignment="1">
      <alignment horizontal="center" vertical="center"/>
    </xf>
    <xf numFmtId="0" fontId="14" fillId="10" borderId="3" xfId="0" applyFont="1" applyFill="1" applyBorder="1" applyAlignment="1" applyProtection="1">
      <alignment vertical="center" wrapText="1"/>
      <protection locked="0"/>
    </xf>
    <xf numFmtId="1" fontId="10" fillId="0" borderId="0" xfId="0" applyNumberFormat="1" applyFont="1" applyAlignment="1">
      <alignment horizontal="center" vertical="center" wrapText="1"/>
    </xf>
    <xf numFmtId="0" fontId="25" fillId="10" borderId="18" xfId="0" applyFont="1" applyFill="1" applyBorder="1" applyAlignment="1" applyProtection="1">
      <alignment vertical="center" wrapText="1"/>
      <protection locked="0"/>
    </xf>
    <xf numFmtId="0" fontId="43" fillId="0" borderId="0" xfId="0" applyFont="1" applyAlignment="1">
      <alignment vertical="center" wrapText="1"/>
    </xf>
    <xf numFmtId="49" fontId="24" fillId="12" borderId="27" xfId="0" applyNumberFormat="1" applyFont="1" applyFill="1" applyBorder="1" applyAlignment="1">
      <alignment horizontal="center" vertical="center"/>
    </xf>
    <xf numFmtId="0" fontId="33" fillId="12" borderId="22" xfId="0" applyFont="1" applyFill="1" applyBorder="1" applyAlignment="1" applyProtection="1">
      <alignment horizontal="left" vertical="center"/>
      <protection locked="0"/>
    </xf>
    <xf numFmtId="49" fontId="24" fillId="12" borderId="46" xfId="0" applyNumberFormat="1" applyFont="1" applyFill="1" applyBorder="1" applyAlignment="1">
      <alignment horizontal="center" vertical="center"/>
    </xf>
    <xf numFmtId="1" fontId="12" fillId="12" borderId="28" xfId="0" applyNumberFormat="1" applyFont="1" applyFill="1" applyBorder="1" applyAlignment="1" applyProtection="1">
      <alignment horizontal="center" vertical="center"/>
      <protection locked="0"/>
    </xf>
    <xf numFmtId="1" fontId="12" fillId="12" borderId="1" xfId="0" applyNumberFormat="1" applyFont="1" applyFill="1" applyBorder="1" applyAlignment="1" applyProtection="1">
      <alignment horizontal="center" vertical="center"/>
      <protection locked="0"/>
    </xf>
    <xf numFmtId="3" fontId="35" fillId="10" borderId="16" xfId="0" applyNumberFormat="1" applyFont="1" applyFill="1" applyBorder="1" applyAlignment="1">
      <alignment horizontal="center" vertical="center"/>
    </xf>
    <xf numFmtId="3" fontId="12" fillId="0" borderId="3" xfId="0" applyNumberFormat="1" applyFont="1" applyBorder="1" applyAlignment="1">
      <alignment horizontal="center" vertical="center" wrapText="1"/>
    </xf>
    <xf numFmtId="1" fontId="29" fillId="0" borderId="8" xfId="0" applyNumberFormat="1" applyFont="1" applyBorder="1" applyAlignment="1">
      <alignment vertical="center" wrapText="1"/>
    </xf>
    <xf numFmtId="1" fontId="29" fillId="0" borderId="26" xfId="0" applyNumberFormat="1" applyFont="1" applyBorder="1" applyAlignment="1">
      <alignment vertical="center" wrapText="1"/>
    </xf>
    <xf numFmtId="1" fontId="29" fillId="0" borderId="25" xfId="0" applyNumberFormat="1" applyFont="1" applyBorder="1" applyAlignment="1">
      <alignment vertical="center"/>
    </xf>
    <xf numFmtId="1" fontId="29" fillId="0" borderId="8" xfId="0" applyNumberFormat="1" applyFont="1" applyBorder="1" applyAlignment="1">
      <alignment vertical="center"/>
    </xf>
    <xf numFmtId="49" fontId="29" fillId="0" borderId="8" xfId="0" applyNumberFormat="1" applyFont="1" applyBorder="1" applyAlignment="1">
      <alignment vertical="center" wrapText="1"/>
    </xf>
    <xf numFmtId="1" fontId="29" fillId="0" borderId="26" xfId="0" applyNumberFormat="1" applyFont="1" applyBorder="1" applyAlignment="1">
      <alignment vertical="center"/>
    </xf>
    <xf numFmtId="49" fontId="29" fillId="0" borderId="26" xfId="0" applyNumberFormat="1" applyFont="1" applyBorder="1" applyAlignment="1">
      <alignment vertical="center" wrapText="1"/>
    </xf>
    <xf numFmtId="0" fontId="25" fillId="10" borderId="3" xfId="0" applyFont="1" applyFill="1" applyBorder="1" applyAlignment="1" applyProtection="1">
      <alignment vertical="center" wrapText="1"/>
      <protection locked="0"/>
    </xf>
    <xf numFmtId="0" fontId="27" fillId="10" borderId="5" xfId="0" applyFont="1" applyFill="1" applyBorder="1" applyAlignment="1" applyProtection="1">
      <alignment horizontal="center" vertical="center"/>
      <protection locked="0"/>
    </xf>
    <xf numFmtId="4" fontId="35" fillId="10" borderId="5" xfId="0" applyNumberFormat="1" applyFont="1" applyFill="1" applyBorder="1" applyAlignment="1">
      <alignment vertical="center"/>
    </xf>
    <xf numFmtId="4" fontId="15" fillId="12" borderId="1" xfId="0" applyNumberFormat="1" applyFont="1" applyFill="1" applyBorder="1" applyAlignment="1">
      <alignment vertical="center" wrapText="1"/>
    </xf>
    <xf numFmtId="0" fontId="54" fillId="12" borderId="1" xfId="0" applyFont="1" applyFill="1" applyBorder="1" applyAlignment="1">
      <alignment horizontal="center" vertical="center" wrapText="1"/>
    </xf>
    <xf numFmtId="0" fontId="45" fillId="12" borderId="19" xfId="0" applyFont="1" applyFill="1" applyBorder="1" applyAlignment="1" applyProtection="1">
      <alignment horizontal="left" vertical="center"/>
      <protection locked="0"/>
    </xf>
    <xf numFmtId="3" fontId="15" fillId="12" borderId="75" xfId="0" applyNumberFormat="1" applyFont="1" applyFill="1" applyBorder="1" applyAlignment="1">
      <alignment vertical="center" wrapText="1"/>
    </xf>
    <xf numFmtId="3" fontId="15" fillId="12" borderId="76" xfId="0" applyNumberFormat="1" applyFont="1" applyFill="1" applyBorder="1" applyAlignment="1">
      <alignment vertical="center" wrapText="1"/>
    </xf>
    <xf numFmtId="49" fontId="10" fillId="0" borderId="64" xfId="0" applyNumberFormat="1" applyFont="1" applyBorder="1" applyAlignment="1">
      <alignment horizontal="center" vertical="center"/>
    </xf>
    <xf numFmtId="49" fontId="10" fillId="0" borderId="64" xfId="0" applyNumberFormat="1" applyFont="1" applyBorder="1" applyAlignment="1">
      <alignment vertical="center"/>
    </xf>
    <xf numFmtId="49" fontId="10" fillId="0" borderId="64" xfId="0" applyNumberFormat="1" applyFont="1" applyBorder="1" applyAlignment="1">
      <alignment horizontal="right" vertical="center"/>
    </xf>
    <xf numFmtId="0" fontId="28" fillId="32" borderId="0" xfId="0" applyFont="1" applyFill="1" applyAlignment="1">
      <alignment horizontal="center" vertical="center"/>
    </xf>
    <xf numFmtId="49" fontId="20" fillId="0" borderId="78" xfId="0" applyNumberFormat="1" applyFont="1" applyBorder="1" applyAlignment="1">
      <alignment horizontal="center" vertical="center" wrapText="1"/>
    </xf>
    <xf numFmtId="0" fontId="28" fillId="34" borderId="0" xfId="0" applyFont="1" applyFill="1" applyAlignment="1">
      <alignment horizontal="center" vertical="center"/>
    </xf>
    <xf numFmtId="49" fontId="20" fillId="0" borderId="0" xfId="0" applyNumberFormat="1" applyFont="1" applyAlignment="1">
      <alignment horizontal="center" vertical="center" wrapText="1"/>
    </xf>
    <xf numFmtId="49" fontId="20" fillId="0" borderId="78" xfId="0" applyNumberFormat="1" applyFont="1" applyBorder="1" applyAlignment="1">
      <alignment vertical="center" wrapText="1"/>
    </xf>
    <xf numFmtId="0" fontId="28" fillId="0" borderId="12" xfId="0" applyFont="1" applyBorder="1" applyAlignment="1">
      <alignment horizontal="center" vertical="center"/>
    </xf>
    <xf numFmtId="0" fontId="70" fillId="0" borderId="0" xfId="0" applyFont="1" applyAlignment="1">
      <alignment horizontal="center" vertical="center"/>
    </xf>
    <xf numFmtId="0" fontId="52" fillId="32" borderId="12" xfId="0" applyFont="1" applyFill="1" applyBorder="1" applyAlignment="1">
      <alignment horizontal="center" vertical="center"/>
    </xf>
    <xf numFmtId="0" fontId="52" fillId="32" borderId="15" xfId="0" applyFont="1" applyFill="1" applyBorder="1" applyAlignment="1">
      <alignment vertical="center"/>
    </xf>
    <xf numFmtId="0" fontId="28" fillId="32" borderId="67" xfId="0" applyFont="1" applyFill="1" applyBorder="1" applyAlignment="1">
      <alignment vertical="center"/>
    </xf>
    <xf numFmtId="0" fontId="19" fillId="32" borderId="67" xfId="0" applyFont="1" applyFill="1" applyBorder="1" applyAlignment="1">
      <alignment vertical="center"/>
    </xf>
    <xf numFmtId="0" fontId="19" fillId="32" borderId="67" xfId="0" applyFont="1" applyFill="1" applyBorder="1" applyAlignment="1">
      <alignment horizontal="center" vertical="center" wrapText="1"/>
    </xf>
    <xf numFmtId="169" fontId="20" fillId="32" borderId="67" xfId="0" applyNumberFormat="1" applyFont="1" applyFill="1" applyBorder="1" applyAlignment="1">
      <alignment horizontal="center" vertical="center"/>
    </xf>
    <xf numFmtId="49" fontId="55" fillId="0" borderId="0" xfId="0" applyNumberFormat="1" applyFont="1" applyAlignment="1">
      <alignment horizontal="center" vertical="center"/>
    </xf>
    <xf numFmtId="49" fontId="24" fillId="34" borderId="12" xfId="0" applyNumberFormat="1" applyFont="1" applyFill="1" applyBorder="1" applyAlignment="1">
      <alignment horizontal="center" vertical="center"/>
    </xf>
    <xf numFmtId="49" fontId="63" fillId="0" borderId="0" xfId="0" applyNumberFormat="1" applyFont="1" applyAlignment="1">
      <alignment vertical="center"/>
    </xf>
    <xf numFmtId="0" fontId="24" fillId="34" borderId="14" xfId="0" applyFont="1" applyFill="1" applyBorder="1" applyAlignment="1">
      <alignment horizontal="left" vertical="center"/>
    </xf>
    <xf numFmtId="0" fontId="43" fillId="34" borderId="64" xfId="0" applyFont="1" applyFill="1" applyBorder="1" applyAlignment="1">
      <alignment vertical="center"/>
    </xf>
    <xf numFmtId="0" fontId="43" fillId="34" borderId="24" xfId="0" applyFont="1" applyFill="1" applyBorder="1" applyAlignment="1">
      <alignment vertical="center"/>
    </xf>
    <xf numFmtId="0" fontId="43" fillId="34" borderId="24" xfId="0" applyFont="1" applyFill="1" applyBorder="1" applyAlignment="1">
      <alignment horizontal="center" vertical="center" wrapText="1"/>
    </xf>
    <xf numFmtId="169" fontId="32" fillId="34" borderId="24" xfId="0" applyNumberFormat="1" applyFont="1" applyFill="1" applyBorder="1" applyAlignment="1">
      <alignment horizontal="center" vertical="center"/>
    </xf>
    <xf numFmtId="49" fontId="55" fillId="0" borderId="0" xfId="0" applyNumberFormat="1" applyFont="1" applyAlignment="1">
      <alignment vertical="center"/>
    </xf>
    <xf numFmtId="0" fontId="28"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vertical="center" wrapText="1"/>
    </xf>
    <xf numFmtId="169" fontId="20" fillId="0" borderId="0" xfId="0" applyNumberFormat="1" applyFont="1" applyAlignment="1">
      <alignment horizontal="center" vertical="center"/>
    </xf>
    <xf numFmtId="0" fontId="10" fillId="0" borderId="64" xfId="0" applyFont="1" applyBorder="1" applyAlignment="1">
      <alignment vertical="center"/>
    </xf>
    <xf numFmtId="49" fontId="10" fillId="0" borderId="0" xfId="0" applyNumberFormat="1" applyFont="1" applyAlignment="1">
      <alignment horizontal="center" vertical="center"/>
    </xf>
    <xf numFmtId="0" fontId="71" fillId="36" borderId="6" xfId="0" applyFont="1" applyFill="1" applyBorder="1" applyAlignment="1">
      <alignment vertical="center"/>
    </xf>
    <xf numFmtId="0" fontId="19" fillId="32" borderId="67" xfId="0" applyFont="1" applyFill="1" applyBorder="1" applyAlignment="1">
      <alignment horizontal="left" vertical="center"/>
    </xf>
    <xf numFmtId="0" fontId="19" fillId="32" borderId="77" xfId="0" applyFont="1" applyFill="1" applyBorder="1" applyAlignment="1">
      <alignment vertical="center"/>
    </xf>
    <xf numFmtId="0" fontId="19" fillId="32" borderId="64" xfId="0" applyFont="1" applyFill="1" applyBorder="1" applyAlignment="1">
      <alignment vertical="center"/>
    </xf>
    <xf numFmtId="0" fontId="43" fillId="34" borderId="24" xfId="0" applyFont="1" applyFill="1" applyBorder="1" applyAlignment="1">
      <alignment horizontal="left" vertical="center"/>
    </xf>
    <xf numFmtId="0" fontId="43" fillId="34" borderId="82" xfId="0" applyFont="1" applyFill="1" applyBorder="1" applyAlignment="1">
      <alignment vertical="center"/>
    </xf>
    <xf numFmtId="0" fontId="43" fillId="34" borderId="83" xfId="0" applyFont="1" applyFill="1" applyBorder="1" applyAlignment="1">
      <alignment vertical="center"/>
    </xf>
    <xf numFmtId="0" fontId="32" fillId="34" borderId="82" xfId="0" applyFont="1" applyFill="1" applyBorder="1" applyAlignment="1">
      <alignment horizontal="center" vertical="center" wrapText="1"/>
    </xf>
    <xf numFmtId="0" fontId="43" fillId="34" borderId="64" xfId="0" applyFont="1" applyFill="1" applyBorder="1" applyAlignment="1">
      <alignment horizontal="left" vertical="center"/>
    </xf>
    <xf numFmtId="0" fontId="19" fillId="0" borderId="0" xfId="0" applyFont="1" applyAlignment="1">
      <alignment horizontal="left" vertical="center"/>
    </xf>
    <xf numFmtId="49" fontId="10" fillId="0" borderId="0" xfId="0" applyNumberFormat="1" applyFont="1" applyAlignment="1">
      <alignment vertical="center"/>
    </xf>
    <xf numFmtId="0" fontId="19" fillId="36" borderId="6" xfId="0" applyFont="1" applyFill="1" applyBorder="1" applyAlignment="1">
      <alignment horizontal="left" vertical="center"/>
    </xf>
    <xf numFmtId="49" fontId="10" fillId="34" borderId="6" xfId="0" applyNumberFormat="1" applyFont="1" applyFill="1" applyBorder="1" applyAlignment="1">
      <alignment vertical="center"/>
    </xf>
    <xf numFmtId="49" fontId="10" fillId="0" borderId="12" xfId="0" applyNumberFormat="1" applyFont="1" applyBorder="1" applyAlignment="1">
      <alignment horizontal="center" vertical="center"/>
    </xf>
    <xf numFmtId="0" fontId="19" fillId="37" borderId="78" xfId="0" applyFont="1" applyFill="1" applyBorder="1" applyAlignment="1">
      <alignment horizontal="center" vertical="center" wrapText="1"/>
    </xf>
    <xf numFmtId="0" fontId="19" fillId="37" borderId="20" xfId="0" applyFont="1" applyFill="1" applyBorder="1" applyAlignment="1">
      <alignment horizontal="center" vertical="center" wrapText="1"/>
    </xf>
    <xf numFmtId="0" fontId="52" fillId="32" borderId="14" xfId="0" applyFont="1" applyFill="1" applyBorder="1" applyAlignment="1">
      <alignment vertical="center"/>
    </xf>
    <xf numFmtId="169" fontId="20" fillId="32" borderId="12" xfId="0" applyNumberFormat="1" applyFont="1" applyFill="1" applyBorder="1" applyAlignment="1">
      <alignment horizontal="center" vertical="center"/>
    </xf>
    <xf numFmtId="0" fontId="55" fillId="32" borderId="77" xfId="0" applyFont="1" applyFill="1" applyBorder="1" applyAlignment="1">
      <alignment horizontal="center" vertical="center"/>
    </xf>
    <xf numFmtId="169" fontId="32" fillId="34" borderId="64" xfId="0" applyNumberFormat="1" applyFont="1" applyFill="1" applyBorder="1" applyAlignment="1">
      <alignment horizontal="center" vertical="center"/>
    </xf>
    <xf numFmtId="0" fontId="32" fillId="34" borderId="20" xfId="0" applyFont="1" applyFill="1" applyBorder="1" applyAlignment="1">
      <alignment horizontal="center" vertical="center" wrapText="1"/>
    </xf>
    <xf numFmtId="0" fontId="43" fillId="34" borderId="13" xfId="0" applyFont="1" applyFill="1" applyBorder="1" applyAlignment="1">
      <alignment horizontal="center" vertical="center" wrapText="1"/>
    </xf>
    <xf numFmtId="169" fontId="32" fillId="34" borderId="21" xfId="0" applyNumberFormat="1" applyFont="1" applyFill="1" applyBorder="1" applyAlignment="1">
      <alignment horizontal="center" vertical="center"/>
    </xf>
    <xf numFmtId="0" fontId="55" fillId="34" borderId="77" xfId="0" applyFont="1" applyFill="1" applyBorder="1" applyAlignment="1">
      <alignment horizontal="center" vertical="center"/>
    </xf>
    <xf numFmtId="0" fontId="55" fillId="0" borderId="0" xfId="0" applyFont="1" applyAlignment="1">
      <alignment horizontal="center" vertical="center"/>
    </xf>
    <xf numFmtId="3" fontId="55" fillId="39" borderId="12" xfId="0" applyNumberFormat="1" applyFont="1" applyFill="1" applyBorder="1" applyAlignment="1">
      <alignment horizontal="center" vertical="center"/>
    </xf>
    <xf numFmtId="0" fontId="55" fillId="32" borderId="12" xfId="0" applyFont="1" applyFill="1" applyBorder="1" applyAlignment="1">
      <alignment horizontal="center" vertical="center"/>
    </xf>
    <xf numFmtId="3" fontId="35" fillId="32" borderId="12" xfId="0" applyNumberFormat="1" applyFont="1" applyFill="1" applyBorder="1" applyAlignment="1">
      <alignment vertical="center"/>
    </xf>
    <xf numFmtId="0" fontId="55" fillId="34" borderId="12" xfId="0" applyFont="1" applyFill="1" applyBorder="1" applyAlignment="1">
      <alignment horizontal="center" vertical="center"/>
    </xf>
    <xf numFmtId="3" fontId="20" fillId="34" borderId="12" xfId="0" applyNumberFormat="1" applyFont="1" applyFill="1" applyBorder="1" applyAlignment="1">
      <alignment vertical="center" wrapText="1"/>
    </xf>
    <xf numFmtId="3" fontId="20" fillId="34" borderId="13" xfId="0" applyNumberFormat="1" applyFont="1" applyFill="1" applyBorder="1" applyAlignment="1">
      <alignment vertical="center" wrapText="1"/>
    </xf>
    <xf numFmtId="3" fontId="55" fillId="0" borderId="0" xfId="0" applyNumberFormat="1" applyFont="1" applyAlignment="1">
      <alignment vertical="center"/>
    </xf>
    <xf numFmtId="49" fontId="10" fillId="0" borderId="0" xfId="0" applyNumberFormat="1" applyFont="1" applyAlignment="1">
      <alignment horizontal="right" vertical="center"/>
    </xf>
    <xf numFmtId="170" fontId="38" fillId="0" borderId="12" xfId="0" applyNumberFormat="1" applyFont="1" applyBorder="1" applyAlignment="1">
      <alignment horizontal="center" vertical="center"/>
    </xf>
    <xf numFmtId="170" fontId="38" fillId="0" borderId="12" xfId="0" applyNumberFormat="1" applyFont="1" applyBorder="1" applyAlignment="1">
      <alignment horizontal="right" vertical="center"/>
    </xf>
    <xf numFmtId="3" fontId="35" fillId="32" borderId="77" xfId="0" applyNumberFormat="1" applyFont="1" applyFill="1" applyBorder="1" applyAlignment="1">
      <alignment vertical="center"/>
    </xf>
    <xf numFmtId="3" fontId="35" fillId="32" borderId="77" xfId="0" applyNumberFormat="1" applyFont="1" applyFill="1" applyBorder="1" applyAlignment="1">
      <alignment horizontal="right" vertical="center"/>
    </xf>
    <xf numFmtId="3" fontId="20" fillId="34" borderId="77" xfId="0" applyNumberFormat="1" applyFont="1" applyFill="1" applyBorder="1" applyAlignment="1">
      <alignment vertical="center" wrapText="1"/>
    </xf>
    <xf numFmtId="3" fontId="20" fillId="34" borderId="77" xfId="0" applyNumberFormat="1" applyFont="1" applyFill="1" applyBorder="1" applyAlignment="1">
      <alignment horizontal="right" vertical="center" wrapText="1"/>
    </xf>
    <xf numFmtId="3" fontId="55" fillId="0" borderId="0" xfId="0" applyNumberFormat="1" applyFont="1" applyAlignment="1">
      <alignment horizontal="right" vertical="center"/>
    </xf>
    <xf numFmtId="0" fontId="35" fillId="35" borderId="77" xfId="0" applyFont="1" applyFill="1" applyBorder="1" applyAlignment="1">
      <alignment horizontal="right" vertical="center"/>
    </xf>
    <xf numFmtId="0" fontId="20" fillId="35" borderId="77" xfId="0" applyFont="1" applyFill="1" applyBorder="1" applyAlignment="1">
      <alignment horizontal="right" vertical="center"/>
    </xf>
    <xf numFmtId="3" fontId="20" fillId="34" borderId="12" xfId="0" applyNumberFormat="1" applyFont="1" applyFill="1" applyBorder="1" applyAlignment="1">
      <alignment vertical="center"/>
    </xf>
    <xf numFmtId="166" fontId="55" fillId="0" borderId="0" xfId="0" applyNumberFormat="1" applyFont="1" applyAlignment="1">
      <alignment vertical="center"/>
    </xf>
    <xf numFmtId="166" fontId="72" fillId="0" borderId="0" xfId="0" applyNumberFormat="1" applyFont="1" applyAlignment="1">
      <alignment vertical="center"/>
    </xf>
    <xf numFmtId="0" fontId="72" fillId="0" borderId="0" xfId="0" applyFont="1" applyAlignment="1">
      <alignment vertical="center"/>
    </xf>
    <xf numFmtId="3" fontId="55" fillId="0" borderId="6" xfId="0" applyNumberFormat="1" applyFont="1" applyBorder="1" applyAlignment="1">
      <alignment vertical="center" wrapText="1"/>
    </xf>
    <xf numFmtId="0" fontId="23" fillId="10" borderId="40" xfId="0" applyFont="1" applyFill="1" applyBorder="1" applyAlignment="1">
      <alignment horizontal="center" vertical="center"/>
    </xf>
    <xf numFmtId="168" fontId="35" fillId="10" borderId="5" xfId="0" applyNumberFormat="1" applyFont="1" applyFill="1" applyBorder="1" applyAlignment="1">
      <alignment vertical="center"/>
    </xf>
    <xf numFmtId="165" fontId="34" fillId="12" borderId="1" xfId="1" applyNumberFormat="1" applyFont="1" applyFill="1" applyBorder="1" applyAlignment="1" applyProtection="1">
      <alignment horizontal="center" vertical="center"/>
      <protection locked="0"/>
    </xf>
    <xf numFmtId="0" fontId="15" fillId="12" borderId="16" xfId="0" applyFont="1" applyFill="1" applyBorder="1" applyAlignment="1">
      <alignment horizontal="right" vertical="center"/>
    </xf>
    <xf numFmtId="0" fontId="74" fillId="0" borderId="0" xfId="0" applyFont="1" applyAlignment="1">
      <alignment vertical="center"/>
    </xf>
    <xf numFmtId="1" fontId="18" fillId="0" borderId="22" xfId="0" applyNumberFormat="1" applyFont="1" applyBorder="1" applyAlignment="1">
      <alignment horizontal="center" vertical="center"/>
    </xf>
    <xf numFmtId="1" fontId="12" fillId="0" borderId="0" xfId="0" applyNumberFormat="1" applyFont="1" applyAlignment="1" applyProtection="1">
      <alignment horizontal="center" vertical="center"/>
      <protection locked="0"/>
    </xf>
    <xf numFmtId="1" fontId="18" fillId="0" borderId="0" xfId="0" applyNumberFormat="1" applyFont="1" applyAlignment="1">
      <alignment vertical="center"/>
    </xf>
    <xf numFmtId="0" fontId="19" fillId="0" borderId="0" xfId="0" applyFont="1" applyAlignment="1">
      <alignment horizontal="center" vertical="center"/>
    </xf>
    <xf numFmtId="0" fontId="19" fillId="0" borderId="0" xfId="0" applyFont="1"/>
    <xf numFmtId="0" fontId="19" fillId="17" borderId="1" xfId="0" applyFont="1" applyFill="1" applyBorder="1" applyAlignment="1">
      <alignment horizontal="center" vertical="center"/>
    </xf>
    <xf numFmtId="0" fontId="0" fillId="17" borderId="1" xfId="0" applyFill="1" applyBorder="1" applyAlignment="1">
      <alignment horizontal="center" vertical="center" wrapText="1"/>
    </xf>
    <xf numFmtId="0" fontId="0" fillId="0" borderId="0" xfId="0" applyAlignment="1">
      <alignment horizontal="center" vertical="center" wrapText="1"/>
    </xf>
    <xf numFmtId="0" fontId="19" fillId="0" borderId="1" xfId="0" applyFont="1" applyBorder="1"/>
    <xf numFmtId="0" fontId="0" fillId="0" borderId="1" xfId="0" applyBorder="1" applyAlignment="1">
      <alignment horizontal="left" vertical="center" wrapText="1"/>
    </xf>
    <xf numFmtId="0" fontId="0" fillId="0" borderId="1" xfId="0" applyBorder="1" applyAlignment="1">
      <alignment horizontal="center" vertical="center" wrapText="1"/>
    </xf>
    <xf numFmtId="0" fontId="0" fillId="0" borderId="0" xfId="0" applyAlignment="1">
      <alignment horizontal="center" vertical="center"/>
    </xf>
    <xf numFmtId="49" fontId="43" fillId="0" borderId="0" xfId="0" applyNumberFormat="1" applyFont="1" applyAlignment="1">
      <alignment horizontal="center" vertical="center"/>
    </xf>
    <xf numFmtId="0" fontId="43" fillId="0" borderId="0" xfId="0" applyFont="1"/>
    <xf numFmtId="0" fontId="32" fillId="0" borderId="0" xfId="0" applyFont="1" applyAlignment="1">
      <alignment horizontal="center" vertical="center"/>
    </xf>
    <xf numFmtId="0" fontId="43" fillId="0" borderId="0" xfId="0" applyFont="1" applyAlignment="1">
      <alignment horizontal="center"/>
    </xf>
    <xf numFmtId="3" fontId="43" fillId="0" borderId="0" xfId="4" applyNumberFormat="1" applyFont="1" applyBorder="1" applyAlignment="1">
      <alignment horizontal="center" vertical="center"/>
    </xf>
    <xf numFmtId="0" fontId="75" fillId="45" borderId="0" xfId="0" applyFont="1" applyFill="1" applyAlignment="1">
      <alignment horizontal="center" vertical="center" textRotation="90" wrapText="1"/>
    </xf>
    <xf numFmtId="0" fontId="76" fillId="45" borderId="0" xfId="0" applyFont="1" applyFill="1" applyAlignment="1">
      <alignment horizontal="center" vertical="center"/>
    </xf>
    <xf numFmtId="0" fontId="55" fillId="46" borderId="0" xfId="0" applyFont="1" applyFill="1" applyAlignment="1">
      <alignment vertical="center"/>
    </xf>
    <xf numFmtId="1" fontId="55" fillId="12" borderId="0" xfId="0" applyNumberFormat="1" applyFont="1" applyFill="1" applyAlignment="1">
      <alignment vertical="center"/>
    </xf>
    <xf numFmtId="1" fontId="55" fillId="19" borderId="0" xfId="0" applyNumberFormat="1" applyFont="1" applyFill="1" applyAlignment="1">
      <alignment vertical="center"/>
    </xf>
    <xf numFmtId="0" fontId="55" fillId="46" borderId="0" xfId="0" applyFont="1" applyFill="1" applyAlignment="1">
      <alignment horizontal="center" vertical="center"/>
    </xf>
    <xf numFmtId="1" fontId="55" fillId="12" borderId="0" xfId="0" applyNumberFormat="1" applyFont="1" applyFill="1" applyAlignment="1">
      <alignment horizontal="center" vertical="center"/>
    </xf>
    <xf numFmtId="1" fontId="55" fillId="0" borderId="0" xfId="0" applyNumberFormat="1" applyFont="1" applyAlignment="1">
      <alignment horizontal="center" vertical="center"/>
    </xf>
    <xf numFmtId="1" fontId="55" fillId="19" borderId="0" xfId="0" applyNumberFormat="1" applyFont="1" applyFill="1" applyAlignment="1">
      <alignment horizontal="center" vertical="center"/>
    </xf>
    <xf numFmtId="1" fontId="55" fillId="16" borderId="0" xfId="0" applyNumberFormat="1" applyFont="1" applyFill="1" applyAlignment="1">
      <alignment vertical="center"/>
    </xf>
    <xf numFmtId="49" fontId="43" fillId="0" borderId="1" xfId="0" applyNumberFormat="1" applyFont="1" applyBorder="1" applyAlignment="1">
      <alignment horizontal="center" vertical="center"/>
    </xf>
    <xf numFmtId="0" fontId="32" fillId="0" borderId="1" xfId="0" applyFont="1" applyBorder="1" applyAlignment="1">
      <alignment horizontal="center" vertical="center"/>
    </xf>
    <xf numFmtId="1" fontId="55" fillId="16" borderId="0" xfId="0" applyNumberFormat="1" applyFont="1" applyFill="1" applyAlignment="1">
      <alignment horizontal="center" vertical="center"/>
    </xf>
    <xf numFmtId="0" fontId="77" fillId="45" borderId="1" xfId="0" applyFont="1" applyFill="1" applyBorder="1" applyAlignment="1">
      <alignment horizontal="center" vertical="center"/>
    </xf>
    <xf numFmtId="0" fontId="77" fillId="45" borderId="1" xfId="0" applyFont="1" applyFill="1" applyBorder="1" applyAlignment="1">
      <alignment vertical="center"/>
    </xf>
    <xf numFmtId="0" fontId="45" fillId="10" borderId="1" xfId="0" applyFont="1" applyFill="1" applyBorder="1" applyAlignment="1">
      <alignment horizontal="center" vertical="center"/>
    </xf>
    <xf numFmtId="0" fontId="45" fillId="10" borderId="1" xfId="0" applyFont="1" applyFill="1" applyBorder="1" applyAlignment="1">
      <alignment vertical="center"/>
    </xf>
    <xf numFmtId="0" fontId="67" fillId="12" borderId="1" xfId="0" applyFont="1" applyFill="1" applyBorder="1" applyAlignment="1">
      <alignment horizontal="center" vertical="center"/>
    </xf>
    <xf numFmtId="0" fontId="67" fillId="12" borderId="1" xfId="0" applyFont="1" applyFill="1" applyBorder="1" applyAlignment="1">
      <alignment horizontal="left" vertical="center"/>
    </xf>
    <xf numFmtId="49" fontId="43" fillId="19" borderId="1" xfId="0" applyNumberFormat="1" applyFont="1" applyFill="1" applyBorder="1" applyAlignment="1">
      <alignment horizontal="center" vertical="center"/>
    </xf>
    <xf numFmtId="0" fontId="43" fillId="0" borderId="1" xfId="0" applyFont="1" applyBorder="1" applyAlignment="1">
      <alignment vertical="center" wrapText="1"/>
    </xf>
    <xf numFmtId="49" fontId="67" fillId="12" borderId="1" xfId="0" applyNumberFormat="1" applyFont="1" applyFill="1" applyBorder="1" applyAlignment="1">
      <alignment horizontal="center" vertical="center"/>
    </xf>
    <xf numFmtId="3" fontId="43" fillId="0" borderId="1" xfId="4" applyNumberFormat="1" applyFont="1" applyBorder="1" applyAlignment="1">
      <alignment horizontal="center" vertical="center"/>
    </xf>
    <xf numFmtId="0" fontId="43" fillId="45" borderId="1" xfId="0" applyFont="1" applyFill="1" applyBorder="1" applyAlignment="1">
      <alignment horizontal="center" vertical="center"/>
    </xf>
    <xf numFmtId="3" fontId="43" fillId="45" borderId="1" xfId="4" applyNumberFormat="1" applyFont="1" applyFill="1" applyBorder="1" applyAlignment="1">
      <alignment horizontal="center" vertical="center"/>
    </xf>
    <xf numFmtId="3" fontId="33" fillId="10" borderId="1" xfId="4" applyNumberFormat="1" applyFont="1" applyFill="1" applyBorder="1" applyAlignment="1">
      <alignment horizontal="center" vertical="center"/>
    </xf>
    <xf numFmtId="0" fontId="78" fillId="12" borderId="1" xfId="0" applyFont="1" applyFill="1" applyBorder="1" applyAlignment="1">
      <alignment horizontal="center" vertical="center"/>
    </xf>
    <xf numFmtId="3" fontId="79" fillId="12" borderId="1" xfId="4" applyNumberFormat="1" applyFont="1" applyFill="1" applyBorder="1" applyAlignment="1">
      <alignment horizontal="center" vertical="center"/>
    </xf>
    <xf numFmtId="0" fontId="32" fillId="16" borderId="1" xfId="0" applyFont="1" applyFill="1" applyBorder="1" applyAlignment="1">
      <alignment horizontal="center" vertical="center" wrapText="1"/>
    </xf>
    <xf numFmtId="0" fontId="43" fillId="0" borderId="1" xfId="0" applyFont="1" applyBorder="1" applyAlignment="1">
      <alignment horizontal="center" vertical="center" wrapText="1"/>
    </xf>
    <xf numFmtId="3" fontId="43" fillId="0" borderId="1" xfId="4" applyNumberFormat="1" applyFont="1" applyBorder="1" applyAlignment="1">
      <alignment horizontal="center" vertical="center" wrapText="1"/>
    </xf>
    <xf numFmtId="0" fontId="32" fillId="0" borderId="1" xfId="0" applyFont="1" applyBorder="1" applyAlignment="1">
      <alignment horizontal="center" vertical="center" wrapText="1"/>
    </xf>
    <xf numFmtId="0" fontId="43" fillId="0" borderId="1" xfId="0" applyFont="1" applyBorder="1" applyAlignment="1">
      <alignment horizontal="left" vertical="center" wrapText="1"/>
    </xf>
    <xf numFmtId="0" fontId="77" fillId="47" borderId="1" xfId="0" applyFont="1" applyFill="1" applyBorder="1" applyAlignment="1">
      <alignment horizontal="center" vertical="center"/>
    </xf>
    <xf numFmtId="0" fontId="77" fillId="47" borderId="1" xfId="0" applyFont="1" applyFill="1" applyBorder="1" applyAlignment="1">
      <alignment vertical="center"/>
    </xf>
    <xf numFmtId="0" fontId="51" fillId="5" borderId="1" xfId="0" applyFont="1" applyFill="1" applyBorder="1" applyAlignment="1">
      <alignment horizontal="center" vertical="center" wrapText="1"/>
    </xf>
    <xf numFmtId="0" fontId="29" fillId="9" borderId="0" xfId="0" applyFont="1" applyFill="1" applyAlignment="1">
      <alignment horizontal="center" vertical="center" wrapText="1"/>
    </xf>
    <xf numFmtId="0" fontId="54" fillId="0" borderId="1" xfId="0" applyFont="1" applyBorder="1" applyAlignment="1">
      <alignment horizontal="center" vertical="center" wrapText="1"/>
    </xf>
    <xf numFmtId="3" fontId="80" fillId="0" borderId="1" xfId="4" applyNumberFormat="1" applyFont="1" applyBorder="1" applyAlignment="1">
      <alignment horizontal="center" vertical="center" wrapText="1"/>
    </xf>
    <xf numFmtId="3" fontId="43" fillId="3" borderId="1" xfId="4" applyNumberFormat="1" applyFont="1" applyFill="1" applyBorder="1" applyAlignment="1">
      <alignment horizontal="center" vertical="center" wrapText="1"/>
    </xf>
    <xf numFmtId="3" fontId="81" fillId="47" borderId="1" xfId="4" applyNumberFormat="1" applyFont="1" applyFill="1" applyBorder="1" applyAlignment="1">
      <alignment horizontal="center" vertical="center"/>
    </xf>
    <xf numFmtId="0" fontId="61" fillId="0" borderId="1" xfId="0" applyFont="1" applyBorder="1" applyAlignment="1">
      <alignment vertical="center" wrapText="1"/>
    </xf>
    <xf numFmtId="0" fontId="82" fillId="0" borderId="1" xfId="0" applyFont="1" applyBorder="1" applyAlignment="1">
      <alignment horizontal="left" vertical="center" wrapText="1"/>
    </xf>
    <xf numFmtId="0" fontId="43" fillId="0" borderId="1" xfId="0" applyFont="1" applyBorder="1" applyAlignment="1">
      <alignment horizontal="justify" vertical="center" wrapText="1"/>
    </xf>
    <xf numFmtId="0" fontId="61" fillId="0" borderId="1" xfId="0" applyFont="1" applyBorder="1" applyAlignment="1">
      <alignment horizontal="justify" vertical="center" wrapText="1"/>
    </xf>
    <xf numFmtId="0" fontId="51" fillId="16" borderId="1" xfId="0" applyFont="1" applyFill="1" applyBorder="1" applyAlignment="1">
      <alignment horizontal="center" vertical="center" wrapText="1"/>
    </xf>
    <xf numFmtId="0" fontId="61" fillId="0" borderId="1" xfId="0" applyFont="1" applyBorder="1" applyAlignment="1">
      <alignment horizontal="center" vertical="center" wrapText="1"/>
    </xf>
    <xf numFmtId="0" fontId="51" fillId="4" borderId="1" xfId="0" applyFont="1" applyFill="1" applyBorder="1" applyAlignment="1">
      <alignment horizontal="center" vertical="center" wrapText="1"/>
    </xf>
    <xf numFmtId="3" fontId="61" fillId="0" borderId="1" xfId="4" applyNumberFormat="1" applyFont="1" applyBorder="1" applyAlignment="1">
      <alignment horizontal="center" vertical="center" wrapText="1"/>
    </xf>
    <xf numFmtId="0" fontId="56" fillId="16" borderId="1" xfId="0" applyFont="1" applyFill="1" applyBorder="1" applyAlignment="1">
      <alignment horizontal="center" vertical="center" wrapText="1"/>
    </xf>
    <xf numFmtId="0" fontId="82" fillId="0" borderId="1" xfId="0" applyFont="1" applyBorder="1" applyAlignment="1">
      <alignment horizontal="center" vertical="center" wrapText="1"/>
    </xf>
    <xf numFmtId="3" fontId="63" fillId="0" borderId="1" xfId="4" applyNumberFormat="1" applyFont="1" applyBorder="1" applyAlignment="1">
      <alignment horizontal="center" vertical="center" wrapText="1"/>
    </xf>
    <xf numFmtId="0" fontId="63" fillId="0" borderId="1" xfId="0" applyFont="1" applyBorder="1" applyAlignment="1">
      <alignment horizontal="center" vertical="center" wrapText="1"/>
    </xf>
    <xf numFmtId="0" fontId="61" fillId="30" borderId="1" xfId="0" applyFont="1" applyFill="1" applyBorder="1" applyAlignment="1">
      <alignment horizontal="center" vertical="center" wrapText="1"/>
    </xf>
    <xf numFmtId="3" fontId="61" fillId="9" borderId="1" xfId="4" applyNumberFormat="1" applyFont="1" applyFill="1" applyBorder="1" applyAlignment="1">
      <alignment horizontal="center" vertical="center" wrapText="1"/>
    </xf>
    <xf numFmtId="0" fontId="61" fillId="0" borderId="1" xfId="0" applyFont="1" applyBorder="1" applyAlignment="1">
      <alignment horizontal="left" vertical="center" wrapText="1"/>
    </xf>
    <xf numFmtId="3" fontId="61" fillId="0" borderId="1" xfId="0" applyNumberFormat="1" applyFont="1" applyBorder="1" applyAlignment="1">
      <alignment horizontal="center" vertical="center" wrapText="1"/>
    </xf>
    <xf numFmtId="3" fontId="43" fillId="0" borderId="1" xfId="0" applyNumberFormat="1" applyFont="1" applyBorder="1" applyAlignment="1">
      <alignment horizontal="center" vertical="center" wrapText="1"/>
    </xf>
    <xf numFmtId="0" fontId="61" fillId="30" borderId="1" xfId="0" applyFont="1" applyFill="1" applyBorder="1" applyAlignment="1">
      <alignment vertical="center" wrapText="1"/>
    </xf>
    <xf numFmtId="3" fontId="32" fillId="0" borderId="1" xfId="0" applyNumberFormat="1" applyFont="1" applyBorder="1" applyAlignment="1">
      <alignment horizontal="center" vertical="center" wrapText="1"/>
    </xf>
    <xf numFmtId="3" fontId="61" fillId="30" borderId="1" xfId="0" applyNumberFormat="1" applyFont="1" applyFill="1" applyBorder="1" applyAlignment="1">
      <alignment horizontal="center" vertical="center" wrapText="1"/>
    </xf>
    <xf numFmtId="0" fontId="54" fillId="30" borderId="1" xfId="0" applyFont="1" applyFill="1" applyBorder="1" applyAlignment="1">
      <alignment horizontal="center" vertical="center" wrapText="1"/>
    </xf>
    <xf numFmtId="3" fontId="51" fillId="30" borderId="1" xfId="0" applyNumberFormat="1" applyFont="1" applyFill="1" applyBorder="1" applyAlignment="1">
      <alignment horizontal="center" vertical="center" wrapText="1"/>
    </xf>
    <xf numFmtId="0" fontId="33" fillId="0" borderId="1" xfId="0" applyFont="1" applyBorder="1" applyAlignment="1">
      <alignment vertical="center" wrapText="1"/>
    </xf>
    <xf numFmtId="49" fontId="67" fillId="3" borderId="1" xfId="0" applyNumberFormat="1" applyFont="1" applyFill="1" applyBorder="1" applyAlignment="1">
      <alignment horizontal="center" vertical="center"/>
    </xf>
    <xf numFmtId="0" fontId="83" fillId="3" borderId="1" xfId="0" applyFont="1" applyFill="1" applyBorder="1" applyAlignment="1">
      <alignment horizontal="center" vertical="center"/>
    </xf>
    <xf numFmtId="49" fontId="43" fillId="14" borderId="1" xfId="0" applyNumberFormat="1" applyFont="1" applyFill="1" applyBorder="1" applyAlignment="1">
      <alignment horizontal="center" vertical="center"/>
    </xf>
    <xf numFmtId="0" fontId="43" fillId="14" borderId="1" xfId="0" applyFont="1" applyFill="1" applyBorder="1" applyAlignment="1">
      <alignment horizontal="justify" vertical="center" wrapText="1"/>
    </xf>
    <xf numFmtId="0" fontId="78" fillId="3" borderId="1" xfId="0" applyFont="1" applyFill="1" applyBorder="1" applyAlignment="1">
      <alignment horizontal="center" vertical="center"/>
    </xf>
    <xf numFmtId="3" fontId="79" fillId="3" borderId="1" xfId="4" applyNumberFormat="1" applyFont="1" applyFill="1" applyBorder="1" applyAlignment="1">
      <alignment horizontal="center" vertical="center"/>
    </xf>
    <xf numFmtId="0" fontId="32" fillId="14" borderId="1" xfId="0" applyFont="1" applyFill="1" applyBorder="1" applyAlignment="1">
      <alignment horizontal="center" vertical="center" wrapText="1"/>
    </xf>
    <xf numFmtId="0" fontId="43" fillId="14" borderId="1" xfId="0" applyFont="1" applyFill="1" applyBorder="1" applyAlignment="1">
      <alignment horizontal="left" vertical="center" wrapText="1"/>
    </xf>
    <xf numFmtId="3" fontId="43" fillId="14" borderId="1" xfId="0" applyNumberFormat="1" applyFont="1" applyFill="1" applyBorder="1" applyAlignment="1">
      <alignment horizontal="center" vertical="center" wrapText="1"/>
    </xf>
    <xf numFmtId="0" fontId="61" fillId="14" borderId="1" xfId="0" applyFont="1" applyFill="1" applyBorder="1" applyAlignment="1">
      <alignment horizontal="justify" vertical="center" wrapText="1"/>
    </xf>
    <xf numFmtId="0" fontId="61" fillId="30" borderId="1" xfId="0" applyFont="1" applyFill="1" applyBorder="1" applyAlignment="1">
      <alignment horizontal="justify" vertical="center" wrapText="1"/>
    </xf>
    <xf numFmtId="0" fontId="55" fillId="12" borderId="0" xfId="0" applyFont="1" applyFill="1" applyAlignment="1">
      <alignment horizontal="center" vertical="center"/>
    </xf>
    <xf numFmtId="0" fontId="43" fillId="0" borderId="1" xfId="0" applyFont="1" applyBorder="1"/>
    <xf numFmtId="0" fontId="84" fillId="0" borderId="1" xfId="0" applyFont="1" applyBorder="1" applyAlignment="1">
      <alignment horizontal="center" vertical="center" wrapText="1"/>
    </xf>
    <xf numFmtId="0" fontId="67" fillId="3" borderId="1" xfId="0" applyFont="1" applyFill="1" applyBorder="1" applyAlignment="1">
      <alignment horizontal="center" vertical="center"/>
    </xf>
    <xf numFmtId="0" fontId="43" fillId="0" borderId="1" xfId="0" applyFont="1" applyBorder="1" applyAlignment="1">
      <alignment horizontal="center" vertical="center"/>
    </xf>
    <xf numFmtId="0" fontId="54" fillId="30" borderId="1" xfId="0" applyFont="1" applyFill="1" applyBorder="1" applyAlignment="1">
      <alignment horizontal="justify" vertical="center" wrapText="1"/>
    </xf>
    <xf numFmtId="0" fontId="54" fillId="0" borderId="1" xfId="0" applyFont="1" applyBorder="1" applyAlignment="1">
      <alignment horizontal="left" vertical="center" wrapText="1"/>
    </xf>
    <xf numFmtId="0" fontId="54" fillId="0" borderId="1" xfId="0" applyFont="1" applyBorder="1" applyAlignment="1">
      <alignment horizontal="justify" vertical="center" wrapText="1"/>
    </xf>
    <xf numFmtId="0" fontId="51" fillId="0" borderId="1" xfId="0" applyFont="1" applyBorder="1" applyAlignment="1">
      <alignment horizontal="center" vertical="center" wrapText="1"/>
    </xf>
    <xf numFmtId="0" fontId="43" fillId="0" borderId="1" xfId="0" applyFont="1" applyBorder="1" applyAlignment="1">
      <alignment horizontal="left" vertical="center" wrapText="1" indent="1"/>
    </xf>
    <xf numFmtId="0" fontId="45" fillId="0" borderId="1" xfId="0" applyFont="1" applyBorder="1" applyAlignment="1">
      <alignment horizontal="center" vertical="center"/>
    </xf>
    <xf numFmtId="0" fontId="83" fillId="0" borderId="1" xfId="0" applyFont="1" applyBorder="1" applyAlignment="1">
      <alignment horizontal="center" vertical="center"/>
    </xf>
    <xf numFmtId="0" fontId="54" fillId="0" borderId="1" xfId="0" applyFont="1" applyBorder="1" applyAlignment="1">
      <alignment vertical="center" wrapText="1"/>
    </xf>
    <xf numFmtId="0" fontId="51" fillId="30" borderId="1" xfId="0" applyFont="1" applyFill="1" applyBorder="1" applyAlignment="1">
      <alignment horizontal="center" vertical="center" wrapText="1"/>
    </xf>
    <xf numFmtId="0" fontId="67" fillId="12" borderId="1" xfId="0" applyFont="1" applyFill="1" applyBorder="1" applyAlignment="1">
      <alignment vertical="center" wrapText="1"/>
    </xf>
    <xf numFmtId="0" fontId="67" fillId="12" borderId="1" xfId="0" applyFont="1" applyFill="1" applyBorder="1" applyAlignment="1">
      <alignment horizontal="center" vertical="center" wrapText="1"/>
    </xf>
    <xf numFmtId="0" fontId="78" fillId="16" borderId="1" xfId="0" applyFont="1" applyFill="1" applyBorder="1" applyAlignment="1">
      <alignment horizontal="center" vertical="center"/>
    </xf>
    <xf numFmtId="9" fontId="32" fillId="0" borderId="1" xfId="0" applyNumberFormat="1" applyFont="1" applyBorder="1" applyAlignment="1">
      <alignment horizontal="center" vertical="center" wrapText="1"/>
    </xf>
    <xf numFmtId="3" fontId="33" fillId="0" borderId="1" xfId="4" applyNumberFormat="1" applyFont="1" applyFill="1" applyBorder="1" applyAlignment="1">
      <alignment horizontal="center" vertical="center"/>
    </xf>
    <xf numFmtId="0" fontId="20" fillId="0" borderId="0" xfId="0" applyFont="1"/>
    <xf numFmtId="0" fontId="55" fillId="0" borderId="0" xfId="0" applyFont="1" applyAlignment="1">
      <alignment vertical="center"/>
    </xf>
    <xf numFmtId="0" fontId="37" fillId="0" borderId="0" xfId="0" applyFont="1" applyAlignment="1">
      <alignment horizontal="center" vertical="center" wrapText="1"/>
    </xf>
    <xf numFmtId="0" fontId="55" fillId="0" borderId="0" xfId="0" applyFont="1" applyAlignment="1">
      <alignment horizontal="left" vertical="center" wrapText="1"/>
    </xf>
    <xf numFmtId="0" fontId="55" fillId="0" borderId="0" xfId="0" applyFont="1" applyAlignment="1">
      <alignment vertical="center" wrapText="1"/>
    </xf>
    <xf numFmtId="0" fontId="55" fillId="0" borderId="0" xfId="0" applyFont="1"/>
    <xf numFmtId="0" fontId="38" fillId="0" borderId="0" xfId="0" applyFont="1" applyAlignment="1">
      <alignment horizontal="center" vertical="center" wrapText="1"/>
    </xf>
    <xf numFmtId="0" fontId="20" fillId="0" borderId="0" xfId="0" applyFont="1" applyAlignment="1">
      <alignment horizontal="left" vertical="center" wrapText="1"/>
    </xf>
    <xf numFmtId="0" fontId="55" fillId="0" borderId="0" xfId="0" applyFont="1" applyAlignment="1">
      <alignment horizontal="center" vertical="center" wrapText="1"/>
    </xf>
    <xf numFmtId="3" fontId="55" fillId="0" borderId="0" xfId="0" applyNumberFormat="1" applyFont="1" applyAlignment="1">
      <alignment horizontal="center" vertical="center" wrapText="1"/>
    </xf>
    <xf numFmtId="0" fontId="20" fillId="48" borderId="39" xfId="0" applyFont="1" applyFill="1" applyBorder="1" applyAlignment="1">
      <alignment horizontal="left" vertical="center" wrapText="1"/>
    </xf>
    <xf numFmtId="0" fontId="20" fillId="48" borderId="1" xfId="0" applyFont="1" applyFill="1" applyBorder="1" applyAlignment="1">
      <alignment horizontal="center" vertical="center" wrapText="1"/>
    </xf>
    <xf numFmtId="3" fontId="38" fillId="48" borderId="1" xfId="0" applyNumberFormat="1" applyFont="1" applyFill="1" applyBorder="1" applyAlignment="1">
      <alignment horizontal="center" vertical="center" wrapText="1"/>
    </xf>
    <xf numFmtId="3" fontId="20" fillId="9" borderId="0" xfId="0" applyNumberFormat="1" applyFont="1" applyFill="1" applyAlignment="1">
      <alignment vertical="center"/>
    </xf>
    <xf numFmtId="3" fontId="20" fillId="10" borderId="0" xfId="0" applyNumberFormat="1" applyFont="1" applyFill="1" applyAlignment="1">
      <alignment vertical="center"/>
    </xf>
    <xf numFmtId="3" fontId="20" fillId="17" borderId="0" xfId="0" applyNumberFormat="1" applyFont="1" applyFill="1" applyAlignment="1">
      <alignment vertical="center"/>
    </xf>
    <xf numFmtId="3" fontId="20" fillId="46" borderId="3" xfId="0" applyNumberFormat="1" applyFont="1" applyFill="1" applyBorder="1" applyAlignment="1">
      <alignment vertical="center"/>
    </xf>
    <xf numFmtId="0" fontId="39" fillId="18" borderId="1" xfId="0" applyFont="1" applyFill="1" applyBorder="1" applyAlignment="1">
      <alignment horizontal="center" vertical="center" wrapText="1"/>
    </xf>
    <xf numFmtId="3" fontId="39" fillId="47" borderId="0" xfId="0" applyNumberFormat="1" applyFont="1" applyFill="1" applyAlignment="1">
      <alignment vertical="center"/>
    </xf>
    <xf numFmtId="0" fontId="39" fillId="49" borderId="0" xfId="0" applyFont="1" applyFill="1" applyAlignment="1">
      <alignment horizontal="left" vertical="center" wrapText="1"/>
    </xf>
    <xf numFmtId="171" fontId="39" fillId="49" borderId="1" xfId="5" applyNumberFormat="1" applyFont="1" applyFill="1" applyBorder="1" applyAlignment="1">
      <alignment horizontal="left" vertical="center" wrapText="1"/>
    </xf>
    <xf numFmtId="3" fontId="39" fillId="49" borderId="1" xfId="0" applyNumberFormat="1" applyFont="1" applyFill="1" applyBorder="1" applyAlignment="1">
      <alignment vertical="center"/>
    </xf>
    <xf numFmtId="0" fontId="85" fillId="20" borderId="1" xfId="0" applyFont="1" applyFill="1" applyBorder="1" applyAlignment="1">
      <alignment vertical="center" wrapText="1"/>
    </xf>
    <xf numFmtId="3" fontId="20" fillId="20" borderId="1" xfId="0" applyNumberFormat="1" applyFont="1" applyFill="1" applyBorder="1" applyAlignment="1">
      <alignment vertical="center"/>
    </xf>
    <xf numFmtId="0" fontId="85" fillId="20" borderId="1" xfId="0" applyFont="1" applyFill="1" applyBorder="1" applyAlignment="1">
      <alignment vertical="center"/>
    </xf>
    <xf numFmtId="3" fontId="86" fillId="20" borderId="1" xfId="0" applyNumberFormat="1" applyFont="1" applyFill="1" applyBorder="1" applyAlignment="1">
      <alignment vertical="center"/>
    </xf>
    <xf numFmtId="0" fontId="36" fillId="50" borderId="12" xfId="0" applyFont="1" applyFill="1" applyBorder="1" applyAlignment="1">
      <alignment horizontal="left" vertical="center" wrapText="1"/>
    </xf>
    <xf numFmtId="0" fontId="0" fillId="50" borderId="12" xfId="0" applyFill="1" applyBorder="1" applyAlignment="1">
      <alignment horizontal="right" vertical="center" wrapText="1"/>
    </xf>
    <xf numFmtId="171" fontId="39" fillId="49" borderId="9" xfId="5" applyNumberFormat="1" applyFont="1" applyFill="1" applyBorder="1" applyAlignment="1">
      <alignment horizontal="left" vertical="center" wrapText="1"/>
    </xf>
    <xf numFmtId="0" fontId="20" fillId="0" borderId="29" xfId="0" applyFont="1" applyBorder="1" applyAlignment="1">
      <alignment horizontal="left" vertical="center" wrapText="1"/>
    </xf>
    <xf numFmtId="171" fontId="15" fillId="31" borderId="1" xfId="0" applyNumberFormat="1" applyFont="1" applyFill="1" applyBorder="1" applyAlignment="1">
      <alignment horizontal="left" vertical="center" wrapText="1"/>
    </xf>
    <xf numFmtId="3" fontId="15" fillId="31" borderId="1" xfId="0" applyNumberFormat="1" applyFont="1" applyFill="1" applyBorder="1" applyAlignment="1">
      <alignment vertical="center"/>
    </xf>
    <xf numFmtId="0" fontId="37" fillId="12" borderId="3" xfId="0" applyFont="1" applyFill="1" applyBorder="1" applyAlignment="1">
      <alignment horizontal="center" vertical="center" wrapText="1"/>
    </xf>
    <xf numFmtId="0" fontId="20" fillId="12" borderId="16" xfId="0" applyFont="1" applyFill="1" applyBorder="1" applyAlignment="1">
      <alignment horizontal="left" vertical="center" wrapText="1"/>
    </xf>
    <xf numFmtId="171" fontId="87" fillId="0" borderId="1" xfId="6" applyNumberFormat="1" applyFont="1" applyBorder="1" applyAlignment="1">
      <alignment horizontal="right" vertical="center" wrapText="1"/>
    </xf>
    <xf numFmtId="3" fontId="86" fillId="0" borderId="1" xfId="0" applyNumberFormat="1" applyFont="1" applyBorder="1" applyAlignment="1">
      <alignment vertical="center"/>
    </xf>
    <xf numFmtId="0" fontId="37" fillId="0" borderId="22" xfId="0" applyFont="1" applyBorder="1" applyAlignment="1">
      <alignment horizontal="center" vertical="center" wrapText="1"/>
    </xf>
    <xf numFmtId="171" fontId="15" fillId="51" borderId="1" xfId="0" applyNumberFormat="1" applyFont="1" applyFill="1" applyBorder="1" applyAlignment="1">
      <alignment horizontal="left" vertical="center" wrapText="1"/>
    </xf>
    <xf numFmtId="3" fontId="20" fillId="31" borderId="1" xfId="0" applyNumberFormat="1" applyFont="1" applyFill="1" applyBorder="1" applyAlignment="1">
      <alignment vertical="center"/>
    </xf>
    <xf numFmtId="0" fontId="37" fillId="52" borderId="3" xfId="0" applyFont="1" applyFill="1" applyBorder="1" applyAlignment="1">
      <alignment horizontal="center" vertical="center" wrapText="1"/>
    </xf>
    <xf numFmtId="0" fontId="20" fillId="52" borderId="16" xfId="0" applyFont="1" applyFill="1" applyBorder="1" applyAlignment="1">
      <alignment horizontal="left" vertical="center" wrapText="1"/>
    </xf>
    <xf numFmtId="3" fontId="88" fillId="0" borderId="1" xfId="0" applyNumberFormat="1" applyFont="1" applyBorder="1" applyAlignment="1">
      <alignment vertical="center"/>
    </xf>
    <xf numFmtId="3" fontId="20" fillId="0" borderId="1" xfId="0" applyNumberFormat="1" applyFont="1" applyBorder="1" applyAlignment="1">
      <alignment vertical="center"/>
    </xf>
    <xf numFmtId="4" fontId="20" fillId="0" borderId="1" xfId="0" applyNumberFormat="1" applyFont="1" applyBorder="1" applyAlignment="1">
      <alignment vertical="center"/>
    </xf>
    <xf numFmtId="3" fontId="15" fillId="0" borderId="1" xfId="0" applyNumberFormat="1" applyFont="1" applyBorder="1" applyAlignment="1">
      <alignment vertical="center"/>
    </xf>
    <xf numFmtId="0" fontId="37" fillId="0" borderId="3" xfId="0" applyFont="1" applyBorder="1" applyAlignment="1">
      <alignment horizontal="center" vertical="center" wrapText="1"/>
    </xf>
    <xf numFmtId="0" fontId="20" fillId="0" borderId="16" xfId="0" applyFont="1" applyBorder="1" applyAlignment="1">
      <alignment horizontal="left" vertical="center" wrapText="1"/>
    </xf>
    <xf numFmtId="171" fontId="15" fillId="53" borderId="1" xfId="6" applyNumberFormat="1" applyFont="1" applyFill="1" applyBorder="1" applyAlignment="1">
      <alignment horizontal="center" vertical="center" wrapText="1"/>
    </xf>
    <xf numFmtId="3" fontId="15" fillId="53" borderId="1" xfId="0" applyNumberFormat="1" applyFont="1" applyFill="1" applyBorder="1" applyAlignment="1">
      <alignment vertical="center"/>
    </xf>
    <xf numFmtId="172" fontId="20" fillId="0" borderId="1" xfId="0" applyNumberFormat="1" applyFont="1" applyBorder="1" applyAlignment="1">
      <alignment vertical="center"/>
    </xf>
    <xf numFmtId="168" fontId="20" fillId="0" borderId="1" xfId="0" applyNumberFormat="1" applyFont="1" applyBorder="1" applyAlignment="1">
      <alignment vertical="center"/>
    </xf>
    <xf numFmtId="3" fontId="89" fillId="17" borderId="0" xfId="0" applyNumberFormat="1" applyFont="1" applyFill="1" applyAlignment="1">
      <alignment vertical="center"/>
    </xf>
    <xf numFmtId="3" fontId="20" fillId="10" borderId="1" xfId="0" applyNumberFormat="1" applyFont="1" applyFill="1" applyBorder="1" applyAlignment="1">
      <alignment vertical="center"/>
    </xf>
    <xf numFmtId="173" fontId="20" fillId="0" borderId="1" xfId="0" applyNumberFormat="1" applyFont="1" applyBorder="1" applyAlignment="1">
      <alignment vertical="center"/>
    </xf>
    <xf numFmtId="3" fontId="15" fillId="10" borderId="1" xfId="0" applyNumberFormat="1" applyFont="1" applyFill="1" applyBorder="1" applyAlignment="1">
      <alignment vertical="center"/>
    </xf>
    <xf numFmtId="0" fontId="37" fillId="52" borderId="3" xfId="0" applyFont="1" applyFill="1" applyBorder="1" applyAlignment="1">
      <alignment horizontal="center" vertical="center"/>
    </xf>
    <xf numFmtId="3" fontId="20" fillId="0" borderId="1" xfId="0" applyNumberFormat="1" applyFont="1" applyBorder="1" applyAlignment="1">
      <alignment horizontal="right" vertical="center"/>
    </xf>
    <xf numFmtId="3" fontId="15" fillId="0" borderId="1" xfId="0" applyNumberFormat="1" applyFont="1" applyBorder="1" applyAlignment="1">
      <alignment horizontal="right" vertical="center"/>
    </xf>
    <xf numFmtId="3" fontId="88" fillId="0" borderId="1" xfId="0" applyNumberFormat="1" applyFont="1" applyBorder="1" applyAlignment="1">
      <alignment horizontal="right" vertical="center"/>
    </xf>
    <xf numFmtId="0" fontId="37" fillId="12" borderId="2" xfId="0" applyFont="1" applyFill="1" applyBorder="1" applyAlignment="1">
      <alignment horizontal="center" vertical="center" wrapText="1"/>
    </xf>
    <xf numFmtId="171" fontId="39" fillId="49" borderId="8" xfId="0" applyNumberFormat="1" applyFont="1" applyFill="1" applyBorder="1" applyAlignment="1">
      <alignment horizontal="left" vertical="center"/>
    </xf>
    <xf numFmtId="0" fontId="20" fillId="31" borderId="1" xfId="0" applyFont="1" applyFill="1" applyBorder="1" applyAlignment="1">
      <alignment vertical="center" wrapText="1"/>
    </xf>
    <xf numFmtId="0" fontId="37" fillId="19" borderId="3" xfId="0" applyFont="1" applyFill="1" applyBorder="1" applyAlignment="1">
      <alignment horizontal="center" vertical="center" wrapText="1"/>
    </xf>
    <xf numFmtId="0" fontId="20" fillId="19" borderId="16" xfId="0" applyFont="1" applyFill="1" applyBorder="1" applyAlignment="1">
      <alignment horizontal="left" vertical="center" wrapText="1"/>
    </xf>
    <xf numFmtId="0" fontId="37" fillId="53" borderId="3" xfId="0" applyFont="1" applyFill="1" applyBorder="1" applyAlignment="1">
      <alignment horizontal="center" vertical="center" wrapText="1"/>
    </xf>
    <xf numFmtId="0" fontId="20" fillId="53" borderId="16" xfId="0" applyFont="1" applyFill="1" applyBorder="1" applyAlignment="1">
      <alignment horizontal="left" vertical="center" wrapText="1"/>
    </xf>
    <xf numFmtId="0" fontId="87" fillId="0" borderId="1" xfId="0" applyFont="1" applyBorder="1" applyAlignment="1">
      <alignment horizontal="right" vertical="center" wrapText="1"/>
    </xf>
    <xf numFmtId="0" fontId="90" fillId="0" borderId="1" xfId="0" applyFont="1" applyBorder="1" applyAlignment="1">
      <alignment horizontal="right" vertical="center" wrapText="1"/>
    </xf>
    <xf numFmtId="0" fontId="91" fillId="0" borderId="1" xfId="10" applyFont="1" applyBorder="1" applyAlignment="1">
      <alignment horizontal="left" vertical="center" wrapText="1"/>
    </xf>
    <xf numFmtId="0" fontId="91" fillId="0" borderId="1" xfId="10" applyFont="1" applyBorder="1" applyAlignment="1">
      <alignment horizontal="left" vertical="top" wrapText="1"/>
    </xf>
    <xf numFmtId="0" fontId="38" fillId="0" borderId="3" xfId="0" applyFont="1" applyBorder="1" applyAlignment="1">
      <alignment horizontal="center" vertical="center"/>
    </xf>
    <xf numFmtId="171" fontId="92" fillId="31" borderId="1" xfId="6" applyNumberFormat="1" applyFont="1" applyFill="1" applyBorder="1" applyAlignment="1">
      <alignment horizontal="left" vertical="center" wrapText="1"/>
    </xf>
    <xf numFmtId="171" fontId="92" fillId="53" borderId="1" xfId="6" applyNumberFormat="1" applyFont="1" applyFill="1" applyBorder="1" applyAlignment="1">
      <alignment horizontal="center" vertical="center" wrapText="1"/>
    </xf>
    <xf numFmtId="3" fontId="12" fillId="53" borderId="1" xfId="0" applyNumberFormat="1" applyFont="1" applyFill="1" applyBorder="1" applyAlignment="1">
      <alignment vertical="center"/>
    </xf>
    <xf numFmtId="171" fontId="90" fillId="0" borderId="1" xfId="6" applyNumberFormat="1" applyFont="1" applyBorder="1" applyAlignment="1">
      <alignment horizontal="right" vertical="center" wrapText="1"/>
    </xf>
    <xf numFmtId="3" fontId="20" fillId="0" borderId="1" xfId="0" applyNumberFormat="1" applyFont="1" applyBorder="1" applyAlignment="1">
      <alignment horizontal="center" vertical="center"/>
    </xf>
    <xf numFmtId="3" fontId="20" fillId="53" borderId="1" xfId="0" applyNumberFormat="1" applyFont="1" applyFill="1" applyBorder="1" applyAlignment="1">
      <alignment vertical="center"/>
    </xf>
    <xf numFmtId="3" fontId="55" fillId="0" borderId="1" xfId="0" applyNumberFormat="1" applyFont="1" applyBorder="1" applyAlignment="1">
      <alignment vertical="center"/>
    </xf>
    <xf numFmtId="0" fontId="55" fillId="0" borderId="1" xfId="0" applyFont="1" applyBorder="1" applyAlignment="1">
      <alignment horizontal="right" vertical="center" wrapText="1"/>
    </xf>
    <xf numFmtId="0" fontId="37" fillId="53" borderId="2" xfId="0" applyFont="1" applyFill="1" applyBorder="1" applyAlignment="1">
      <alignment horizontal="center" vertical="center" wrapText="1"/>
    </xf>
    <xf numFmtId="171" fontId="39" fillId="49" borderId="9" xfId="0" applyNumberFormat="1" applyFont="1" applyFill="1" applyBorder="1" applyAlignment="1">
      <alignment horizontal="left" vertical="center"/>
    </xf>
    <xf numFmtId="165" fontId="39" fillId="49" borderId="1" xfId="1" applyNumberFormat="1" applyFont="1" applyFill="1" applyBorder="1" applyAlignment="1">
      <alignment vertical="center"/>
    </xf>
    <xf numFmtId="3" fontId="55" fillId="53" borderId="1" xfId="0" applyNumberFormat="1" applyFont="1" applyFill="1" applyBorder="1" applyAlignment="1">
      <alignment vertical="center"/>
    </xf>
    <xf numFmtId="0" fontId="37" fillId="14" borderId="3" xfId="0" applyFont="1" applyFill="1" applyBorder="1" applyAlignment="1">
      <alignment horizontal="center" vertical="center" wrapText="1"/>
    </xf>
    <xf numFmtId="0" fontId="20" fillId="14" borderId="16" xfId="0" applyFont="1" applyFill="1" applyBorder="1" applyAlignment="1">
      <alignment horizontal="left" vertical="center" wrapText="1"/>
    </xf>
    <xf numFmtId="0" fontId="37" fillId="54" borderId="3" xfId="0" applyFont="1" applyFill="1" applyBorder="1" applyAlignment="1">
      <alignment horizontal="center" vertical="center" wrapText="1"/>
    </xf>
    <xf numFmtId="0" fontId="20" fillId="54" borderId="16" xfId="0" applyFont="1" applyFill="1" applyBorder="1" applyAlignment="1">
      <alignment horizontal="left" vertical="center" wrapText="1"/>
    </xf>
    <xf numFmtId="174" fontId="20" fillId="0" borderId="1" xfId="0" applyNumberFormat="1" applyFont="1" applyBorder="1" applyAlignment="1">
      <alignment vertical="center"/>
    </xf>
    <xf numFmtId="3" fontId="20" fillId="0" borderId="0" xfId="0" applyNumberFormat="1" applyFont="1"/>
    <xf numFmtId="171" fontId="15" fillId="31" borderId="1" xfId="6" applyNumberFormat="1" applyFont="1" applyFill="1" applyBorder="1" applyAlignment="1">
      <alignment horizontal="left" vertical="center" wrapText="1"/>
    </xf>
    <xf numFmtId="3" fontId="15" fillId="3" borderId="1" xfId="0" applyNumberFormat="1" applyFont="1" applyFill="1" applyBorder="1" applyAlignment="1">
      <alignment vertical="center"/>
    </xf>
    <xf numFmtId="0" fontId="37" fillId="54" borderId="2" xfId="0" applyFont="1" applyFill="1" applyBorder="1" applyAlignment="1">
      <alignment horizontal="center" vertical="center" wrapText="1"/>
    </xf>
    <xf numFmtId="172" fontId="15" fillId="3" borderId="1" xfId="0" applyNumberFormat="1" applyFont="1" applyFill="1" applyBorder="1" applyAlignment="1">
      <alignment vertical="center"/>
    </xf>
    <xf numFmtId="0" fontId="37" fillId="25" borderId="2" xfId="0" applyFont="1" applyFill="1" applyBorder="1" applyAlignment="1">
      <alignment horizontal="center" vertical="center" wrapText="1"/>
    </xf>
    <xf numFmtId="0" fontId="20" fillId="25" borderId="16" xfId="0" applyFont="1" applyFill="1" applyBorder="1" applyAlignment="1">
      <alignment horizontal="left" vertical="center" wrapText="1"/>
    </xf>
    <xf numFmtId="0" fontId="37" fillId="20" borderId="2" xfId="0" applyFont="1" applyFill="1" applyBorder="1" applyAlignment="1">
      <alignment horizontal="center" vertical="center" wrapText="1"/>
    </xf>
    <xf numFmtId="0" fontId="20" fillId="20" borderId="16" xfId="0" applyFont="1" applyFill="1" applyBorder="1" applyAlignment="1">
      <alignment horizontal="left" vertical="center" wrapText="1"/>
    </xf>
    <xf numFmtId="0" fontId="37" fillId="46" borderId="3" xfId="0" applyFont="1" applyFill="1" applyBorder="1" applyAlignment="1">
      <alignment horizontal="center" vertical="center" wrapText="1"/>
    </xf>
    <xf numFmtId="0" fontId="20" fillId="46" borderId="16" xfId="0" applyFont="1" applyFill="1" applyBorder="1" applyAlignment="1">
      <alignment horizontal="left" vertical="center" wrapText="1"/>
    </xf>
    <xf numFmtId="0" fontId="37" fillId="25" borderId="3" xfId="0" applyFont="1" applyFill="1" applyBorder="1" applyAlignment="1">
      <alignment horizontal="center" vertical="center" wrapText="1"/>
    </xf>
    <xf numFmtId="0" fontId="37" fillId="20" borderId="3" xfId="0" applyFont="1" applyFill="1" applyBorder="1" applyAlignment="1">
      <alignment horizontal="center" vertical="center" wrapText="1"/>
    </xf>
    <xf numFmtId="3" fontId="59" fillId="14" borderId="25" xfId="4" applyNumberFormat="1" applyFont="1" applyFill="1" applyBorder="1" applyAlignment="1">
      <alignment horizontal="center" vertical="center" wrapText="1"/>
    </xf>
    <xf numFmtId="0" fontId="59" fillId="0" borderId="25" xfId="0" applyFont="1" applyBorder="1" applyAlignment="1">
      <alignment horizontal="center" vertical="center" wrapText="1"/>
    </xf>
    <xf numFmtId="0" fontId="108" fillId="0" borderId="0" xfId="0" applyFont="1" applyAlignment="1">
      <alignment horizontal="center" vertical="center"/>
    </xf>
    <xf numFmtId="0" fontId="104" fillId="0" borderId="0" xfId="0" applyFont="1" applyAlignment="1">
      <alignment horizontal="center" vertical="center"/>
    </xf>
    <xf numFmtId="0" fontId="104" fillId="0" borderId="0" xfId="0" applyFont="1" applyAlignment="1">
      <alignment horizontal="center" vertical="center" wrapText="1"/>
    </xf>
    <xf numFmtId="167" fontId="82" fillId="0" borderId="65" xfId="0" applyNumberFormat="1" applyFont="1" applyBorder="1" applyAlignment="1">
      <alignment vertical="center" wrapText="1"/>
    </xf>
    <xf numFmtId="3" fontId="12" fillId="3" borderId="30" xfId="0" applyNumberFormat="1" applyFont="1" applyFill="1" applyBorder="1" applyAlignment="1">
      <alignment horizontal="center" vertical="center" wrapText="1"/>
    </xf>
    <xf numFmtId="3" fontId="12" fillId="0" borderId="31" xfId="0" applyNumberFormat="1" applyFont="1" applyBorder="1" applyAlignment="1">
      <alignment horizontal="center" vertical="center" wrapText="1"/>
    </xf>
    <xf numFmtId="3" fontId="12" fillId="3" borderId="25" xfId="0" applyNumberFormat="1" applyFont="1" applyFill="1" applyBorder="1" applyAlignment="1">
      <alignment vertical="center" wrapText="1"/>
    </xf>
    <xf numFmtId="3" fontId="12" fillId="3" borderId="26" xfId="0" applyNumberFormat="1" applyFont="1" applyFill="1" applyBorder="1" applyAlignment="1">
      <alignment vertical="center" wrapText="1"/>
    </xf>
    <xf numFmtId="3" fontId="12" fillId="3" borderId="8" xfId="0" applyNumberFormat="1" applyFont="1" applyFill="1" applyBorder="1" applyAlignment="1">
      <alignment horizontal="center" vertical="center" wrapText="1"/>
    </xf>
    <xf numFmtId="3" fontId="12" fillId="0" borderId="104" xfId="0" applyNumberFormat="1" applyFont="1" applyBorder="1" applyAlignment="1">
      <alignment horizontal="center" vertical="center" wrapText="1"/>
    </xf>
    <xf numFmtId="0" fontId="12" fillId="17" borderId="1" xfId="0" applyFont="1" applyFill="1" applyBorder="1" applyAlignment="1" applyProtection="1">
      <alignment horizontal="center" vertical="center" wrapText="1"/>
      <protection locked="0"/>
    </xf>
    <xf numFmtId="0" fontId="12" fillId="17" borderId="104" xfId="0" applyFont="1" applyFill="1" applyBorder="1" applyAlignment="1" applyProtection="1">
      <alignment horizontal="center" vertical="center" wrapText="1"/>
      <protection locked="0"/>
    </xf>
    <xf numFmtId="3" fontId="12" fillId="0" borderId="25" xfId="0" applyNumberFormat="1" applyFont="1" applyBorder="1" applyAlignment="1">
      <alignment horizontal="center" vertical="center" wrapText="1"/>
    </xf>
    <xf numFmtId="3"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167" fontId="12" fillId="0" borderId="104" xfId="0" applyNumberFormat="1" applyFont="1" applyBorder="1" applyAlignment="1">
      <alignment vertical="center" wrapText="1"/>
    </xf>
    <xf numFmtId="0" fontId="55" fillId="0" borderId="9" xfId="0" applyFont="1" applyBorder="1" applyAlignment="1" applyProtection="1">
      <alignment horizontal="center" vertical="distributed" wrapText="1"/>
      <protection locked="0"/>
    </xf>
    <xf numFmtId="0" fontId="12" fillId="17" borderId="4" xfId="0" applyFont="1" applyFill="1" applyBorder="1" applyAlignment="1" applyProtection="1">
      <alignment horizontal="center" vertical="center" wrapText="1"/>
      <protection locked="0"/>
    </xf>
    <xf numFmtId="0" fontId="12" fillId="17" borderId="105"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distributed" wrapText="1"/>
      <protection locked="0"/>
    </xf>
    <xf numFmtId="3" fontId="12" fillId="0" borderId="5" xfId="0" applyNumberFormat="1" applyFont="1" applyBorder="1" applyAlignment="1">
      <alignment horizontal="center" vertical="center" wrapText="1"/>
    </xf>
    <xf numFmtId="0" fontId="55" fillId="0" borderId="1" xfId="0" applyFont="1" applyBorder="1" applyAlignment="1" applyProtection="1">
      <alignment horizontal="center" vertical="justify" wrapText="1"/>
      <protection locked="0"/>
    </xf>
    <xf numFmtId="3" fontId="59" fillId="0" borderId="25" xfId="4" applyNumberFormat="1" applyFont="1" applyBorder="1" applyAlignment="1">
      <alignment horizontal="center" vertical="center" wrapText="1"/>
    </xf>
    <xf numFmtId="0" fontId="12" fillId="56" borderId="25" xfId="0" applyFont="1" applyFill="1" applyBorder="1" applyAlignment="1" applyProtection="1">
      <alignment horizontal="center" vertical="center"/>
      <protection locked="0"/>
    </xf>
    <xf numFmtId="3" fontId="12" fillId="57" borderId="25" xfId="0" applyNumberFormat="1" applyFont="1" applyFill="1" applyBorder="1" applyAlignment="1">
      <alignment horizontal="right" vertical="center" wrapText="1"/>
    </xf>
    <xf numFmtId="3" fontId="12" fillId="56" borderId="9" xfId="0" applyNumberFormat="1" applyFont="1" applyFill="1" applyBorder="1" applyAlignment="1" applyProtection="1">
      <alignment horizontal="right" vertical="center"/>
      <protection locked="0"/>
    </xf>
    <xf numFmtId="167" fontId="12" fillId="0" borderId="1" xfId="0" applyNumberFormat="1" applyFont="1" applyBorder="1" applyAlignment="1">
      <alignment vertical="center" wrapText="1"/>
    </xf>
    <xf numFmtId="3" fontId="12" fillId="56" borderId="1" xfId="0" applyNumberFormat="1" applyFont="1" applyFill="1" applyBorder="1" applyAlignment="1" applyProtection="1">
      <alignment horizontal="right" vertical="center"/>
      <protection locked="0"/>
    </xf>
    <xf numFmtId="3" fontId="12" fillId="56" borderId="5" xfId="0" applyNumberFormat="1" applyFont="1" applyFill="1" applyBorder="1" applyAlignment="1" applyProtection="1">
      <alignment horizontal="right" vertical="center"/>
      <protection locked="0"/>
    </xf>
    <xf numFmtId="3" fontId="12" fillId="56" borderId="31" xfId="0" applyNumberFormat="1" applyFont="1" applyFill="1" applyBorder="1" applyAlignment="1" applyProtection="1">
      <alignment horizontal="right" vertical="center"/>
      <protection locked="0"/>
    </xf>
    <xf numFmtId="3" fontId="12" fillId="3" borderId="1" xfId="0" applyNumberFormat="1" applyFont="1" applyFill="1" applyBorder="1" applyAlignment="1">
      <alignment horizontal="center" vertical="center" wrapText="1"/>
    </xf>
    <xf numFmtId="167" fontId="12" fillId="0" borderId="25" xfId="0" applyNumberFormat="1" applyFont="1" applyBorder="1" applyAlignment="1">
      <alignment horizontal="center" vertical="center" wrapText="1"/>
    </xf>
    <xf numFmtId="3" fontId="12" fillId="56" borderId="25" xfId="0" applyNumberFormat="1" applyFont="1" applyFill="1" applyBorder="1" applyAlignment="1" applyProtection="1">
      <alignment horizontal="right" vertical="center"/>
      <protection locked="0"/>
    </xf>
    <xf numFmtId="167" fontId="12" fillId="0" borderId="1" xfId="0" applyNumberFormat="1" applyFont="1" applyBorder="1" applyAlignment="1">
      <alignment horizontal="center" vertical="center" wrapText="1"/>
    </xf>
    <xf numFmtId="0" fontId="55" fillId="0" borderId="1" xfId="0" applyFont="1" applyBorder="1" applyAlignment="1" applyProtection="1">
      <alignment horizontal="center" vertical="top" wrapText="1"/>
      <protection locked="0"/>
    </xf>
    <xf numFmtId="1" fontId="19" fillId="0" borderId="25" xfId="0" applyNumberFormat="1" applyFont="1" applyBorder="1" applyAlignment="1">
      <alignment horizontal="center" vertical="center"/>
    </xf>
    <xf numFmtId="3" fontId="12" fillId="58" borderId="25" xfId="3" applyNumberFormat="1" applyFont="1" applyFill="1" applyBorder="1" applyAlignment="1">
      <alignment horizontal="center" vertical="center"/>
    </xf>
    <xf numFmtId="3" fontId="12" fillId="3" borderId="106" xfId="0" applyNumberFormat="1" applyFont="1" applyFill="1" applyBorder="1" applyAlignment="1">
      <alignment horizontal="center" vertical="center" wrapText="1"/>
    </xf>
    <xf numFmtId="0" fontId="55" fillId="0" borderId="107" xfId="0" applyFont="1" applyBorder="1" applyAlignment="1" applyProtection="1">
      <alignment horizontal="center" vertical="justify" wrapText="1"/>
      <protection locked="0"/>
    </xf>
    <xf numFmtId="0" fontId="55" fillId="0" borderId="9" xfId="0" applyFont="1" applyBorder="1" applyAlignment="1" applyProtection="1">
      <alignment horizontal="center" vertical="justify" wrapText="1"/>
      <protection locked="0"/>
    </xf>
    <xf numFmtId="0" fontId="12" fillId="0" borderId="9" xfId="0" applyFont="1" applyBorder="1" applyAlignment="1" applyProtection="1">
      <alignment horizontal="center" vertical="top" wrapText="1"/>
      <protection locked="0"/>
    </xf>
    <xf numFmtId="0" fontId="12" fillId="0" borderId="1" xfId="0" applyFont="1" applyBorder="1" applyAlignment="1" applyProtection="1">
      <alignment horizontal="center" vertical="top" wrapText="1"/>
      <protection locked="0"/>
    </xf>
    <xf numFmtId="167" fontId="12" fillId="0" borderId="5" xfId="0" applyNumberFormat="1" applyFont="1" applyBorder="1" applyAlignment="1">
      <alignment horizontal="center" vertical="center" wrapText="1"/>
    </xf>
    <xf numFmtId="49" fontId="63" fillId="0" borderId="25" xfId="0" applyNumberFormat="1" applyFont="1" applyBorder="1" applyAlignment="1">
      <alignment horizontal="center" vertical="center"/>
    </xf>
    <xf numFmtId="0" fontId="12" fillId="0" borderId="104" xfId="0" applyFont="1" applyBorder="1" applyAlignment="1" applyProtection="1">
      <alignment horizontal="center" vertical="top" wrapText="1"/>
      <protection locked="0"/>
    </xf>
    <xf numFmtId="0" fontId="37" fillId="46" borderId="0" xfId="0" applyFont="1" applyFill="1" applyAlignment="1">
      <alignment horizontal="center" vertical="center" textRotation="90" wrapText="1"/>
    </xf>
    <xf numFmtId="1" fontId="37" fillId="12" borderId="0" xfId="0" applyNumberFormat="1" applyFont="1" applyFill="1" applyAlignment="1">
      <alignment horizontal="center" vertical="center" textRotation="90"/>
    </xf>
    <xf numFmtId="1" fontId="37" fillId="19" borderId="0" xfId="0" applyNumberFormat="1" applyFont="1" applyFill="1" applyAlignment="1">
      <alignment horizontal="center" vertical="center" textRotation="90"/>
    </xf>
    <xf numFmtId="1" fontId="37" fillId="16" borderId="0" xfId="0" applyNumberFormat="1" applyFont="1" applyFill="1" applyAlignment="1">
      <alignment horizontal="center" vertical="center" textRotation="90" wrapText="1"/>
    </xf>
    <xf numFmtId="0" fontId="23" fillId="0" borderId="22" xfId="0" applyFont="1" applyBorder="1" applyAlignment="1">
      <alignment horizontal="center" vertical="center" wrapText="1"/>
    </xf>
    <xf numFmtId="49" fontId="43" fillId="19" borderId="1" xfId="0" applyNumberFormat="1" applyFont="1" applyFill="1" applyBorder="1" applyAlignment="1">
      <alignment horizontal="center" vertical="center"/>
    </xf>
    <xf numFmtId="49" fontId="43" fillId="19" borderId="5" xfId="0" applyNumberFormat="1" applyFont="1" applyFill="1" applyBorder="1" applyAlignment="1">
      <alignment horizontal="center" vertical="center"/>
    </xf>
    <xf numFmtId="49" fontId="43" fillId="19" borderId="9" xfId="0" applyNumberFormat="1" applyFont="1" applyFill="1" applyBorder="1" applyAlignment="1">
      <alignment horizontal="center" vertical="center"/>
    </xf>
    <xf numFmtId="0" fontId="43" fillId="0" borderId="1" xfId="0" applyFont="1" applyBorder="1" applyAlignment="1">
      <alignment vertical="center" wrapText="1"/>
    </xf>
    <xf numFmtId="0" fontId="82" fillId="0" borderId="1" xfId="0" applyFont="1" applyBorder="1" applyAlignment="1">
      <alignment horizontal="left" vertical="center" wrapText="1"/>
    </xf>
    <xf numFmtId="0" fontId="43" fillId="0" borderId="1" xfId="0" applyFont="1" applyBorder="1" applyAlignment="1">
      <alignment horizontal="left" vertical="center" wrapText="1"/>
    </xf>
    <xf numFmtId="0" fontId="43" fillId="0" borderId="1" xfId="0" applyFont="1" applyBorder="1" applyAlignment="1">
      <alignment horizontal="justify" vertical="center" wrapText="1"/>
    </xf>
    <xf numFmtId="0" fontId="61" fillId="0" borderId="1" xfId="0" applyFont="1" applyBorder="1" applyAlignment="1">
      <alignment horizontal="justify" vertical="center" wrapText="1"/>
    </xf>
    <xf numFmtId="0" fontId="61"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61" fillId="0" borderId="1" xfId="0" applyFont="1" applyBorder="1" applyAlignment="1">
      <alignment horizontal="left" vertical="center" wrapText="1"/>
    </xf>
    <xf numFmtId="0" fontId="61" fillId="30" borderId="1" xfId="0" applyFont="1" applyFill="1" applyBorder="1" applyAlignment="1">
      <alignment horizontal="center" vertical="center" wrapText="1"/>
    </xf>
    <xf numFmtId="0" fontId="61" fillId="30" borderId="1" xfId="0" applyFont="1" applyFill="1" applyBorder="1" applyAlignment="1">
      <alignment vertical="center" wrapText="1"/>
    </xf>
    <xf numFmtId="0" fontId="61" fillId="0" borderId="1" xfId="0" applyFont="1" applyBorder="1" applyAlignment="1">
      <alignment vertical="center" wrapText="1"/>
    </xf>
    <xf numFmtId="3" fontId="43" fillId="0" borderId="1" xfId="4" applyNumberFormat="1" applyFont="1" applyBorder="1" applyAlignment="1">
      <alignment horizontal="center" vertical="center" wrapText="1"/>
    </xf>
    <xf numFmtId="0" fontId="43" fillId="0" borderId="5" xfId="0" applyFont="1" applyBorder="1" applyAlignment="1">
      <alignment horizontal="left" vertical="center" wrapText="1"/>
    </xf>
    <xf numFmtId="0" fontId="43" fillId="0" borderId="9" xfId="0" applyFont="1" applyBorder="1" applyAlignment="1">
      <alignment horizontal="left" vertical="center" wrapText="1"/>
    </xf>
    <xf numFmtId="0" fontId="32" fillId="16" borderId="1" xfId="0" applyFont="1" applyFill="1" applyBorder="1" applyAlignment="1">
      <alignment horizontal="center" vertical="center" wrapText="1"/>
    </xf>
    <xf numFmtId="0" fontId="32" fillId="14" borderId="1" xfId="0" applyFont="1" applyFill="1" applyBorder="1" applyAlignment="1">
      <alignment horizontal="center" vertical="center" wrapText="1"/>
    </xf>
    <xf numFmtId="0" fontId="43" fillId="14" borderId="1" xfId="0" applyFont="1" applyFill="1" applyBorder="1" applyAlignment="1">
      <alignment horizontal="justify" vertical="center" wrapText="1"/>
    </xf>
    <xf numFmtId="49" fontId="15" fillId="10" borderId="2" xfId="0" applyNumberFormat="1" applyFont="1" applyFill="1" applyBorder="1" applyAlignment="1">
      <alignment horizontal="center" vertical="center" wrapText="1"/>
    </xf>
    <xf numFmtId="49" fontId="15" fillId="10" borderId="3" xfId="0" applyNumberFormat="1" applyFont="1" applyFill="1" applyBorder="1" applyAlignment="1">
      <alignment horizontal="center" vertical="center" wrapText="1"/>
    </xf>
    <xf numFmtId="49" fontId="15" fillId="10" borderId="16" xfId="0" applyNumberFormat="1"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20" fillId="11" borderId="16" xfId="0" applyFont="1" applyFill="1" applyBorder="1" applyAlignment="1">
      <alignment horizontal="center" vertical="center" wrapText="1"/>
    </xf>
    <xf numFmtId="0" fontId="20" fillId="11" borderId="2" xfId="0" applyFont="1" applyFill="1" applyBorder="1" applyAlignment="1">
      <alignment horizontal="center" vertical="center"/>
    </xf>
    <xf numFmtId="0" fontId="20" fillId="11" borderId="16" xfId="0" applyFont="1" applyFill="1" applyBorder="1" applyAlignment="1">
      <alignment horizontal="center" vertical="center"/>
    </xf>
    <xf numFmtId="165" fontId="15" fillId="0" borderId="2" xfId="1" applyNumberFormat="1" applyFont="1" applyBorder="1" applyAlignment="1">
      <alignment horizontal="center" vertical="center" wrapText="1"/>
    </xf>
    <xf numFmtId="165" fontId="15" fillId="0" borderId="3" xfId="1" applyNumberFormat="1" applyFont="1" applyBorder="1" applyAlignment="1">
      <alignment horizontal="center" vertical="center" wrapText="1"/>
    </xf>
    <xf numFmtId="165" fontId="15" fillId="0" borderId="16" xfId="1" applyNumberFormat="1" applyFont="1" applyBorder="1" applyAlignment="1">
      <alignment horizontal="center" vertical="center" wrapText="1"/>
    </xf>
    <xf numFmtId="3" fontId="15" fillId="0" borderId="2" xfId="0" applyNumberFormat="1" applyFont="1" applyBorder="1" applyAlignment="1">
      <alignment horizontal="center" vertical="center"/>
    </xf>
    <xf numFmtId="3" fontId="15" fillId="0" borderId="3" xfId="0" applyNumberFormat="1" applyFont="1" applyBorder="1" applyAlignment="1">
      <alignment horizontal="center" vertical="center"/>
    </xf>
    <xf numFmtId="3" fontId="15" fillId="0" borderId="16" xfId="0" applyNumberFormat="1" applyFont="1" applyBorder="1" applyAlignment="1">
      <alignment horizontal="center" vertical="center"/>
    </xf>
    <xf numFmtId="167" fontId="36" fillId="0" borderId="2" xfId="3" applyNumberFormat="1" applyFont="1" applyFill="1" applyBorder="1" applyAlignment="1">
      <alignment horizontal="center" vertical="center"/>
    </xf>
    <xf numFmtId="167" fontId="36" fillId="0" borderId="16" xfId="3" applyNumberFormat="1" applyFont="1" applyFill="1" applyBorder="1" applyAlignment="1">
      <alignment horizontal="center" vertical="center"/>
    </xf>
    <xf numFmtId="0" fontId="37" fillId="17" borderId="5" xfId="0" applyFont="1" applyFill="1" applyBorder="1" applyAlignment="1">
      <alignment horizontal="center" vertical="center" wrapText="1"/>
    </xf>
    <xf numFmtId="0" fontId="37" fillId="17" borderId="8" xfId="0" applyFont="1" applyFill="1" applyBorder="1" applyAlignment="1">
      <alignment horizontal="center" vertical="center" wrapText="1"/>
    </xf>
    <xf numFmtId="0" fontId="37" fillId="17" borderId="9" xfId="0" applyFont="1" applyFill="1" applyBorder="1" applyAlignment="1">
      <alignment horizontal="center" vertical="center" wrapText="1"/>
    </xf>
    <xf numFmtId="0" fontId="36" fillId="0" borderId="5"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9" xfId="0" applyFont="1" applyBorder="1" applyAlignment="1">
      <alignment horizontal="center" vertical="center" wrapText="1"/>
    </xf>
    <xf numFmtId="166" fontId="15" fillId="9" borderId="32" xfId="1" applyNumberFormat="1" applyFont="1" applyFill="1" applyBorder="1" applyAlignment="1">
      <alignment horizontal="center" vertical="center"/>
    </xf>
    <xf numFmtId="166" fontId="15" fillId="9" borderId="33" xfId="1" applyNumberFormat="1" applyFont="1" applyFill="1" applyBorder="1" applyAlignment="1">
      <alignment horizontal="center" vertical="center"/>
    </xf>
    <xf numFmtId="166" fontId="15" fillId="9" borderId="38" xfId="1" applyNumberFormat="1" applyFont="1" applyFill="1" applyBorder="1" applyAlignment="1">
      <alignment horizontal="center" vertical="center"/>
    </xf>
    <xf numFmtId="166" fontId="15" fillId="4" borderId="39" xfId="1" applyNumberFormat="1" applyFont="1" applyFill="1" applyBorder="1" applyAlignment="1">
      <alignment horizontal="center" vertical="center"/>
    </xf>
    <xf numFmtId="166" fontId="15" fillId="4" borderId="33" xfId="1" applyNumberFormat="1" applyFont="1" applyFill="1" applyBorder="1" applyAlignment="1">
      <alignment horizontal="center" vertical="center"/>
    </xf>
    <xf numFmtId="166" fontId="15" fillId="4" borderId="38" xfId="1" applyNumberFormat="1" applyFont="1" applyFill="1" applyBorder="1" applyAlignment="1">
      <alignment horizontal="center" vertical="center"/>
    </xf>
    <xf numFmtId="166" fontId="15" fillId="15" borderId="39" xfId="1" applyNumberFormat="1" applyFont="1" applyFill="1" applyBorder="1" applyAlignment="1">
      <alignment horizontal="center" vertical="center"/>
    </xf>
    <xf numFmtId="166" fontId="15" fillId="15" borderId="33" xfId="1" applyNumberFormat="1" applyFont="1" applyFill="1" applyBorder="1" applyAlignment="1">
      <alignment horizontal="center" vertical="center"/>
    </xf>
    <xf numFmtId="166" fontId="15" fillId="15" borderId="38" xfId="1" applyNumberFormat="1" applyFont="1" applyFill="1" applyBorder="1" applyAlignment="1">
      <alignment horizontal="center" vertical="center"/>
    </xf>
    <xf numFmtId="166" fontId="39" fillId="18" borderId="39" xfId="1" applyNumberFormat="1" applyFont="1" applyFill="1" applyBorder="1" applyAlignment="1">
      <alignment horizontal="center" vertical="center"/>
    </xf>
    <xf numFmtId="166" fontId="39" fillId="18" borderId="33" xfId="1" applyNumberFormat="1" applyFont="1" applyFill="1" applyBorder="1" applyAlignment="1">
      <alignment horizontal="center" vertical="center"/>
    </xf>
    <xf numFmtId="49" fontId="15" fillId="12" borderId="2" xfId="0" applyNumberFormat="1" applyFont="1" applyFill="1" applyBorder="1" applyAlignment="1">
      <alignment horizontal="center" vertical="center" wrapText="1"/>
    </xf>
    <xf numFmtId="49" fontId="15" fillId="12" borderId="16" xfId="0" applyNumberFormat="1" applyFont="1" applyFill="1" applyBorder="1" applyAlignment="1">
      <alignment horizontal="center" vertical="center" wrapText="1"/>
    </xf>
    <xf numFmtId="3" fontId="12" fillId="9" borderId="2" xfId="0" applyNumberFormat="1" applyFont="1" applyFill="1" applyBorder="1" applyAlignment="1">
      <alignment horizontal="center" vertical="center"/>
    </xf>
    <xf numFmtId="3" fontId="12" fillId="9" borderId="3" xfId="0" applyNumberFormat="1" applyFont="1" applyFill="1" applyBorder="1" applyAlignment="1">
      <alignment horizontal="center" vertical="center"/>
    </xf>
    <xf numFmtId="3" fontId="12" fillId="9" borderId="16" xfId="0" applyNumberFormat="1" applyFont="1" applyFill="1" applyBorder="1" applyAlignment="1">
      <alignment horizontal="center" vertical="center"/>
    </xf>
    <xf numFmtId="3" fontId="12" fillId="9" borderId="35" xfId="0" applyNumberFormat="1" applyFont="1" applyFill="1" applyBorder="1" applyAlignment="1">
      <alignment horizontal="center" vertical="center"/>
    </xf>
    <xf numFmtId="3" fontId="12" fillId="9" borderId="36" xfId="0" applyNumberFormat="1" applyFont="1" applyFill="1" applyBorder="1" applyAlignment="1">
      <alignment horizontal="center" vertical="center"/>
    </xf>
    <xf numFmtId="3" fontId="12" fillId="9" borderId="37" xfId="0" applyNumberFormat="1" applyFont="1" applyFill="1" applyBorder="1" applyAlignment="1">
      <alignment horizontal="center" vertical="center"/>
    </xf>
    <xf numFmtId="1" fontId="19" fillId="0" borderId="5" xfId="0" applyNumberFormat="1" applyFont="1" applyBorder="1" applyAlignment="1">
      <alignment horizontal="center" vertical="center" wrapText="1"/>
    </xf>
    <xf numFmtId="1" fontId="19" fillId="0" borderId="8" xfId="0" applyNumberFormat="1" applyFont="1" applyBorder="1" applyAlignment="1">
      <alignment horizontal="center" vertical="center" wrapText="1"/>
    </xf>
    <xf numFmtId="1" fontId="19" fillId="0" borderId="9" xfId="0" applyNumberFormat="1" applyFont="1" applyBorder="1" applyAlignment="1">
      <alignment horizontal="center" vertical="center" wrapText="1"/>
    </xf>
    <xf numFmtId="49" fontId="12" fillId="13" borderId="5" xfId="0" applyNumberFormat="1" applyFont="1" applyFill="1" applyBorder="1" applyAlignment="1">
      <alignment horizontal="center" vertical="center" wrapText="1"/>
    </xf>
    <xf numFmtId="49" fontId="12" fillId="13" borderId="9" xfId="0" applyNumberFormat="1" applyFont="1" applyFill="1" applyBorder="1" applyAlignment="1">
      <alignment horizontal="center" vertical="center" wrapText="1"/>
    </xf>
    <xf numFmtId="165" fontId="12" fillId="13" borderId="5" xfId="1" applyNumberFormat="1" applyFont="1" applyFill="1" applyBorder="1" applyAlignment="1">
      <alignment horizontal="center" vertical="center" wrapText="1"/>
    </xf>
    <xf numFmtId="165" fontId="12" fillId="13" borderId="9" xfId="1" applyNumberFormat="1" applyFont="1" applyFill="1" applyBorder="1" applyAlignment="1">
      <alignment horizontal="center" vertical="center" wrapText="1"/>
    </xf>
    <xf numFmtId="0" fontId="19" fillId="13" borderId="5" xfId="0" applyFont="1" applyFill="1" applyBorder="1" applyAlignment="1">
      <alignment horizontal="center" vertical="center" wrapText="1"/>
    </xf>
    <xf numFmtId="0" fontId="19" fillId="13" borderId="9" xfId="0" applyFont="1" applyFill="1" applyBorder="1" applyAlignment="1">
      <alignment horizontal="center" vertical="center" wrapText="1"/>
    </xf>
    <xf numFmtId="0" fontId="19" fillId="11" borderId="5" xfId="0" applyFont="1" applyFill="1" applyBorder="1" applyAlignment="1">
      <alignment horizontal="center" vertical="center" wrapText="1"/>
    </xf>
    <xf numFmtId="0" fontId="19" fillId="11" borderId="9" xfId="0" applyFont="1" applyFill="1" applyBorder="1" applyAlignment="1">
      <alignment horizontal="center" vertical="center" wrapText="1"/>
    </xf>
    <xf numFmtId="165" fontId="12" fillId="14" borderId="5" xfId="1" applyNumberFormat="1" applyFont="1" applyFill="1" applyBorder="1" applyAlignment="1">
      <alignment horizontal="center" vertical="center" wrapText="1"/>
    </xf>
    <xf numFmtId="165" fontId="12" fillId="14" borderId="8" xfId="1" applyNumberFormat="1" applyFont="1" applyFill="1" applyBorder="1" applyAlignment="1">
      <alignment horizontal="center" vertical="center" wrapText="1"/>
    </xf>
    <xf numFmtId="165" fontId="12" fillId="14" borderId="9" xfId="1" applyNumberFormat="1" applyFont="1" applyFill="1" applyBorder="1" applyAlignment="1">
      <alignment horizontal="center" vertical="center" wrapText="1"/>
    </xf>
    <xf numFmtId="49" fontId="12" fillId="9" borderId="5" xfId="0" applyNumberFormat="1" applyFont="1" applyFill="1" applyBorder="1" applyAlignment="1">
      <alignment horizontal="center" vertical="center" wrapText="1"/>
    </xf>
    <xf numFmtId="49" fontId="12" fillId="9" borderId="9" xfId="0" applyNumberFormat="1" applyFont="1" applyFill="1" applyBorder="1" applyAlignment="1">
      <alignment horizontal="center" vertical="center" wrapText="1"/>
    </xf>
    <xf numFmtId="49" fontId="12" fillId="15" borderId="5" xfId="0" applyNumberFormat="1" applyFont="1" applyFill="1" applyBorder="1" applyAlignment="1">
      <alignment horizontal="center" vertical="center" wrapText="1"/>
    </xf>
    <xf numFmtId="49" fontId="12" fillId="15" borderId="9" xfId="0" applyNumberFormat="1" applyFont="1" applyFill="1" applyBorder="1" applyAlignment="1">
      <alignment horizontal="center" vertical="center" wrapText="1"/>
    </xf>
    <xf numFmtId="3" fontId="12" fillId="10" borderId="5" xfId="0" applyNumberFormat="1" applyFont="1" applyFill="1" applyBorder="1" applyAlignment="1">
      <alignment horizontal="center" vertical="center" wrapText="1"/>
    </xf>
    <xf numFmtId="3" fontId="12" fillId="10" borderId="9" xfId="0" applyNumberFormat="1" applyFont="1" applyFill="1" applyBorder="1" applyAlignment="1">
      <alignment horizontal="center" vertical="center" wrapText="1"/>
    </xf>
    <xf numFmtId="3" fontId="12" fillId="5" borderId="5" xfId="0" applyNumberFormat="1" applyFont="1" applyFill="1" applyBorder="1" applyAlignment="1">
      <alignment horizontal="center" vertical="center" wrapText="1"/>
    </xf>
    <xf numFmtId="3" fontId="12" fillId="5" borderId="9" xfId="0" applyNumberFormat="1" applyFont="1" applyFill="1" applyBorder="1" applyAlignment="1">
      <alignment horizontal="center" vertical="center" wrapText="1"/>
    </xf>
    <xf numFmtId="49" fontId="28" fillId="0" borderId="25" xfId="0" applyNumberFormat="1" applyFont="1" applyBorder="1" applyAlignment="1">
      <alignment horizontal="center" vertical="center"/>
    </xf>
    <xf numFmtId="49" fontId="28" fillId="0" borderId="8" xfId="0" applyNumberFormat="1" applyFont="1" applyBorder="1" applyAlignment="1">
      <alignment horizontal="center" vertical="center"/>
    </xf>
    <xf numFmtId="49" fontId="28" fillId="0" borderId="26" xfId="0" applyNumberFormat="1" applyFont="1" applyBorder="1" applyAlignment="1">
      <alignment horizontal="center" vertical="center"/>
    </xf>
    <xf numFmtId="49" fontId="13" fillId="0" borderId="25" xfId="0" applyNumberFormat="1" applyFont="1" applyBorder="1" applyAlignment="1">
      <alignment horizontal="center" vertical="center"/>
    </xf>
    <xf numFmtId="49" fontId="13" fillId="0" borderId="8" xfId="0" applyNumberFormat="1" applyFont="1" applyBorder="1" applyAlignment="1">
      <alignment horizontal="center" vertical="center"/>
    </xf>
    <xf numFmtId="49" fontId="13" fillId="0" borderId="26" xfId="0" applyNumberFormat="1" applyFont="1" applyBorder="1" applyAlignment="1">
      <alignment horizontal="center" vertical="center"/>
    </xf>
    <xf numFmtId="49" fontId="29" fillId="0" borderId="25"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6" xfId="0" applyNumberFormat="1" applyFont="1" applyBorder="1" applyAlignment="1">
      <alignment horizontal="center" vertical="center" wrapText="1"/>
    </xf>
    <xf numFmtId="49" fontId="25" fillId="0" borderId="25" xfId="0" applyNumberFormat="1" applyFont="1" applyBorder="1" applyAlignment="1">
      <alignment horizontal="center" vertical="center" wrapText="1"/>
    </xf>
    <xf numFmtId="49" fontId="25" fillId="0" borderId="8" xfId="0" applyNumberFormat="1" applyFont="1" applyBorder="1" applyAlignment="1">
      <alignment horizontal="center" vertical="center" wrapText="1"/>
    </xf>
    <xf numFmtId="49" fontId="25" fillId="0" borderId="26" xfId="0" applyNumberFormat="1" applyFont="1" applyBorder="1" applyAlignment="1">
      <alignment horizontal="center" vertical="center" wrapText="1"/>
    </xf>
    <xf numFmtId="49" fontId="30" fillId="0" borderId="25" xfId="0" applyNumberFormat="1" applyFont="1" applyBorder="1" applyAlignment="1">
      <alignment horizontal="center" vertical="center"/>
    </xf>
    <xf numFmtId="49" fontId="30" fillId="0" borderId="8" xfId="0" applyNumberFormat="1" applyFont="1" applyBorder="1" applyAlignment="1">
      <alignment horizontal="center" vertical="center"/>
    </xf>
    <xf numFmtId="49" fontId="30" fillId="0" borderId="26" xfId="0" applyNumberFormat="1" applyFont="1" applyBorder="1" applyAlignment="1">
      <alignment horizontal="center" vertical="center"/>
    </xf>
    <xf numFmtId="49" fontId="58" fillId="0" borderId="25" xfId="0" applyNumberFormat="1" applyFont="1" applyBorder="1" applyAlignment="1">
      <alignment horizontal="center" vertical="center"/>
    </xf>
    <xf numFmtId="49" fontId="58" fillId="0" borderId="8" xfId="0" applyNumberFormat="1" applyFont="1" applyBorder="1" applyAlignment="1">
      <alignment horizontal="center" vertical="center"/>
    </xf>
    <xf numFmtId="49" fontId="58" fillId="0" borderId="26" xfId="0" applyNumberFormat="1" applyFont="1" applyBorder="1" applyAlignment="1">
      <alignment horizontal="center" vertical="center"/>
    </xf>
    <xf numFmtId="1" fontId="28" fillId="0" borderId="25" xfId="0" applyNumberFormat="1" applyFont="1" applyBorder="1" applyAlignment="1">
      <alignment horizontal="center" vertical="center"/>
    </xf>
    <xf numFmtId="1" fontId="28" fillId="0" borderId="8" xfId="0" applyNumberFormat="1" applyFont="1" applyBorder="1" applyAlignment="1">
      <alignment horizontal="center" vertical="center"/>
    </xf>
    <xf numFmtId="1" fontId="28" fillId="0" borderId="26" xfId="0" applyNumberFormat="1" applyFont="1" applyBorder="1" applyAlignment="1">
      <alignment horizontal="center" vertical="center"/>
    </xf>
    <xf numFmtId="1" fontId="13" fillId="0" borderId="25" xfId="0" applyNumberFormat="1" applyFont="1" applyBorder="1" applyAlignment="1">
      <alignment horizontal="center" vertical="center"/>
    </xf>
    <xf numFmtId="1" fontId="13" fillId="0" borderId="8" xfId="0" applyNumberFormat="1" applyFont="1" applyBorder="1" applyAlignment="1">
      <alignment horizontal="center" vertical="center"/>
    </xf>
    <xf numFmtId="1" fontId="13" fillId="0" borderId="26" xfId="0" applyNumberFormat="1" applyFont="1" applyBorder="1" applyAlignment="1">
      <alignment horizontal="center" vertical="center"/>
    </xf>
    <xf numFmtId="49" fontId="29" fillId="0" borderId="25" xfId="0" applyNumberFormat="1" applyFont="1" applyBorder="1" applyAlignment="1">
      <alignment horizontal="center" vertical="center"/>
    </xf>
    <xf numFmtId="49" fontId="29" fillId="0" borderId="8" xfId="0" applyNumberFormat="1" applyFont="1" applyBorder="1" applyAlignment="1">
      <alignment horizontal="center" vertical="center"/>
    </xf>
    <xf numFmtId="49" fontId="29" fillId="0" borderId="26" xfId="0" applyNumberFormat="1" applyFont="1" applyBorder="1" applyAlignment="1">
      <alignment horizontal="center" vertical="center"/>
    </xf>
    <xf numFmtId="49" fontId="25" fillId="0" borderId="25" xfId="0" applyNumberFormat="1" applyFont="1" applyBorder="1" applyAlignment="1">
      <alignment horizontal="center" vertical="center"/>
    </xf>
    <xf numFmtId="49" fontId="25" fillId="0" borderId="8" xfId="0" applyNumberFormat="1" applyFont="1" applyBorder="1" applyAlignment="1">
      <alignment horizontal="center" vertical="center"/>
    </xf>
    <xf numFmtId="49" fontId="25" fillId="0" borderId="26" xfId="0" applyNumberFormat="1" applyFont="1" applyBorder="1" applyAlignment="1">
      <alignment horizontal="center" vertical="center"/>
    </xf>
    <xf numFmtId="1" fontId="19" fillId="11" borderId="5" xfId="0" applyNumberFormat="1" applyFont="1" applyFill="1" applyBorder="1" applyAlignment="1">
      <alignment horizontal="center" vertical="center" wrapText="1"/>
    </xf>
    <xf numFmtId="1" fontId="19" fillId="11" borderId="9" xfId="0" applyNumberFormat="1" applyFont="1" applyFill="1" applyBorder="1" applyAlignment="1">
      <alignment horizontal="center" vertical="center" wrapText="1"/>
    </xf>
    <xf numFmtId="1" fontId="29" fillId="0" borderId="25" xfId="0" applyNumberFormat="1" applyFont="1" applyBorder="1" applyAlignment="1">
      <alignment horizontal="center" vertical="center"/>
    </xf>
    <xf numFmtId="1" fontId="29" fillId="0" borderId="8" xfId="0" applyNumberFormat="1" applyFont="1" applyBorder="1" applyAlignment="1">
      <alignment horizontal="center" vertical="center"/>
    </xf>
    <xf numFmtId="1" fontId="29" fillId="0" borderId="26" xfId="0" applyNumberFormat="1" applyFont="1" applyBorder="1" applyAlignment="1">
      <alignment horizontal="center" vertical="center"/>
    </xf>
    <xf numFmtId="1" fontId="25" fillId="0" borderId="25" xfId="0" applyNumberFormat="1" applyFont="1" applyBorder="1" applyAlignment="1">
      <alignment horizontal="center" vertical="center"/>
    </xf>
    <xf numFmtId="1" fontId="25" fillId="0" borderId="8" xfId="0" applyNumberFormat="1" applyFont="1" applyBorder="1" applyAlignment="1">
      <alignment horizontal="center" vertical="center"/>
    </xf>
    <xf numFmtId="1" fontId="25" fillId="0" borderId="26" xfId="0" applyNumberFormat="1" applyFont="1" applyBorder="1" applyAlignment="1">
      <alignment horizontal="center" vertical="center"/>
    </xf>
    <xf numFmtId="1" fontId="19" fillId="14" borderId="5" xfId="0" applyNumberFormat="1" applyFont="1" applyFill="1" applyBorder="1" applyAlignment="1">
      <alignment horizontal="center" vertical="center" wrapText="1"/>
    </xf>
    <xf numFmtId="1" fontId="19" fillId="14" borderId="8" xfId="0" applyNumberFormat="1" applyFont="1" applyFill="1" applyBorder="1" applyAlignment="1">
      <alignment horizontal="center" vertical="center" wrapText="1"/>
    </xf>
    <xf numFmtId="1" fontId="19" fillId="14" borderId="9" xfId="0" applyNumberFormat="1" applyFont="1" applyFill="1" applyBorder="1" applyAlignment="1">
      <alignment horizontal="center" vertical="center" wrapText="1"/>
    </xf>
    <xf numFmtId="0" fontId="29" fillId="14" borderId="25" xfId="0" applyFont="1" applyFill="1" applyBorder="1" applyAlignment="1">
      <alignment horizontal="center" vertical="center" wrapText="1"/>
    </xf>
    <xf numFmtId="0" fontId="29" fillId="14" borderId="8" xfId="0" applyFont="1" applyFill="1" applyBorder="1" applyAlignment="1">
      <alignment horizontal="center" vertical="center" wrapText="1"/>
    </xf>
    <xf numFmtId="0" fontId="29" fillId="14" borderId="26" xfId="0" applyFont="1" applyFill="1" applyBorder="1" applyAlignment="1">
      <alignment horizontal="center" vertical="center" wrapText="1"/>
    </xf>
    <xf numFmtId="0" fontId="25" fillId="14" borderId="25" xfId="0" applyFont="1" applyFill="1" applyBorder="1" applyAlignment="1">
      <alignment horizontal="center" vertical="center" wrapText="1"/>
    </xf>
    <xf numFmtId="0" fontId="25" fillId="14" borderId="8" xfId="0" applyFont="1" applyFill="1" applyBorder="1" applyAlignment="1">
      <alignment horizontal="center" vertical="center" wrapText="1"/>
    </xf>
    <xf numFmtId="0" fontId="25" fillId="14" borderId="26" xfId="0" applyFont="1" applyFill="1" applyBorder="1" applyAlignment="1">
      <alignment horizontal="center" vertical="center" wrapText="1"/>
    </xf>
    <xf numFmtId="3" fontId="32" fillId="14" borderId="25" xfId="4" applyNumberFormat="1" applyFont="1" applyFill="1" applyBorder="1" applyAlignment="1">
      <alignment horizontal="center" vertical="center" wrapText="1"/>
    </xf>
    <xf numFmtId="3" fontId="32" fillId="14" borderId="8" xfId="4" applyNumberFormat="1" applyFont="1" applyFill="1" applyBorder="1" applyAlignment="1">
      <alignment horizontal="center" vertical="center" wrapText="1"/>
    </xf>
    <xf numFmtId="3" fontId="32" fillId="14" borderId="26" xfId="4" applyNumberFormat="1" applyFont="1" applyFill="1" applyBorder="1" applyAlignment="1">
      <alignment horizontal="center" vertical="center" wrapText="1"/>
    </xf>
    <xf numFmtId="3" fontId="45" fillId="14" borderId="25" xfId="4" applyNumberFormat="1" applyFont="1" applyFill="1" applyBorder="1" applyAlignment="1">
      <alignment horizontal="center" vertical="center" wrapText="1"/>
    </xf>
    <xf numFmtId="3" fontId="45" fillId="14" borderId="8" xfId="4" applyNumberFormat="1" applyFont="1" applyFill="1" applyBorder="1" applyAlignment="1">
      <alignment horizontal="center" vertical="center" wrapText="1"/>
    </xf>
    <xf numFmtId="3" fontId="45" fillId="14" borderId="26" xfId="4" applyNumberFormat="1" applyFont="1" applyFill="1" applyBorder="1" applyAlignment="1">
      <alignment horizontal="center" vertical="center" wrapText="1"/>
    </xf>
    <xf numFmtId="0" fontId="19" fillId="12" borderId="5" xfId="0" applyFont="1" applyFill="1" applyBorder="1" applyAlignment="1">
      <alignment horizontal="center" vertical="center" wrapText="1"/>
    </xf>
    <xf numFmtId="0" fontId="19" fillId="12" borderId="8" xfId="0" applyFont="1" applyFill="1" applyBorder="1" applyAlignment="1">
      <alignment horizontal="center" vertical="center" wrapText="1"/>
    </xf>
    <xf numFmtId="0" fontId="19" fillId="12" borderId="9" xfId="0" applyFont="1" applyFill="1" applyBorder="1" applyAlignment="1">
      <alignment horizontal="center" vertical="center" wrapText="1"/>
    </xf>
    <xf numFmtId="0" fontId="32" fillId="0" borderId="25"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26" xfId="0" applyFont="1" applyBorder="1" applyAlignment="1">
      <alignment horizontal="center" vertical="center" wrapText="1"/>
    </xf>
    <xf numFmtId="0" fontId="45" fillId="0" borderId="25"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26" xfId="0" applyFont="1" applyBorder="1" applyAlignment="1">
      <alignment horizontal="center" vertical="center" wrapText="1"/>
    </xf>
    <xf numFmtId="165" fontId="12" fillId="3" borderId="5" xfId="1" applyNumberFormat="1" applyFont="1" applyFill="1" applyBorder="1" applyAlignment="1">
      <alignment horizontal="center" vertical="center" wrapText="1"/>
    </xf>
    <xf numFmtId="165" fontId="12" fillId="3" borderId="9" xfId="1" applyNumberFormat="1" applyFont="1" applyFill="1" applyBorder="1" applyAlignment="1">
      <alignment horizontal="center" vertical="center" wrapText="1"/>
    </xf>
    <xf numFmtId="3" fontId="32" fillId="0" borderId="25" xfId="4" applyNumberFormat="1" applyFont="1" applyBorder="1" applyAlignment="1">
      <alignment horizontal="center" vertical="center" wrapText="1"/>
    </xf>
    <xf numFmtId="3" fontId="32" fillId="0" borderId="8" xfId="4" applyNumberFormat="1" applyFont="1" applyBorder="1" applyAlignment="1">
      <alignment horizontal="center" vertical="center" wrapText="1"/>
    </xf>
    <xf numFmtId="3" fontId="32" fillId="0" borderId="26" xfId="4" applyNumberFormat="1" applyFont="1" applyBorder="1" applyAlignment="1">
      <alignment horizontal="center" vertical="center" wrapText="1"/>
    </xf>
    <xf numFmtId="0" fontId="12" fillId="16" borderId="25" xfId="0" applyFont="1" applyFill="1" applyBorder="1" applyAlignment="1" applyProtection="1">
      <alignment horizontal="center" vertical="center"/>
      <protection locked="0"/>
    </xf>
    <xf numFmtId="0" fontId="12" fillId="16" borderId="8" xfId="0" applyFont="1" applyFill="1" applyBorder="1" applyAlignment="1" applyProtection="1">
      <alignment horizontal="center" vertical="center"/>
      <protection locked="0"/>
    </xf>
    <xf numFmtId="0" fontId="12" fillId="16" borderId="26" xfId="0" applyFont="1" applyFill="1" applyBorder="1" applyAlignment="1" applyProtection="1">
      <alignment horizontal="center" vertical="center"/>
      <protection locked="0"/>
    </xf>
    <xf numFmtId="49" fontId="12" fillId="5" borderId="5" xfId="0" applyNumberFormat="1" applyFont="1" applyFill="1" applyBorder="1" applyAlignment="1">
      <alignment horizontal="center" vertical="center" wrapText="1"/>
    </xf>
    <xf numFmtId="49" fontId="12" fillId="5" borderId="9" xfId="0" applyNumberFormat="1" applyFont="1" applyFill="1" applyBorder="1" applyAlignment="1">
      <alignment horizontal="center" vertical="center" wrapText="1"/>
    </xf>
    <xf numFmtId="49" fontId="12" fillId="0" borderId="5"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3" fontId="12" fillId="4" borderId="25" xfId="0" applyNumberFormat="1" applyFont="1" applyFill="1" applyBorder="1" applyAlignment="1">
      <alignment horizontal="right" vertical="center" wrapText="1"/>
    </xf>
    <xf numFmtId="3" fontId="12" fillId="4" borderId="8" xfId="0" applyNumberFormat="1" applyFont="1" applyFill="1" applyBorder="1" applyAlignment="1">
      <alignment horizontal="right" vertical="center" wrapText="1"/>
    </xf>
    <xf numFmtId="3" fontId="12" fillId="4" borderId="26" xfId="0" applyNumberFormat="1" applyFont="1" applyFill="1" applyBorder="1" applyAlignment="1">
      <alignment horizontal="right" vertical="center" wrapText="1"/>
    </xf>
    <xf numFmtId="3" fontId="12" fillId="10" borderId="5" xfId="0" applyNumberFormat="1" applyFont="1" applyFill="1" applyBorder="1" applyAlignment="1">
      <alignment horizontal="center" vertical="center"/>
    </xf>
    <xf numFmtId="3" fontId="12" fillId="10" borderId="9" xfId="0" applyNumberFormat="1" applyFont="1" applyFill="1" applyBorder="1" applyAlignment="1">
      <alignment horizontal="center" vertical="center"/>
    </xf>
    <xf numFmtId="49" fontId="12" fillId="0" borderId="34" xfId="0" applyNumberFormat="1" applyFont="1" applyBorder="1" applyAlignment="1">
      <alignment horizontal="center" vertical="center" wrapText="1"/>
    </xf>
    <xf numFmtId="3" fontId="12" fillId="10" borderId="25" xfId="3" applyNumberFormat="1" applyFont="1" applyFill="1" applyBorder="1" applyAlignment="1">
      <alignment horizontal="center" vertical="center"/>
    </xf>
    <xf numFmtId="3" fontId="12" fillId="10" borderId="8" xfId="3" applyNumberFormat="1" applyFont="1" applyFill="1" applyBorder="1" applyAlignment="1">
      <alignment horizontal="center" vertical="center"/>
    </xf>
    <xf numFmtId="3" fontId="12" fillId="10" borderId="26" xfId="3" applyNumberFormat="1" applyFont="1" applyFill="1" applyBorder="1" applyAlignment="1">
      <alignment horizontal="center" vertical="center"/>
    </xf>
    <xf numFmtId="3" fontId="12" fillId="10" borderId="34" xfId="0" applyNumberFormat="1" applyFont="1" applyFill="1" applyBorder="1" applyAlignment="1">
      <alignment horizontal="center" vertical="center" wrapText="1"/>
    </xf>
    <xf numFmtId="3" fontId="12" fillId="5" borderId="34" xfId="0" applyNumberFormat="1" applyFont="1" applyFill="1" applyBorder="1" applyAlignment="1">
      <alignment horizontal="center" vertical="center" wrapText="1"/>
    </xf>
    <xf numFmtId="3" fontId="12" fillId="10" borderId="34" xfId="0" applyNumberFormat="1" applyFont="1" applyFill="1" applyBorder="1" applyAlignment="1">
      <alignment horizontal="center" vertical="center"/>
    </xf>
    <xf numFmtId="49" fontId="29" fillId="3" borderId="25" xfId="0" applyNumberFormat="1" applyFont="1" applyFill="1" applyBorder="1" applyAlignment="1">
      <alignment horizontal="center" vertical="center" wrapText="1"/>
    </xf>
    <xf numFmtId="49" fontId="29" fillId="3" borderId="8" xfId="0" applyNumberFormat="1" applyFont="1" applyFill="1" applyBorder="1" applyAlignment="1">
      <alignment horizontal="center" vertical="center" wrapText="1"/>
    </xf>
    <xf numFmtId="49" fontId="29" fillId="3" borderId="26" xfId="0" applyNumberFormat="1" applyFont="1" applyFill="1" applyBorder="1" applyAlignment="1">
      <alignment horizontal="center" vertical="center" wrapText="1"/>
    </xf>
    <xf numFmtId="44" fontId="29" fillId="0" borderId="25" xfId="2" applyFont="1" applyBorder="1" applyAlignment="1">
      <alignment horizontal="center" vertical="center"/>
    </xf>
    <xf numFmtId="44" fontId="29" fillId="0" borderId="8" xfId="2" applyFont="1" applyBorder="1" applyAlignment="1">
      <alignment horizontal="center" vertical="center"/>
    </xf>
    <xf numFmtId="0" fontId="29" fillId="0" borderId="25"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26" xfId="0" applyFont="1" applyBorder="1" applyAlignment="1">
      <alignment horizontal="center" vertical="center" wrapText="1"/>
    </xf>
    <xf numFmtId="0" fontId="29" fillId="3" borderId="25" xfId="0" applyFont="1" applyFill="1" applyBorder="1" applyAlignment="1">
      <alignment horizontal="center" vertical="center" wrapText="1"/>
    </xf>
    <xf numFmtId="0" fontId="29" fillId="3" borderId="8" xfId="0" applyFont="1" applyFill="1" applyBorder="1" applyAlignment="1">
      <alignment horizontal="center" vertical="center" wrapText="1"/>
    </xf>
    <xf numFmtId="0" fontId="29" fillId="3" borderId="26" xfId="0" applyFont="1" applyFill="1" applyBorder="1" applyAlignment="1">
      <alignment horizontal="center" vertical="center" wrapText="1"/>
    </xf>
    <xf numFmtId="49" fontId="29" fillId="0" borderId="87" xfId="0" applyNumberFormat="1" applyFont="1" applyBorder="1" applyAlignment="1">
      <alignment horizontal="center" vertical="center"/>
    </xf>
    <xf numFmtId="49" fontId="29" fillId="0" borderId="88" xfId="0" applyNumberFormat="1" applyFont="1" applyBorder="1" applyAlignment="1">
      <alignment horizontal="center" vertical="center"/>
    </xf>
    <xf numFmtId="49" fontId="29" fillId="0" borderId="89" xfId="0" applyNumberFormat="1" applyFont="1" applyBorder="1" applyAlignment="1">
      <alignment horizontal="center" vertical="center"/>
    </xf>
    <xf numFmtId="49" fontId="29" fillId="0" borderId="45" xfId="0" applyNumberFormat="1" applyFont="1" applyBorder="1" applyAlignment="1">
      <alignment horizontal="center" vertical="center"/>
    </xf>
    <xf numFmtId="49" fontId="29" fillId="0" borderId="46" xfId="0" applyNumberFormat="1" applyFont="1" applyBorder="1" applyAlignment="1">
      <alignment horizontal="center" vertical="center"/>
    </xf>
    <xf numFmtId="49" fontId="29" fillId="0" borderId="47" xfId="0" applyNumberFormat="1" applyFont="1" applyBorder="1" applyAlignment="1">
      <alignment horizontal="center" vertical="center"/>
    </xf>
    <xf numFmtId="49" fontId="29" fillId="0" borderId="25" xfId="0" applyNumberFormat="1" applyFont="1" applyBorder="1" applyAlignment="1">
      <alignment horizontal="center" vertical="center" wrapText="1" shrinkToFit="1"/>
    </xf>
    <xf numFmtId="49" fontId="29" fillId="0" borderId="8" xfId="0" applyNumberFormat="1" applyFont="1" applyBorder="1" applyAlignment="1">
      <alignment horizontal="center" vertical="center" wrapText="1" shrinkToFit="1"/>
    </xf>
    <xf numFmtId="49" fontId="29" fillId="0" borderId="26" xfId="0" applyNumberFormat="1" applyFont="1" applyBorder="1" applyAlignment="1">
      <alignment horizontal="center" vertical="center" wrapText="1" shrinkToFit="1"/>
    </xf>
    <xf numFmtId="49" fontId="20" fillId="32" borderId="15" xfId="0" applyNumberFormat="1" applyFont="1" applyFill="1" applyBorder="1" applyAlignment="1">
      <alignment horizontal="center" vertical="center" wrapText="1"/>
    </xf>
    <xf numFmtId="0" fontId="60" fillId="0" borderId="67" xfId="0" applyFont="1" applyBorder="1"/>
    <xf numFmtId="0" fontId="60" fillId="0" borderId="77" xfId="0" applyFont="1" applyBorder="1"/>
    <xf numFmtId="0" fontId="20" fillId="33" borderId="15" xfId="0" applyFont="1" applyFill="1" applyBorder="1" applyAlignment="1">
      <alignment horizontal="center" vertical="center" wrapText="1"/>
    </xf>
    <xf numFmtId="0" fontId="20" fillId="33" borderId="15" xfId="0" applyFont="1" applyFill="1" applyBorder="1" applyAlignment="1">
      <alignment horizontal="center" vertical="center"/>
    </xf>
    <xf numFmtId="169" fontId="20" fillId="0" borderId="15" xfId="0" applyNumberFormat="1" applyFont="1" applyBorder="1" applyAlignment="1">
      <alignment horizontal="center" vertical="center" wrapText="1"/>
    </xf>
    <xf numFmtId="3" fontId="20" fillId="0" borderId="15" xfId="0" applyNumberFormat="1" applyFont="1" applyBorder="1" applyAlignment="1">
      <alignment horizontal="center" vertical="center"/>
    </xf>
    <xf numFmtId="170" fontId="38" fillId="0" borderId="15" xfId="0" applyNumberFormat="1" applyFont="1" applyBorder="1" applyAlignment="1">
      <alignment horizontal="center" vertical="center"/>
    </xf>
    <xf numFmtId="0" fontId="37" fillId="42" borderId="6" xfId="0" applyFont="1" applyFill="1" applyBorder="1" applyAlignment="1">
      <alignment horizontal="center" vertical="center" wrapText="1"/>
    </xf>
    <xf numFmtId="0" fontId="60" fillId="0" borderId="10" xfId="0" applyFont="1" applyBorder="1"/>
    <xf numFmtId="0" fontId="60" fillId="0" borderId="13" xfId="0" applyFont="1" applyBorder="1"/>
    <xf numFmtId="0" fontId="38" fillId="0" borderId="6" xfId="0" applyFont="1" applyBorder="1" applyAlignment="1">
      <alignment horizontal="center" vertical="center" wrapText="1"/>
    </xf>
    <xf numFmtId="0" fontId="19" fillId="35" borderId="6" xfId="0" applyFont="1" applyFill="1" applyBorder="1" applyAlignment="1">
      <alignment horizontal="center" vertical="center" wrapText="1"/>
    </xf>
    <xf numFmtId="169" fontId="55" fillId="35" borderId="6" xfId="0" applyNumberFormat="1" applyFont="1" applyFill="1" applyBorder="1" applyAlignment="1">
      <alignment horizontal="center" vertical="center" wrapText="1"/>
    </xf>
    <xf numFmtId="169" fontId="55" fillId="38" borderId="6" xfId="0" applyNumberFormat="1" applyFont="1" applyFill="1" applyBorder="1" applyAlignment="1">
      <alignment horizontal="center" vertical="center" wrapText="1"/>
    </xf>
    <xf numFmtId="49" fontId="55" fillId="40" borderId="6" xfId="0" applyNumberFormat="1" applyFont="1" applyFill="1" applyBorder="1" applyAlignment="1">
      <alignment horizontal="center" vertical="center" wrapText="1"/>
    </xf>
    <xf numFmtId="166" fontId="20" fillId="39" borderId="84" xfId="0" applyNumberFormat="1" applyFont="1" applyFill="1" applyBorder="1" applyAlignment="1">
      <alignment horizontal="center" vertical="center"/>
    </xf>
    <xf numFmtId="0" fontId="60" fillId="0" borderId="84" xfId="0" applyFont="1" applyBorder="1"/>
    <xf numFmtId="166" fontId="20" fillId="43" borderId="86" xfId="0" applyNumberFormat="1" applyFont="1" applyFill="1" applyBorder="1" applyAlignment="1">
      <alignment horizontal="center" vertical="center"/>
    </xf>
    <xf numFmtId="166" fontId="20" fillId="41" borderId="86" xfId="0" applyNumberFormat="1" applyFont="1" applyFill="1" applyBorder="1" applyAlignment="1">
      <alignment horizontal="center" vertical="center"/>
    </xf>
    <xf numFmtId="166" fontId="73" fillId="44" borderId="86" xfId="0" applyNumberFormat="1" applyFont="1" applyFill="1" applyBorder="1" applyAlignment="1">
      <alignment horizontal="center" vertical="center"/>
    </xf>
    <xf numFmtId="49" fontId="20" fillId="34" borderId="15" xfId="0" applyNumberFormat="1" applyFont="1" applyFill="1" applyBorder="1" applyAlignment="1">
      <alignment horizontal="center" vertical="center" wrapText="1"/>
    </xf>
    <xf numFmtId="3" fontId="55" fillId="39" borderId="15" xfId="0" applyNumberFormat="1" applyFont="1" applyFill="1" applyBorder="1" applyAlignment="1">
      <alignment horizontal="center" vertical="center"/>
    </xf>
    <xf numFmtId="3" fontId="55" fillId="39" borderId="14" xfId="0" applyNumberFormat="1" applyFont="1" applyFill="1" applyBorder="1" applyAlignment="1">
      <alignment horizontal="center" vertical="center"/>
    </xf>
    <xf numFmtId="0" fontId="60" fillId="0" borderId="64" xfId="0" applyFont="1" applyBorder="1"/>
    <xf numFmtId="0" fontId="60" fillId="0" borderId="20" xfId="0" applyFont="1" applyBorder="1"/>
    <xf numFmtId="1" fontId="19" fillId="0" borderId="7" xfId="0" applyNumberFormat="1" applyFont="1" applyBorder="1" applyAlignment="1">
      <alignment horizontal="center" vertical="center" wrapText="1"/>
    </xf>
    <xf numFmtId="0" fontId="60" fillId="0" borderId="11" xfId="0" applyFont="1" applyBorder="1"/>
    <xf numFmtId="0" fontId="60" fillId="0" borderId="14" xfId="0" applyFont="1" applyBorder="1"/>
    <xf numFmtId="49" fontId="55" fillId="35" borderId="7" xfId="0" applyNumberFormat="1" applyFont="1" applyFill="1" applyBorder="1" applyAlignment="1">
      <alignment horizontal="center" vertical="center" wrapText="1"/>
    </xf>
    <xf numFmtId="0" fontId="19" fillId="33" borderId="6" xfId="0" applyFont="1" applyFill="1" applyBorder="1" applyAlignment="1">
      <alignment horizontal="center" vertical="center" wrapText="1"/>
    </xf>
    <xf numFmtId="169" fontId="55" fillId="36" borderId="10" xfId="0" applyNumberFormat="1" applyFont="1" applyFill="1" applyBorder="1" applyAlignment="1">
      <alignment horizontal="center" vertical="center" wrapText="1"/>
    </xf>
    <xf numFmtId="49" fontId="55" fillId="39" borderId="6" xfId="0" applyNumberFormat="1" applyFont="1" applyFill="1" applyBorder="1" applyAlignment="1">
      <alignment horizontal="center" vertical="center" wrapText="1"/>
    </xf>
    <xf numFmtId="49" fontId="55" fillId="41" borderId="6" xfId="0" applyNumberFormat="1" applyFont="1" applyFill="1" applyBorder="1" applyAlignment="1">
      <alignment horizontal="center" vertical="center" wrapText="1"/>
    </xf>
    <xf numFmtId="3" fontId="55" fillId="32" borderId="6" xfId="0" applyNumberFormat="1" applyFont="1" applyFill="1" applyBorder="1" applyAlignment="1">
      <alignment horizontal="center" vertical="center" wrapText="1"/>
    </xf>
    <xf numFmtId="3" fontId="55" fillId="40" borderId="6" xfId="0" applyNumberFormat="1" applyFont="1" applyFill="1" applyBorder="1" applyAlignment="1">
      <alignment horizontal="center" vertical="center" wrapText="1"/>
    </xf>
    <xf numFmtId="49" fontId="28" fillId="0" borderId="65" xfId="0" applyNumberFormat="1" applyFont="1" applyBorder="1" applyAlignment="1">
      <alignment horizontal="center" vertical="center"/>
    </xf>
    <xf numFmtId="0" fontId="60" fillId="0" borderId="66" xfId="0" applyFont="1" applyBorder="1"/>
    <xf numFmtId="49" fontId="28" fillId="0" borderId="65" xfId="0" applyNumberFormat="1" applyFont="1" applyBorder="1" applyAlignment="1">
      <alignment horizontal="center" vertical="center" wrapText="1"/>
    </xf>
    <xf numFmtId="49" fontId="40" fillId="0" borderId="65" xfId="0" applyNumberFormat="1" applyFont="1" applyBorder="1" applyAlignment="1">
      <alignment horizontal="center" vertical="center"/>
    </xf>
    <xf numFmtId="0" fontId="64" fillId="0" borderId="79" xfId="0" applyFont="1" applyBorder="1" applyAlignment="1">
      <alignment horizontal="center" vertical="center"/>
    </xf>
    <xf numFmtId="0" fontId="60" fillId="0" borderId="79" xfId="0" applyFont="1" applyBorder="1"/>
    <xf numFmtId="0" fontId="43" fillId="0" borderId="79" xfId="0" applyFont="1" applyBorder="1" applyAlignment="1">
      <alignment horizontal="center" vertical="center" wrapText="1"/>
    </xf>
    <xf numFmtId="49" fontId="28" fillId="0" borderId="79" xfId="0" applyNumberFormat="1" applyFont="1" applyBorder="1" applyAlignment="1">
      <alignment horizontal="center" vertical="center" wrapText="1"/>
    </xf>
    <xf numFmtId="49" fontId="28" fillId="0" borderId="79" xfId="0" applyNumberFormat="1" applyFont="1" applyBorder="1" applyAlignment="1">
      <alignment horizontal="center" vertical="center"/>
    </xf>
    <xf numFmtId="0" fontId="43" fillId="0" borderId="28" xfId="0" applyFont="1" applyBorder="1" applyAlignment="1">
      <alignment horizontal="center" vertical="center" wrapText="1"/>
    </xf>
    <xf numFmtId="0" fontId="0" fillId="0" borderId="28" xfId="0" applyBorder="1"/>
    <xf numFmtId="0" fontId="60" fillId="0" borderId="28" xfId="0" applyFont="1" applyBorder="1"/>
    <xf numFmtId="0" fontId="43" fillId="0" borderId="80" xfId="0" applyFont="1" applyBorder="1" applyAlignment="1">
      <alignment horizontal="center" vertical="center" wrapText="1"/>
    </xf>
    <xf numFmtId="0" fontId="60" fillId="0" borderId="80" xfId="0" applyFont="1" applyBorder="1"/>
    <xf numFmtId="1" fontId="43" fillId="0" borderId="28" xfId="0" applyNumberFormat="1" applyFont="1" applyBorder="1" applyAlignment="1">
      <alignment horizontal="center" vertical="center" wrapText="1"/>
    </xf>
    <xf numFmtId="0" fontId="43" fillId="0" borderId="81" xfId="0" applyFont="1" applyBorder="1" applyAlignment="1">
      <alignment horizontal="center" vertical="center" wrapText="1"/>
    </xf>
    <xf numFmtId="0" fontId="60" fillId="0" borderId="81" xfId="0" applyFont="1" applyBorder="1"/>
    <xf numFmtId="1" fontId="19" fillId="33" borderId="6" xfId="0" applyNumberFormat="1" applyFont="1" applyFill="1" applyBorder="1" applyAlignment="1">
      <alignment horizontal="center" vertical="center" wrapText="1"/>
    </xf>
    <xf numFmtId="3" fontId="32" fillId="36" borderId="65" xfId="0" applyNumberFormat="1" applyFont="1" applyFill="1" applyBorder="1" applyAlignment="1">
      <alignment horizontal="center" vertical="center" wrapText="1"/>
    </xf>
    <xf numFmtId="1" fontId="19" fillId="36" borderId="10" xfId="0" applyNumberFormat="1" applyFont="1" applyFill="1" applyBorder="1" applyAlignment="1">
      <alignment horizontal="center" vertical="center" wrapText="1"/>
    </xf>
    <xf numFmtId="0" fontId="43" fillId="36" borderId="65" xfId="0" applyFont="1" applyFill="1" applyBorder="1" applyAlignment="1">
      <alignment horizontal="center" vertical="center" wrapText="1"/>
    </xf>
    <xf numFmtId="0" fontId="19" fillId="34" borderId="10" xfId="0" applyFont="1" applyFill="1" applyBorder="1" applyAlignment="1">
      <alignment horizontal="center" vertical="center" wrapText="1"/>
    </xf>
    <xf numFmtId="0" fontId="32" fillId="0" borderId="65" xfId="0" applyFont="1" applyBorder="1" applyAlignment="1">
      <alignment horizontal="center" vertical="center" wrapText="1"/>
    </xf>
    <xf numFmtId="49" fontId="55" fillId="0" borderId="6" xfId="0" applyNumberFormat="1" applyFont="1" applyBorder="1" applyAlignment="1">
      <alignment horizontal="center" vertical="center" wrapText="1"/>
    </xf>
    <xf numFmtId="3" fontId="55" fillId="32" borderId="6" xfId="0" applyNumberFormat="1" applyFont="1" applyFill="1" applyBorder="1" applyAlignment="1">
      <alignment horizontal="center" vertical="center"/>
    </xf>
    <xf numFmtId="3" fontId="55" fillId="32" borderId="10" xfId="0" applyNumberFormat="1" applyFont="1" applyFill="1" applyBorder="1" applyAlignment="1">
      <alignment horizontal="center" vertical="center" wrapText="1"/>
    </xf>
    <xf numFmtId="49" fontId="55" fillId="0" borderId="85" xfId="0" applyNumberFormat="1" applyFont="1" applyBorder="1" applyAlignment="1">
      <alignment horizontal="center" vertical="center" wrapText="1"/>
    </xf>
    <xf numFmtId="3" fontId="55" fillId="40" borderId="85" xfId="0" applyNumberFormat="1" applyFont="1" applyFill="1" applyBorder="1" applyAlignment="1">
      <alignment horizontal="center" vertical="center" wrapText="1"/>
    </xf>
    <xf numFmtId="3" fontId="55" fillId="32" borderId="85" xfId="0" applyNumberFormat="1" applyFont="1" applyFill="1" applyBorder="1" applyAlignment="1">
      <alignment horizontal="center" vertical="center"/>
    </xf>
    <xf numFmtId="49" fontId="28" fillId="0" borderId="28" xfId="0" applyNumberFormat="1" applyFont="1" applyBorder="1" applyAlignment="1">
      <alignment horizontal="center" vertical="center"/>
    </xf>
    <xf numFmtId="49" fontId="29" fillId="0" borderId="28" xfId="0" applyNumberFormat="1" applyFont="1" applyBorder="1" applyAlignment="1">
      <alignment horizontal="center" vertical="center" wrapText="1"/>
    </xf>
    <xf numFmtId="49" fontId="30" fillId="0" borderId="28" xfId="0" applyNumberFormat="1" applyFont="1" applyBorder="1" applyAlignment="1">
      <alignment horizontal="center" vertical="center"/>
    </xf>
    <xf numFmtId="1" fontId="28" fillId="0" borderId="28" xfId="0" applyNumberFormat="1" applyFont="1" applyBorder="1" applyAlignment="1">
      <alignment horizontal="center" vertical="center"/>
    </xf>
    <xf numFmtId="1" fontId="28" fillId="0" borderId="28" xfId="0" applyNumberFormat="1" applyFont="1" applyBorder="1" applyAlignment="1">
      <alignment horizontal="center" vertical="center" wrapText="1"/>
    </xf>
    <xf numFmtId="1" fontId="13" fillId="0" borderId="28" xfId="0" applyNumberFormat="1" applyFont="1" applyBorder="1" applyAlignment="1" applyProtection="1">
      <alignment horizontal="center" vertical="center"/>
      <protection locked="0"/>
    </xf>
    <xf numFmtId="1" fontId="13" fillId="0" borderId="28" xfId="0" applyNumberFormat="1" applyFont="1" applyBorder="1" applyAlignment="1">
      <alignment horizontal="center" vertical="center"/>
    </xf>
    <xf numFmtId="0" fontId="49" fillId="0" borderId="28" xfId="0" applyFont="1" applyBorder="1" applyAlignment="1">
      <alignment horizontal="center" vertical="center" wrapText="1"/>
    </xf>
    <xf numFmtId="0" fontId="29" fillId="0" borderId="28" xfId="0" applyFont="1" applyBorder="1" applyAlignment="1">
      <alignment horizontal="center" vertical="center" wrapText="1"/>
    </xf>
    <xf numFmtId="0" fontId="49" fillId="0" borderId="25"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6" xfId="0" applyFont="1" applyBorder="1" applyAlignment="1">
      <alignment horizontal="center" vertical="center" wrapText="1"/>
    </xf>
    <xf numFmtId="49" fontId="29" fillId="0" borderId="28" xfId="0" applyNumberFormat="1" applyFont="1" applyBorder="1" applyAlignment="1">
      <alignment horizontal="center" vertical="center"/>
    </xf>
    <xf numFmtId="3" fontId="29" fillId="0" borderId="28" xfId="4" applyNumberFormat="1" applyFont="1" applyBorder="1" applyAlignment="1">
      <alignment horizontal="center" vertical="center" wrapText="1"/>
    </xf>
    <xf numFmtId="3" fontId="49" fillId="0" borderId="28" xfId="4" applyNumberFormat="1" applyFont="1" applyBorder="1" applyAlignment="1">
      <alignment horizontal="center" vertical="center" wrapText="1"/>
    </xf>
    <xf numFmtId="3" fontId="25" fillId="0" borderId="28" xfId="4" applyNumberFormat="1" applyFont="1" applyBorder="1" applyAlignment="1">
      <alignment horizontal="center" vertical="center" wrapText="1"/>
    </xf>
    <xf numFmtId="3" fontId="49" fillId="0" borderId="25" xfId="4" applyNumberFormat="1" applyFont="1" applyBorder="1" applyAlignment="1">
      <alignment horizontal="center" vertical="center" wrapText="1"/>
    </xf>
    <xf numFmtId="3" fontId="49" fillId="0" borderId="8" xfId="4" applyNumberFormat="1" applyFont="1" applyBorder="1" applyAlignment="1">
      <alignment horizontal="center" vertical="center" wrapText="1"/>
    </xf>
    <xf numFmtId="3" fontId="49" fillId="0" borderId="26" xfId="4" applyNumberFormat="1" applyFont="1" applyBorder="1" applyAlignment="1">
      <alignment horizontal="center" vertical="center" wrapText="1"/>
    </xf>
    <xf numFmtId="3" fontId="29" fillId="0" borderId="25" xfId="4" applyNumberFormat="1" applyFont="1" applyBorder="1" applyAlignment="1">
      <alignment horizontal="center" vertical="center" wrapText="1"/>
    </xf>
    <xf numFmtId="3" fontId="29" fillId="0" borderId="8" xfId="4" applyNumberFormat="1" applyFont="1" applyBorder="1" applyAlignment="1">
      <alignment horizontal="center" vertical="center" wrapText="1"/>
    </xf>
    <xf numFmtId="3" fontId="29" fillId="0" borderId="26" xfId="4" applyNumberFormat="1" applyFont="1" applyBorder="1" applyAlignment="1">
      <alignment horizontal="center" vertical="center" wrapText="1"/>
    </xf>
    <xf numFmtId="0" fontId="53" fillId="0" borderId="28" xfId="0" applyFont="1" applyBorder="1" applyAlignment="1">
      <alignment horizontal="center" vertical="center" wrapText="1"/>
    </xf>
    <xf numFmtId="1" fontId="29" fillId="0" borderId="28" xfId="0" applyNumberFormat="1" applyFont="1" applyBorder="1" applyAlignment="1">
      <alignment horizontal="center" vertical="center" wrapText="1"/>
    </xf>
    <xf numFmtId="1" fontId="29" fillId="0" borderId="25" xfId="0" applyNumberFormat="1" applyFont="1" applyBorder="1" applyAlignment="1">
      <alignment horizontal="center" vertical="center" wrapText="1"/>
    </xf>
    <xf numFmtId="1" fontId="29" fillId="0" borderId="8" xfId="0" applyNumberFormat="1" applyFont="1" applyBorder="1" applyAlignment="1">
      <alignment horizontal="center" vertical="center" wrapText="1"/>
    </xf>
    <xf numFmtId="1" fontId="29" fillId="0" borderId="26" xfId="0" applyNumberFormat="1" applyFont="1" applyBorder="1" applyAlignment="1">
      <alignment horizontal="center" vertical="center" wrapText="1"/>
    </xf>
    <xf numFmtId="49" fontId="30" fillId="31" borderId="25" xfId="0" applyNumberFormat="1" applyFont="1" applyFill="1" applyBorder="1" applyAlignment="1">
      <alignment horizontal="center" vertical="center"/>
    </xf>
    <xf numFmtId="49" fontId="30" fillId="31" borderId="8" xfId="0" applyNumberFormat="1" applyFont="1" applyFill="1" applyBorder="1" applyAlignment="1">
      <alignment horizontal="center" vertical="center"/>
    </xf>
    <xf numFmtId="49" fontId="30" fillId="31" borderId="26" xfId="0" applyNumberFormat="1" applyFont="1" applyFill="1" applyBorder="1" applyAlignment="1">
      <alignment horizontal="center" vertical="center"/>
    </xf>
    <xf numFmtId="1" fontId="28" fillId="0" borderId="25" xfId="0" applyNumberFormat="1" applyFont="1" applyBorder="1" applyAlignment="1">
      <alignment horizontal="center" vertical="center" wrapText="1"/>
    </xf>
    <xf numFmtId="1" fontId="28" fillId="0" borderId="8" xfId="0" applyNumberFormat="1" applyFont="1" applyBorder="1" applyAlignment="1">
      <alignment horizontal="center" vertical="center" wrapText="1"/>
    </xf>
    <xf numFmtId="1" fontId="28" fillId="0" borderId="26" xfId="0" applyNumberFormat="1" applyFont="1" applyBorder="1" applyAlignment="1">
      <alignment horizontal="center" vertical="center" wrapText="1"/>
    </xf>
    <xf numFmtId="0" fontId="32" fillId="2" borderId="25"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32" fillId="2" borderId="26" xfId="0" applyFont="1" applyFill="1" applyBorder="1" applyAlignment="1">
      <alignment horizontal="center" vertical="center" wrapText="1"/>
    </xf>
    <xf numFmtId="3" fontId="12" fillId="57" borderId="25" xfId="0" applyNumberFormat="1" applyFont="1" applyFill="1" applyBorder="1" applyAlignment="1">
      <alignment horizontal="right" vertical="center" wrapText="1"/>
    </xf>
    <xf numFmtId="3" fontId="12" fillId="57" borderId="8" xfId="0" applyNumberFormat="1" applyFont="1" applyFill="1" applyBorder="1" applyAlignment="1">
      <alignment horizontal="right" vertical="center" wrapText="1"/>
    </xf>
    <xf numFmtId="3" fontId="12" fillId="57" borderId="26" xfId="0" applyNumberFormat="1" applyFont="1" applyFill="1" applyBorder="1" applyAlignment="1">
      <alignment horizontal="right" vertical="center" wrapText="1"/>
    </xf>
    <xf numFmtId="3" fontId="12" fillId="58" borderId="25" xfId="3" applyNumberFormat="1" applyFont="1" applyFill="1" applyBorder="1" applyAlignment="1">
      <alignment horizontal="center" vertical="center"/>
    </xf>
    <xf numFmtId="3" fontId="12" fillId="58" borderId="8" xfId="3" applyNumberFormat="1" applyFont="1" applyFill="1" applyBorder="1" applyAlignment="1">
      <alignment horizontal="center" vertical="center"/>
    </xf>
    <xf numFmtId="3" fontId="12" fillId="58" borderId="26" xfId="3" applyNumberFormat="1" applyFont="1" applyFill="1" applyBorder="1" applyAlignment="1">
      <alignment horizontal="center" vertical="center"/>
    </xf>
    <xf numFmtId="49" fontId="55" fillId="0" borderId="25" xfId="0" applyNumberFormat="1" applyFont="1" applyBorder="1" applyAlignment="1">
      <alignment horizontal="center" vertical="center"/>
    </xf>
    <xf numFmtId="49" fontId="55" fillId="0" borderId="8" xfId="0" applyNumberFormat="1" applyFont="1" applyBorder="1" applyAlignment="1">
      <alignment horizontal="center" vertical="center"/>
    </xf>
    <xf numFmtId="49" fontId="55" fillId="0" borderId="25" xfId="0" applyNumberFormat="1" applyFont="1" applyBorder="1" applyAlignment="1">
      <alignment horizontal="center" vertical="center" wrapText="1"/>
    </xf>
    <xf numFmtId="49" fontId="55" fillId="0" borderId="8" xfId="0" applyNumberFormat="1" applyFont="1" applyBorder="1" applyAlignment="1">
      <alignment horizontal="center" vertical="center" wrapText="1"/>
    </xf>
    <xf numFmtId="49" fontId="20" fillId="0" borderId="25" xfId="0" applyNumberFormat="1" applyFont="1" applyBorder="1" applyAlignment="1">
      <alignment horizontal="center" vertical="center"/>
    </xf>
    <xf numFmtId="49" fontId="20" fillId="0" borderId="8" xfId="0" applyNumberFormat="1" applyFont="1" applyBorder="1" applyAlignment="1">
      <alignment horizontal="center" vertical="center"/>
    </xf>
    <xf numFmtId="1" fontId="55" fillId="0" borderId="25" xfId="0" applyNumberFormat="1" applyFont="1" applyBorder="1" applyAlignment="1">
      <alignment horizontal="center" vertical="center"/>
    </xf>
    <xf numFmtId="1" fontId="55" fillId="0" borderId="8" xfId="0" applyNumberFormat="1" applyFont="1" applyBorder="1" applyAlignment="1">
      <alignment horizontal="center" vertical="center"/>
    </xf>
    <xf numFmtId="0" fontId="55" fillId="14" borderId="25" xfId="0" applyFont="1" applyFill="1" applyBorder="1" applyAlignment="1">
      <alignment horizontal="center" vertical="center" wrapText="1"/>
    </xf>
    <xf numFmtId="0" fontId="55" fillId="14" borderId="8" xfId="0" applyFont="1" applyFill="1" applyBorder="1" applyAlignment="1">
      <alignment horizontal="center" vertical="center" wrapText="1"/>
    </xf>
    <xf numFmtId="3" fontId="20" fillId="14" borderId="25" xfId="4" applyNumberFormat="1" applyFont="1" applyFill="1" applyBorder="1" applyAlignment="1">
      <alignment horizontal="center" vertical="center" wrapText="1"/>
    </xf>
    <xf numFmtId="3" fontId="20" fillId="14" borderId="8" xfId="4" applyNumberFormat="1" applyFont="1" applyFill="1" applyBorder="1" applyAlignment="1">
      <alignment horizontal="center" vertical="center" wrapText="1"/>
    </xf>
    <xf numFmtId="0" fontId="20" fillId="0" borderId="25" xfId="0" applyFont="1" applyBorder="1" applyAlignment="1">
      <alignment horizontal="center" vertical="center" wrapText="1"/>
    </xf>
    <xf numFmtId="0" fontId="20" fillId="0" borderId="8" xfId="0" applyFont="1" applyBorder="1" applyAlignment="1">
      <alignment horizontal="center" vertical="center" wrapText="1"/>
    </xf>
    <xf numFmtId="3" fontId="59" fillId="0" borderId="25" xfId="4" applyNumberFormat="1" applyFont="1" applyBorder="1" applyAlignment="1">
      <alignment horizontal="center" vertical="center" wrapText="1"/>
    </xf>
    <xf numFmtId="3" fontId="59" fillId="0" borderId="8" xfId="4" applyNumberFormat="1" applyFont="1" applyBorder="1" applyAlignment="1">
      <alignment horizontal="center" vertical="center" wrapText="1"/>
    </xf>
    <xf numFmtId="3" fontId="59" fillId="0" borderId="26" xfId="4" applyNumberFormat="1" applyFont="1" applyBorder="1" applyAlignment="1">
      <alignment horizontal="center" vertical="center" wrapText="1"/>
    </xf>
    <xf numFmtId="0" fontId="12" fillId="56" borderId="25" xfId="0" applyFont="1" applyFill="1" applyBorder="1" applyAlignment="1" applyProtection="1">
      <alignment horizontal="center" vertical="center"/>
      <protection locked="0"/>
    </xf>
    <xf numFmtId="0" fontId="12" fillId="56" borderId="8" xfId="0" applyFont="1" applyFill="1" applyBorder="1" applyAlignment="1" applyProtection="1">
      <alignment horizontal="center" vertical="center"/>
      <protection locked="0"/>
    </xf>
    <xf numFmtId="0" fontId="12" fillId="56" borderId="26" xfId="0" applyFont="1" applyFill="1" applyBorder="1" applyAlignment="1" applyProtection="1">
      <alignment horizontal="center" vertical="center"/>
      <protection locked="0"/>
    </xf>
    <xf numFmtId="49" fontId="55" fillId="0" borderId="92" xfId="0" applyNumberFormat="1" applyFont="1" applyBorder="1" applyAlignment="1">
      <alignment horizontal="center" vertical="center" wrapText="1"/>
    </xf>
    <xf numFmtId="49" fontId="55" fillId="0" borderId="97" xfId="0" applyNumberFormat="1" applyFont="1" applyBorder="1" applyAlignment="1">
      <alignment horizontal="center" vertical="center" wrapText="1"/>
    </xf>
    <xf numFmtId="49" fontId="55" fillId="0" borderId="99" xfId="0" applyNumberFormat="1" applyFont="1" applyBorder="1" applyAlignment="1">
      <alignment horizontal="center" vertical="center" wrapText="1"/>
    </xf>
    <xf numFmtId="49" fontId="20" fillId="0" borderId="93" xfId="0" applyNumberFormat="1" applyFont="1" applyBorder="1" applyAlignment="1">
      <alignment horizontal="center" vertical="center"/>
    </xf>
    <xf numFmtId="49" fontId="20" fillId="0" borderId="98" xfId="0" applyNumberFormat="1" applyFont="1" applyBorder="1" applyAlignment="1">
      <alignment horizontal="center" vertical="center"/>
    </xf>
    <xf numFmtId="49" fontId="20" fillId="0" borderId="100" xfId="0" applyNumberFormat="1" applyFont="1" applyBorder="1" applyAlignment="1">
      <alignment horizontal="center" vertical="center"/>
    </xf>
    <xf numFmtId="1" fontId="55" fillId="0" borderId="94" xfId="0" applyNumberFormat="1" applyFont="1" applyBorder="1" applyAlignment="1">
      <alignment horizontal="center" vertical="center"/>
    </xf>
    <xf numFmtId="1" fontId="55" fillId="0" borderId="101" xfId="0" applyNumberFormat="1" applyFont="1" applyBorder="1" applyAlignment="1">
      <alignment horizontal="center" vertical="center"/>
    </xf>
    <xf numFmtId="49" fontId="55" fillId="0" borderId="94" xfId="0" applyNumberFormat="1" applyFont="1" applyBorder="1" applyAlignment="1">
      <alignment horizontal="center" vertical="center" wrapText="1"/>
    </xf>
    <xf numFmtId="49" fontId="55" fillId="0" borderId="101" xfId="0" applyNumberFormat="1" applyFont="1" applyBorder="1" applyAlignment="1">
      <alignment horizontal="center" vertical="center" wrapText="1"/>
    </xf>
    <xf numFmtId="49" fontId="55" fillId="0" borderId="95" xfId="0" applyNumberFormat="1" applyFont="1" applyBorder="1" applyAlignment="1">
      <alignment horizontal="center" vertical="center"/>
    </xf>
    <xf numFmtId="49" fontId="55" fillId="0" borderId="97" xfId="0" applyNumberFormat="1" applyFont="1" applyBorder="1" applyAlignment="1">
      <alignment horizontal="center" vertical="center"/>
    </xf>
    <xf numFmtId="49" fontId="55" fillId="0" borderId="102" xfId="0" applyNumberFormat="1" applyFont="1" applyBorder="1" applyAlignment="1">
      <alignment horizontal="center" vertical="center"/>
    </xf>
    <xf numFmtId="49" fontId="55" fillId="0" borderId="96" xfId="0" applyNumberFormat="1" applyFont="1" applyBorder="1" applyAlignment="1">
      <alignment horizontal="center" vertical="center"/>
    </xf>
    <xf numFmtId="49" fontId="55" fillId="0" borderId="98" xfId="0" applyNumberFormat="1" applyFont="1" applyBorder="1" applyAlignment="1">
      <alignment horizontal="center" vertical="center"/>
    </xf>
    <xf numFmtId="49" fontId="55" fillId="0" borderId="103" xfId="0" applyNumberFormat="1" applyFont="1" applyBorder="1" applyAlignment="1">
      <alignment horizontal="center" vertical="center"/>
    </xf>
    <xf numFmtId="49" fontId="55" fillId="0" borderId="26" xfId="0" applyNumberFormat="1" applyFont="1" applyBorder="1" applyAlignment="1">
      <alignment horizontal="center" vertical="center"/>
    </xf>
    <xf numFmtId="49" fontId="55" fillId="0" borderId="26" xfId="0" applyNumberFormat="1" applyFont="1" applyBorder="1" applyAlignment="1">
      <alignment horizontal="center" vertical="center" wrapText="1"/>
    </xf>
    <xf numFmtId="49" fontId="55" fillId="0" borderId="41" xfId="0" applyNumberFormat="1" applyFont="1" applyBorder="1" applyAlignment="1">
      <alignment horizontal="center" vertical="center"/>
    </xf>
    <xf numFmtId="49" fontId="55" fillId="0" borderId="4" xfId="0" applyNumberFormat="1" applyFont="1" applyBorder="1" applyAlignment="1">
      <alignment horizontal="center" vertical="center"/>
    </xf>
    <xf numFmtId="0" fontId="55" fillId="0" borderId="25" xfId="0" applyFont="1" applyBorder="1" applyAlignment="1">
      <alignment horizontal="center" vertical="center" wrapText="1"/>
    </xf>
    <xf numFmtId="0" fontId="55" fillId="0" borderId="8"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46" xfId="0" applyFont="1" applyBorder="1" applyAlignment="1">
      <alignment horizontal="center" vertical="center" wrapText="1"/>
    </xf>
    <xf numFmtId="49" fontId="20" fillId="0" borderId="42" xfId="0" applyNumberFormat="1" applyFont="1" applyBorder="1" applyAlignment="1">
      <alignment horizontal="center" vertical="center"/>
    </xf>
    <xf numFmtId="49" fontId="20" fillId="0" borderId="0" xfId="0" applyNumberFormat="1" applyFont="1" applyAlignment="1">
      <alignment horizontal="center" vertical="center"/>
    </xf>
    <xf numFmtId="1" fontId="55" fillId="0" borderId="45" xfId="0" applyNumberFormat="1" applyFont="1" applyBorder="1" applyAlignment="1">
      <alignment horizontal="center" vertical="center"/>
    </xf>
    <xf numFmtId="1" fontId="55" fillId="0" borderId="46" xfId="0" applyNumberFormat="1" applyFont="1" applyBorder="1" applyAlignment="1">
      <alignment horizontal="center" vertical="center"/>
    </xf>
    <xf numFmtId="1" fontId="55" fillId="0" borderId="25" xfId="0" applyNumberFormat="1" applyFont="1" applyBorder="1" applyAlignment="1">
      <alignment horizontal="center" vertical="center" wrapText="1"/>
    </xf>
    <xf numFmtId="1" fontId="55" fillId="0" borderId="8" xfId="0" applyNumberFormat="1" applyFont="1" applyBorder="1" applyAlignment="1">
      <alignment horizontal="center" vertical="center" wrapText="1"/>
    </xf>
    <xf numFmtId="1" fontId="55" fillId="0" borderId="26" xfId="0" applyNumberFormat="1" applyFont="1" applyBorder="1" applyAlignment="1">
      <alignment horizontal="center" vertical="center" wrapText="1"/>
    </xf>
    <xf numFmtId="3" fontId="32" fillId="0" borderId="25" xfId="4" applyNumberFormat="1" applyFont="1" applyFill="1" applyBorder="1" applyAlignment="1">
      <alignment horizontal="center" vertical="center" wrapText="1"/>
    </xf>
    <xf numFmtId="3" fontId="32" fillId="0" borderId="26" xfId="4" applyNumberFormat="1" applyFont="1" applyFill="1" applyBorder="1" applyAlignment="1">
      <alignment horizontal="center" vertical="center" wrapText="1"/>
    </xf>
    <xf numFmtId="1" fontId="43" fillId="0" borderId="25" xfId="0" applyNumberFormat="1" applyFont="1" applyBorder="1" applyAlignment="1">
      <alignment horizontal="center" vertical="center"/>
    </xf>
    <xf numFmtId="1" fontId="43" fillId="0" borderId="8" xfId="0" applyNumberFormat="1" applyFont="1" applyBorder="1" applyAlignment="1">
      <alignment horizontal="center" vertical="center"/>
    </xf>
    <xf numFmtId="1" fontId="43" fillId="0" borderId="26" xfId="0" applyNumberFormat="1" applyFont="1" applyBorder="1" applyAlignment="1">
      <alignment horizontal="center" vertical="center"/>
    </xf>
    <xf numFmtId="49" fontId="28" fillId="0" borderId="68" xfId="0" applyNumberFormat="1" applyFont="1" applyBorder="1" applyAlignment="1">
      <alignment horizontal="center" vertical="center"/>
    </xf>
    <xf numFmtId="49" fontId="28" fillId="0" borderId="69" xfId="0" applyNumberFormat="1" applyFont="1" applyBorder="1" applyAlignment="1">
      <alignment horizontal="center" vertical="center"/>
    </xf>
    <xf numFmtId="0" fontId="29" fillId="0" borderId="68" xfId="0" applyFont="1" applyBorder="1" applyAlignment="1">
      <alignment horizontal="center" vertical="center" wrapText="1"/>
    </xf>
    <xf numFmtId="0" fontId="29" fillId="0" borderId="69" xfId="0" applyFont="1" applyBorder="1" applyAlignment="1">
      <alignment horizontal="center" vertical="center" wrapText="1"/>
    </xf>
    <xf numFmtId="0" fontId="49" fillId="30" borderId="25" xfId="0" applyFont="1" applyFill="1" applyBorder="1" applyAlignment="1">
      <alignment horizontal="center" vertical="center" wrapText="1"/>
    </xf>
    <xf numFmtId="0" fontId="49" fillId="30" borderId="8" xfId="0" applyFont="1" applyFill="1" applyBorder="1" applyAlignment="1">
      <alignment horizontal="center" vertical="center" wrapText="1"/>
    </xf>
    <xf numFmtId="0" fontId="49" fillId="30" borderId="68" xfId="0" applyFont="1" applyFill="1" applyBorder="1" applyAlignment="1">
      <alignment horizontal="center" vertical="center" wrapText="1"/>
    </xf>
    <xf numFmtId="0" fontId="49" fillId="30" borderId="26" xfId="0" applyFont="1" applyFill="1" applyBorder="1" applyAlignment="1">
      <alignment horizontal="center" vertical="center" wrapText="1"/>
    </xf>
    <xf numFmtId="49" fontId="49" fillId="0" borderId="25" xfId="0" applyNumberFormat="1" applyFont="1" applyBorder="1" applyAlignment="1">
      <alignment horizontal="center" vertical="center" wrapText="1"/>
    </xf>
    <xf numFmtId="49" fontId="49" fillId="0" borderId="8" xfId="0" applyNumberFormat="1" applyFont="1" applyBorder="1" applyAlignment="1">
      <alignment horizontal="center" vertical="center" wrapText="1"/>
    </xf>
    <xf numFmtId="0" fontId="29" fillId="0" borderId="4" xfId="0" applyFont="1" applyBorder="1" applyAlignment="1">
      <alignment horizontal="center" vertical="center" wrapText="1"/>
    </xf>
    <xf numFmtId="49" fontId="30" fillId="0" borderId="70" xfId="0" applyNumberFormat="1" applyFont="1" applyBorder="1" applyAlignment="1">
      <alignment horizontal="center" vertical="center"/>
    </xf>
    <xf numFmtId="1" fontId="28" fillId="0" borderId="5" xfId="0" applyNumberFormat="1" applyFont="1" applyBorder="1" applyAlignment="1">
      <alignment horizontal="center" vertical="center" wrapText="1"/>
    </xf>
    <xf numFmtId="1" fontId="13" fillId="0" borderId="71" xfId="0" applyNumberFormat="1" applyFont="1" applyBorder="1" applyAlignment="1">
      <alignment horizontal="center" vertical="center"/>
    </xf>
    <xf numFmtId="1" fontId="13" fillId="0" borderId="28" xfId="0" applyNumberFormat="1" applyFont="1" applyBorder="1" applyAlignment="1">
      <alignment horizontal="center" vertical="center" wrapText="1"/>
    </xf>
    <xf numFmtId="0" fontId="29" fillId="0" borderId="5" xfId="0" applyFont="1" applyBorder="1" applyAlignment="1">
      <alignment horizontal="center" vertical="center" wrapText="1"/>
    </xf>
    <xf numFmtId="0" fontId="49" fillId="30" borderId="28" xfId="0" applyFont="1" applyFill="1" applyBorder="1" applyAlignment="1">
      <alignment horizontal="center" vertical="center" wrapText="1"/>
    </xf>
    <xf numFmtId="0" fontId="49" fillId="30" borderId="71" xfId="0" applyFont="1" applyFill="1" applyBorder="1" applyAlignment="1">
      <alignment horizontal="center" vertical="center" wrapText="1"/>
    </xf>
    <xf numFmtId="3" fontId="10" fillId="0" borderId="8" xfId="0" applyNumberFormat="1" applyFont="1" applyBorder="1" applyAlignment="1">
      <alignment horizontal="center" vertical="center" wrapText="1"/>
    </xf>
    <xf numFmtId="3" fontId="10" fillId="0" borderId="26" xfId="0" applyNumberFormat="1" applyFont="1" applyBorder="1" applyAlignment="1">
      <alignment horizontal="center" vertical="center" wrapText="1"/>
    </xf>
    <xf numFmtId="3" fontId="10" fillId="0" borderId="5" xfId="0" applyNumberFormat="1" applyFont="1" applyBorder="1" applyAlignment="1">
      <alignment horizontal="center" vertical="center" wrapText="1"/>
    </xf>
    <xf numFmtId="3" fontId="10" fillId="0" borderId="25" xfId="0" applyNumberFormat="1" applyFont="1" applyBorder="1" applyAlignment="1">
      <alignment horizontal="center" vertical="center" wrapText="1"/>
    </xf>
    <xf numFmtId="3" fontId="49" fillId="30" borderId="28" xfId="0" applyNumberFormat="1" applyFont="1" applyFill="1" applyBorder="1" applyAlignment="1">
      <alignment horizontal="center" vertical="center" wrapText="1"/>
    </xf>
    <xf numFmtId="3" fontId="49" fillId="30" borderId="71" xfId="0" applyNumberFormat="1" applyFont="1" applyFill="1" applyBorder="1" applyAlignment="1">
      <alignment horizontal="center" vertical="center" wrapText="1"/>
    </xf>
    <xf numFmtId="3" fontId="49" fillId="30" borderId="25" xfId="0" applyNumberFormat="1" applyFont="1" applyFill="1" applyBorder="1" applyAlignment="1">
      <alignment horizontal="center" vertical="center" wrapText="1"/>
    </xf>
    <xf numFmtId="3" fontId="49" fillId="30" borderId="8" xfId="0" applyNumberFormat="1" applyFont="1" applyFill="1" applyBorder="1" applyAlignment="1">
      <alignment horizontal="center" vertical="center" wrapText="1"/>
    </xf>
    <xf numFmtId="3" fontId="29" fillId="0" borderId="8" xfId="0" applyNumberFormat="1" applyFont="1" applyBorder="1" applyAlignment="1">
      <alignment horizontal="center" vertical="center" wrapText="1"/>
    </xf>
    <xf numFmtId="3" fontId="29" fillId="0" borderId="26" xfId="0" applyNumberFormat="1" applyFont="1" applyBorder="1" applyAlignment="1">
      <alignment horizontal="center" vertical="center" wrapText="1"/>
    </xf>
    <xf numFmtId="3" fontId="29" fillId="0" borderId="5" xfId="0" applyNumberFormat="1" applyFont="1" applyBorder="1" applyAlignment="1">
      <alignment horizontal="center" vertical="center" wrapText="1"/>
    </xf>
    <xf numFmtId="3" fontId="29" fillId="0" borderId="25" xfId="0" applyNumberFormat="1" applyFont="1" applyBorder="1" applyAlignment="1">
      <alignment horizontal="center" vertical="center" wrapText="1"/>
    </xf>
    <xf numFmtId="3" fontId="29" fillId="0" borderId="28" xfId="0" applyNumberFormat="1" applyFont="1" applyBorder="1" applyAlignment="1">
      <alignment horizontal="center" vertical="center" wrapText="1"/>
    </xf>
    <xf numFmtId="3" fontId="29" fillId="0" borderId="71" xfId="0" applyNumberFormat="1" applyFont="1" applyBorder="1" applyAlignment="1">
      <alignment horizontal="center" vertical="center" wrapText="1"/>
    </xf>
    <xf numFmtId="0" fontId="25" fillId="0" borderId="5" xfId="0" applyFont="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25" fillId="0" borderId="26" xfId="0" applyFont="1" applyBorder="1" applyAlignment="1" applyProtection="1">
      <alignment horizontal="center" vertical="center"/>
      <protection locked="0"/>
    </xf>
    <xf numFmtId="0" fontId="25" fillId="0" borderId="25" xfId="0" applyFont="1" applyBorder="1" applyAlignment="1" applyProtection="1">
      <alignment horizontal="center" vertical="center"/>
      <protection locked="0"/>
    </xf>
    <xf numFmtId="0" fontId="25" fillId="0" borderId="28" xfId="0" applyFont="1" applyBorder="1" applyAlignment="1" applyProtection="1">
      <alignment horizontal="center" vertical="center"/>
      <protection locked="0"/>
    </xf>
    <xf numFmtId="0" fontId="25" fillId="0" borderId="28" xfId="0" applyFont="1" applyBorder="1" applyAlignment="1">
      <alignment horizontal="center" vertical="center"/>
    </xf>
    <xf numFmtId="0" fontId="25" fillId="0" borderId="71" xfId="0" applyFont="1" applyBorder="1" applyAlignment="1">
      <alignment horizontal="center" vertical="center"/>
    </xf>
    <xf numFmtId="0" fontId="25" fillId="0" borderId="25" xfId="0" applyFont="1" applyBorder="1" applyAlignment="1">
      <alignment horizontal="center" vertical="center"/>
    </xf>
    <xf numFmtId="0" fontId="25" fillId="0" borderId="8" xfId="0" applyFont="1" applyBorder="1" applyAlignment="1">
      <alignment horizontal="center" vertical="center"/>
    </xf>
    <xf numFmtId="0" fontId="25" fillId="0" borderId="5"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5"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25" fillId="0" borderId="28" xfId="0" applyFont="1" applyBorder="1" applyAlignment="1">
      <alignment horizontal="center" vertical="center" wrapText="1"/>
    </xf>
    <xf numFmtId="0" fontId="25" fillId="0" borderId="71"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8" xfId="0" applyFont="1" applyBorder="1" applyAlignment="1">
      <alignment horizontal="center" vertical="center" wrapText="1"/>
    </xf>
    <xf numFmtId="12" fontId="63" fillId="0" borderId="8" xfId="0" applyNumberFormat="1" applyFont="1" applyBorder="1" applyAlignment="1">
      <alignment horizontal="center" vertical="center" wrapText="1"/>
    </xf>
    <xf numFmtId="12" fontId="63" fillId="0" borderId="26" xfId="0" applyNumberFormat="1" applyFont="1" applyBorder="1" applyAlignment="1">
      <alignment horizontal="center" vertical="center" wrapText="1"/>
    </xf>
    <xf numFmtId="12" fontId="63" fillId="0" borderId="5" xfId="0" applyNumberFormat="1" applyFont="1" applyBorder="1" applyAlignment="1">
      <alignment horizontal="center" vertical="center" wrapText="1"/>
    </xf>
    <xf numFmtId="12" fontId="63" fillId="0" borderId="25" xfId="0" applyNumberFormat="1" applyFont="1" applyBorder="1" applyAlignment="1">
      <alignment horizontal="center" vertical="center" wrapText="1"/>
    </xf>
    <xf numFmtId="1" fontId="63" fillId="0" borderId="5" xfId="0" applyNumberFormat="1" applyFont="1" applyBorder="1" applyAlignment="1">
      <alignment horizontal="center" vertical="center" wrapText="1"/>
    </xf>
    <xf numFmtId="1" fontId="63" fillId="0" borderId="8" xfId="0" applyNumberFormat="1" applyFont="1" applyBorder="1" applyAlignment="1">
      <alignment horizontal="center" vertical="center" wrapText="1"/>
    </xf>
    <xf numFmtId="1" fontId="63" fillId="0" borderId="26" xfId="0" applyNumberFormat="1" applyFont="1" applyBorder="1" applyAlignment="1">
      <alignment horizontal="center" vertical="center" wrapText="1"/>
    </xf>
    <xf numFmtId="1" fontId="63" fillId="0" borderId="25" xfId="0" applyNumberFormat="1" applyFont="1" applyBorder="1" applyAlignment="1">
      <alignment horizontal="center" vertical="center" wrapText="1"/>
    </xf>
    <xf numFmtId="1" fontId="63" fillId="0" borderId="28" xfId="0" applyNumberFormat="1" applyFont="1" applyBorder="1" applyAlignment="1">
      <alignment horizontal="center" vertical="center" wrapText="1"/>
    </xf>
    <xf numFmtId="1" fontId="63" fillId="0" borderId="71" xfId="0" applyNumberFormat="1" applyFont="1" applyBorder="1" applyAlignment="1">
      <alignment horizontal="center" vertical="center" wrapText="1"/>
    </xf>
    <xf numFmtId="49" fontId="49" fillId="0" borderId="26" xfId="0" applyNumberFormat="1" applyFont="1" applyBorder="1" applyAlignment="1">
      <alignment horizontal="center" vertical="center" wrapText="1"/>
    </xf>
    <xf numFmtId="0" fontId="29" fillId="14" borderId="28" xfId="0" applyFont="1" applyFill="1" applyBorder="1" applyAlignment="1">
      <alignment horizontal="center" vertical="center" wrapText="1"/>
    </xf>
    <xf numFmtId="0" fontId="29" fillId="14" borderId="71" xfId="0" applyFont="1" applyFill="1" applyBorder="1" applyAlignment="1">
      <alignment horizontal="center" vertical="center" wrapText="1"/>
    </xf>
    <xf numFmtId="3" fontId="32" fillId="14" borderId="5" xfId="4" applyNumberFormat="1" applyFont="1" applyFill="1" applyBorder="1" applyAlignment="1">
      <alignment horizontal="center" vertical="center" wrapText="1"/>
    </xf>
    <xf numFmtId="3" fontId="32" fillId="14" borderId="9" xfId="4" applyNumberFormat="1" applyFont="1" applyFill="1" applyBorder="1" applyAlignment="1">
      <alignment horizontal="center" vertical="center" wrapText="1"/>
    </xf>
    <xf numFmtId="3" fontId="32" fillId="14" borderId="28" xfId="4" applyNumberFormat="1" applyFont="1" applyFill="1" applyBorder="1" applyAlignment="1">
      <alignment horizontal="center" vertical="center" wrapText="1"/>
    </xf>
    <xf numFmtId="3" fontId="32" fillId="14" borderId="71" xfId="4" applyNumberFormat="1" applyFont="1" applyFill="1" applyBorder="1" applyAlignment="1">
      <alignment horizontal="center" vertical="center" wrapText="1"/>
    </xf>
    <xf numFmtId="0" fontId="32" fillId="0" borderId="5"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71" xfId="0" applyFont="1" applyBorder="1" applyAlignment="1">
      <alignment horizontal="center" vertical="center" wrapText="1"/>
    </xf>
    <xf numFmtId="0" fontId="32" fillId="0" borderId="72" xfId="0" applyFont="1" applyBorder="1" applyAlignment="1">
      <alignment horizontal="center" vertical="center" wrapText="1"/>
    </xf>
    <xf numFmtId="0" fontId="32" fillId="0" borderId="73" xfId="0" applyFont="1" applyBorder="1" applyAlignment="1">
      <alignment horizontal="center" vertical="center" wrapText="1"/>
    </xf>
    <xf numFmtId="0" fontId="32" fillId="0" borderId="74" xfId="0" applyFont="1" applyBorder="1" applyAlignment="1">
      <alignment horizontal="center" vertical="center" wrapText="1"/>
    </xf>
    <xf numFmtId="167" fontId="15" fillId="0" borderId="2" xfId="3" applyNumberFormat="1" applyFont="1" applyFill="1" applyBorder="1" applyAlignment="1">
      <alignment horizontal="center" vertical="center"/>
    </xf>
    <xf numFmtId="167" fontId="15" fillId="0" borderId="16" xfId="3" applyNumberFormat="1" applyFont="1" applyFill="1" applyBorder="1" applyAlignment="1">
      <alignment horizontal="center" vertical="center"/>
    </xf>
    <xf numFmtId="0" fontId="15" fillId="0" borderId="5"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49" fontId="28" fillId="0" borderId="65" xfId="12" applyNumberFormat="1" applyFont="1" applyBorder="1" applyAlignment="1">
      <alignment horizontal="center" vertical="center"/>
    </xf>
    <xf numFmtId="0" fontId="60" fillId="0" borderId="10" xfId="12" applyFont="1" applyBorder="1"/>
    <xf numFmtId="0" fontId="60" fillId="0" borderId="66" xfId="12" applyFont="1" applyBorder="1"/>
    <xf numFmtId="49" fontId="28" fillId="0" borderId="10" xfId="12" applyNumberFormat="1" applyFont="1" applyBorder="1" applyAlignment="1">
      <alignment horizontal="center" vertical="center"/>
    </xf>
    <xf numFmtId="49" fontId="28" fillId="0" borderId="60" xfId="12" applyNumberFormat="1" applyFont="1" applyBorder="1" applyAlignment="1">
      <alignment horizontal="center" vertical="center"/>
    </xf>
    <xf numFmtId="49" fontId="28" fillId="0" borderId="58" xfId="12" applyNumberFormat="1" applyFont="1" applyBorder="1" applyAlignment="1">
      <alignment horizontal="center" vertical="center"/>
    </xf>
    <xf numFmtId="49" fontId="28" fillId="0" borderId="59" xfId="12" applyNumberFormat="1" applyFont="1" applyBorder="1" applyAlignment="1">
      <alignment horizontal="center" vertical="center"/>
    </xf>
    <xf numFmtId="49" fontId="28" fillId="0" borderId="25" xfId="12" applyNumberFormat="1" applyFont="1" applyBorder="1" applyAlignment="1">
      <alignment horizontal="center" vertical="center"/>
    </xf>
    <xf numFmtId="49" fontId="28" fillId="0" borderId="8" xfId="12" applyNumberFormat="1" applyFont="1" applyBorder="1" applyAlignment="1">
      <alignment horizontal="center" vertical="center"/>
    </xf>
    <xf numFmtId="49" fontId="28" fillId="0" borderId="26" xfId="12" applyNumberFormat="1" applyFont="1" applyBorder="1" applyAlignment="1">
      <alignment horizontal="center" vertical="center"/>
    </xf>
    <xf numFmtId="0" fontId="29" fillId="0" borderId="65" xfId="12" applyFont="1" applyBorder="1" applyAlignment="1">
      <alignment horizontal="center" vertical="center" wrapText="1"/>
    </xf>
    <xf numFmtId="0" fontId="25" fillId="0" borderId="10" xfId="12" applyFont="1" applyBorder="1"/>
    <xf numFmtId="0" fontId="25" fillId="0" borderId="66" xfId="12" applyFont="1" applyBorder="1"/>
    <xf numFmtId="0" fontId="29" fillId="0" borderId="10" xfId="12" applyFont="1" applyBorder="1" applyAlignment="1">
      <alignment horizontal="center" vertical="center" wrapText="1"/>
    </xf>
    <xf numFmtId="0" fontId="29" fillId="0" borderId="63" xfId="12" applyFont="1" applyBorder="1" applyAlignment="1">
      <alignment horizontal="center" vertical="center" wrapText="1"/>
    </xf>
    <xf numFmtId="0" fontId="29" fillId="0" borderId="61" xfId="12" applyFont="1" applyBorder="1" applyAlignment="1">
      <alignment horizontal="center" vertical="center" wrapText="1"/>
    </xf>
    <xf numFmtId="0" fontId="25" fillId="0" borderId="61" xfId="12" applyFont="1" applyBorder="1"/>
    <xf numFmtId="0" fontId="25" fillId="0" borderId="62" xfId="12" applyFont="1" applyBorder="1"/>
    <xf numFmtId="0" fontId="29" fillId="0" borderId="25" xfId="12" applyFont="1" applyBorder="1" applyAlignment="1">
      <alignment horizontal="center" vertical="center" wrapText="1"/>
    </xf>
    <xf numFmtId="0" fontId="29" fillId="0" borderId="8" xfId="12" applyFont="1" applyBorder="1" applyAlignment="1">
      <alignment horizontal="center" vertical="center" wrapText="1"/>
    </xf>
    <xf numFmtId="0" fontId="29" fillId="0" borderId="26" xfId="12" applyFont="1" applyBorder="1" applyAlignment="1">
      <alignment horizontal="center" vertical="center" wrapText="1"/>
    </xf>
    <xf numFmtId="0" fontId="28" fillId="0" borderId="25" xfId="0" applyFont="1" applyBorder="1" applyAlignment="1">
      <alignment horizontal="center" vertical="center"/>
    </xf>
    <xf numFmtId="0" fontId="28" fillId="0" borderId="8" xfId="0" applyFont="1" applyBorder="1" applyAlignment="1">
      <alignment horizontal="center" vertical="center"/>
    </xf>
    <xf numFmtId="0" fontId="28" fillId="0" borderId="25"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26" xfId="0" applyFont="1" applyBorder="1" applyAlignment="1">
      <alignment horizontal="center" vertical="center" wrapText="1"/>
    </xf>
    <xf numFmtId="1" fontId="29" fillId="0" borderId="65" xfId="12" applyNumberFormat="1" applyFont="1" applyBorder="1" applyAlignment="1">
      <alignment horizontal="center" vertical="center" wrapText="1"/>
    </xf>
    <xf numFmtId="0" fontId="25" fillId="0" borderId="13" xfId="12" applyFont="1" applyBorder="1"/>
    <xf numFmtId="1" fontId="29" fillId="0" borderId="10" xfId="12" applyNumberFormat="1" applyFont="1" applyBorder="1" applyAlignment="1">
      <alignment horizontal="center" vertical="center" wrapText="1"/>
    </xf>
    <xf numFmtId="1" fontId="29" fillId="0" borderId="60" xfId="12" applyNumberFormat="1" applyFont="1" applyBorder="1" applyAlignment="1">
      <alignment horizontal="center" vertical="center" wrapText="1"/>
    </xf>
    <xf numFmtId="1" fontId="29" fillId="0" borderId="58" xfId="12" applyNumberFormat="1" applyFont="1" applyBorder="1" applyAlignment="1">
      <alignment horizontal="center" vertical="center" wrapText="1"/>
    </xf>
    <xf numFmtId="1" fontId="29" fillId="0" borderId="59" xfId="12" applyNumberFormat="1" applyFont="1" applyBorder="1" applyAlignment="1">
      <alignment horizontal="center" vertical="center" wrapText="1"/>
    </xf>
    <xf numFmtId="1" fontId="29" fillId="0" borderId="28" xfId="12" applyNumberFormat="1" applyFont="1" applyBorder="1" applyAlignment="1">
      <alignment horizontal="center" vertical="center" wrapText="1"/>
    </xf>
    <xf numFmtId="0" fontId="25" fillId="0" borderId="28" xfId="12" applyFont="1" applyBorder="1"/>
    <xf numFmtId="49" fontId="29" fillId="0" borderId="63" xfId="0" applyNumberFormat="1" applyFont="1" applyBorder="1" applyAlignment="1">
      <alignment horizontal="center" vertical="center" wrapText="1"/>
    </xf>
    <xf numFmtId="49" fontId="29" fillId="0" borderId="61" xfId="0" applyNumberFormat="1" applyFont="1" applyBorder="1" applyAlignment="1">
      <alignment horizontal="center" vertical="center" wrapText="1"/>
    </xf>
    <xf numFmtId="49" fontId="29" fillId="0" borderId="62" xfId="0" applyNumberFormat="1" applyFont="1" applyBorder="1" applyAlignment="1">
      <alignment horizontal="center" vertical="center" wrapText="1"/>
    </xf>
    <xf numFmtId="0" fontId="55" fillId="17" borderId="5" xfId="0" applyFont="1" applyFill="1" applyBorder="1" applyAlignment="1">
      <alignment horizontal="center" vertical="center" wrapText="1"/>
    </xf>
    <xf numFmtId="0" fontId="55" fillId="17" borderId="8" xfId="0" applyFont="1" applyFill="1" applyBorder="1" applyAlignment="1">
      <alignment horizontal="center" vertical="center" wrapText="1"/>
    </xf>
    <xf numFmtId="0" fontId="55" fillId="17" borderId="9" xfId="0" applyFont="1" applyFill="1" applyBorder="1" applyAlignment="1">
      <alignment horizontal="center" vertical="center" wrapText="1"/>
    </xf>
    <xf numFmtId="49" fontId="28" fillId="0" borderId="53" xfId="0" applyNumberFormat="1" applyFont="1" applyBorder="1" applyAlignment="1">
      <alignment horizontal="center" vertical="center"/>
    </xf>
    <xf numFmtId="49" fontId="28" fillId="0" borderId="54" xfId="0" applyNumberFormat="1" applyFont="1" applyBorder="1" applyAlignment="1">
      <alignment horizontal="center" vertical="center"/>
    </xf>
    <xf numFmtId="49" fontId="28" fillId="0" borderId="55" xfId="0" applyNumberFormat="1" applyFont="1" applyBorder="1" applyAlignment="1">
      <alignment horizontal="center" vertical="center"/>
    </xf>
    <xf numFmtId="0" fontId="29" fillId="0" borderId="41" xfId="0" applyFont="1" applyBorder="1" applyAlignment="1">
      <alignment horizontal="center" vertical="center" wrapText="1"/>
    </xf>
    <xf numFmtId="0" fontId="29" fillId="0" borderId="43" xfId="0" applyFont="1" applyBorder="1" applyAlignment="1">
      <alignment horizontal="center" vertical="center" wrapText="1"/>
    </xf>
    <xf numFmtId="49" fontId="29" fillId="0" borderId="4" xfId="0" applyNumberFormat="1" applyFont="1" applyBorder="1" applyAlignment="1">
      <alignment horizontal="center" vertical="center" wrapText="1"/>
    </xf>
    <xf numFmtId="49" fontId="30" fillId="0" borderId="45" xfId="0" applyNumberFormat="1" applyFont="1" applyBorder="1" applyAlignment="1">
      <alignment horizontal="center" vertical="center"/>
    </xf>
    <xf numFmtId="49" fontId="30" fillId="0" borderId="46" xfId="0" applyNumberFormat="1" applyFont="1" applyBorder="1" applyAlignment="1">
      <alignment horizontal="center" vertical="center"/>
    </xf>
    <xf numFmtId="49" fontId="30" fillId="0" borderId="47" xfId="0" applyNumberFormat="1" applyFont="1" applyBorder="1" applyAlignment="1">
      <alignment horizontal="center" vertical="center"/>
    </xf>
    <xf numFmtId="1" fontId="13" fillId="0" borderId="25" xfId="0" applyNumberFormat="1" applyFont="1" applyBorder="1" applyAlignment="1">
      <alignment horizontal="center" vertical="center" wrapText="1"/>
    </xf>
    <xf numFmtId="1" fontId="13" fillId="0" borderId="8" xfId="0" applyNumberFormat="1" applyFont="1" applyBorder="1" applyAlignment="1">
      <alignment horizontal="center" vertical="center" wrapText="1"/>
    </xf>
    <xf numFmtId="1" fontId="13" fillId="0" borderId="26" xfId="0" applyNumberFormat="1" applyFont="1" applyBorder="1" applyAlignment="1">
      <alignment horizontal="center" vertical="center" wrapText="1"/>
    </xf>
    <xf numFmtId="1" fontId="48" fillId="0" borderId="25" xfId="0" applyNumberFormat="1" applyFont="1" applyBorder="1" applyAlignment="1">
      <alignment horizontal="center" vertical="center" wrapText="1"/>
    </xf>
    <xf numFmtId="1" fontId="48" fillId="0" borderId="8" xfId="0" applyNumberFormat="1" applyFont="1" applyBorder="1" applyAlignment="1">
      <alignment horizontal="center" vertical="center" wrapText="1"/>
    </xf>
    <xf numFmtId="1" fontId="48" fillId="0" borderId="26" xfId="0" applyNumberFormat="1" applyFont="1" applyBorder="1" applyAlignment="1">
      <alignment horizontal="center" vertical="center" wrapText="1"/>
    </xf>
    <xf numFmtId="1" fontId="13" fillId="0" borderId="41" xfId="0" applyNumberFormat="1" applyFont="1" applyBorder="1" applyAlignment="1">
      <alignment horizontal="center" vertical="center" wrapText="1"/>
    </xf>
    <xf numFmtId="1" fontId="13" fillId="0" borderId="4" xfId="0" applyNumberFormat="1" applyFont="1" applyBorder="1" applyAlignment="1">
      <alignment horizontal="center" vertical="center" wrapText="1"/>
    </xf>
    <xf numFmtId="1" fontId="13" fillId="0" borderId="43" xfId="0" applyNumberFormat="1" applyFont="1" applyBorder="1" applyAlignment="1">
      <alignment horizontal="center" vertical="center" wrapText="1"/>
    </xf>
    <xf numFmtId="1" fontId="28" fillId="0" borderId="58" xfId="0" applyNumberFormat="1" applyFont="1" applyBorder="1" applyAlignment="1">
      <alignment horizontal="center" vertical="center" wrapText="1"/>
    </xf>
    <xf numFmtId="1" fontId="28" fillId="0" borderId="59" xfId="0" applyNumberFormat="1" applyFont="1" applyBorder="1" applyAlignment="1">
      <alignment horizontal="center" vertical="center" wrapText="1"/>
    </xf>
    <xf numFmtId="1" fontId="28" fillId="0" borderId="60" xfId="0" applyNumberFormat="1" applyFont="1" applyBorder="1" applyAlignment="1">
      <alignment horizontal="center" vertical="center" wrapText="1"/>
    </xf>
    <xf numFmtId="1" fontId="25" fillId="0" borderId="25" xfId="0" applyNumberFormat="1" applyFont="1" applyBorder="1" applyAlignment="1">
      <alignment horizontal="center" vertical="center" wrapText="1"/>
    </xf>
    <xf numFmtId="1" fontId="25" fillId="0" borderId="8" xfId="0" applyNumberFormat="1" applyFont="1" applyBorder="1" applyAlignment="1">
      <alignment horizontal="center" vertical="center" wrapText="1"/>
    </xf>
    <xf numFmtId="1" fontId="25" fillId="0" borderId="26" xfId="0" applyNumberFormat="1" applyFont="1" applyBorder="1" applyAlignment="1">
      <alignment horizontal="center" vertical="center" wrapText="1"/>
    </xf>
    <xf numFmtId="0" fontId="25" fillId="0" borderId="26" xfId="0" applyFont="1" applyBorder="1" applyAlignment="1">
      <alignment horizontal="center" vertical="center" wrapText="1"/>
    </xf>
    <xf numFmtId="49" fontId="29" fillId="0" borderId="58" xfId="0" applyNumberFormat="1" applyFont="1" applyBorder="1" applyAlignment="1">
      <alignment horizontal="center" vertical="center" wrapText="1"/>
    </xf>
    <xf numFmtId="49" fontId="29" fillId="0" borderId="59" xfId="0" applyNumberFormat="1" applyFont="1" applyBorder="1" applyAlignment="1">
      <alignment horizontal="center" vertical="center" wrapText="1"/>
    </xf>
    <xf numFmtId="49" fontId="29" fillId="0" borderId="60" xfId="0" applyNumberFormat="1" applyFont="1" applyBorder="1" applyAlignment="1">
      <alignment horizontal="center" vertical="center" wrapText="1"/>
    </xf>
    <xf numFmtId="0" fontId="29" fillId="0" borderId="25" xfId="0" applyFont="1" applyBorder="1" applyAlignment="1">
      <alignment horizontal="center" vertical="center"/>
    </xf>
    <xf numFmtId="0" fontId="29" fillId="0" borderId="8" xfId="0" applyFont="1" applyBorder="1" applyAlignment="1">
      <alignment horizontal="center" vertical="center"/>
    </xf>
    <xf numFmtId="0" fontId="29" fillId="0" borderId="26" xfId="0" applyFont="1" applyBorder="1" applyAlignment="1">
      <alignment horizontal="center" vertical="center"/>
    </xf>
    <xf numFmtId="0" fontId="25" fillId="0" borderId="26" xfId="0" applyFont="1" applyBorder="1" applyAlignment="1">
      <alignment horizontal="center" vertical="center"/>
    </xf>
    <xf numFmtId="0" fontId="25" fillId="0" borderId="45"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47"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26" xfId="0" applyFont="1" applyBorder="1" applyAlignment="1">
      <alignment horizontal="center" vertical="center" wrapText="1"/>
    </xf>
    <xf numFmtId="1" fontId="43" fillId="11" borderId="5" xfId="0" applyNumberFormat="1" applyFont="1" applyFill="1" applyBorder="1" applyAlignment="1">
      <alignment horizontal="center" vertical="center" wrapText="1"/>
    </xf>
    <xf numFmtId="1" fontId="43" fillId="11" borderId="9" xfId="0" applyNumberFormat="1" applyFont="1" applyFill="1" applyBorder="1" applyAlignment="1">
      <alignment horizontal="center" vertical="center" wrapText="1"/>
    </xf>
    <xf numFmtId="1" fontId="49" fillId="0" borderId="25" xfId="0" applyNumberFormat="1" applyFont="1" applyBorder="1" applyAlignment="1">
      <alignment horizontal="center" vertical="center" wrapText="1"/>
    </xf>
    <xf numFmtId="1" fontId="49" fillId="0" borderId="8" xfId="0" applyNumberFormat="1" applyFont="1" applyBorder="1" applyAlignment="1">
      <alignment horizontal="center" vertical="center" wrapText="1"/>
    </xf>
    <xf numFmtId="1" fontId="49" fillId="0" borderId="26" xfId="0" applyNumberFormat="1" applyFont="1" applyBorder="1" applyAlignment="1">
      <alignment horizontal="center" vertical="center" wrapText="1"/>
    </xf>
    <xf numFmtId="1" fontId="29" fillId="0" borderId="61" xfId="0" applyNumberFormat="1" applyFont="1" applyBorder="1" applyAlignment="1">
      <alignment horizontal="center" vertical="center" wrapText="1"/>
    </xf>
    <xf numFmtId="1" fontId="29" fillId="0" borderId="62" xfId="0" applyNumberFormat="1" applyFont="1" applyBorder="1" applyAlignment="1">
      <alignment horizontal="center" vertical="center" wrapText="1"/>
    </xf>
    <xf numFmtId="1" fontId="29" fillId="0" borderId="63" xfId="0" applyNumberFormat="1" applyFont="1" applyBorder="1" applyAlignment="1">
      <alignment horizontal="center" vertical="center" wrapText="1"/>
    </xf>
    <xf numFmtId="0" fontId="25" fillId="14" borderId="25" xfId="0" applyFont="1" applyFill="1" applyBorder="1" applyAlignment="1">
      <alignment horizontal="center" vertical="center"/>
    </xf>
    <xf numFmtId="0" fontId="25" fillId="14" borderId="8" xfId="0" applyFont="1" applyFill="1" applyBorder="1" applyAlignment="1">
      <alignment horizontal="center" vertical="center"/>
    </xf>
    <xf numFmtId="0" fontId="25" fillId="14" borderId="26" xfId="0" applyFont="1" applyFill="1" applyBorder="1" applyAlignment="1">
      <alignment horizontal="center" vertical="center"/>
    </xf>
    <xf numFmtId="0" fontId="49" fillId="14" borderId="25" xfId="0" applyFont="1" applyFill="1" applyBorder="1" applyAlignment="1">
      <alignment horizontal="center" vertical="center" wrapText="1"/>
    </xf>
    <xf numFmtId="0" fontId="49" fillId="14" borderId="8" xfId="0" applyFont="1" applyFill="1" applyBorder="1" applyAlignment="1">
      <alignment horizontal="center" vertical="center" wrapText="1"/>
    </xf>
    <xf numFmtId="0" fontId="49" fillId="14" borderId="26" xfId="0" applyFont="1" applyFill="1" applyBorder="1" applyAlignment="1">
      <alignment horizontal="center" vertical="center" wrapText="1"/>
    </xf>
    <xf numFmtId="1" fontId="25" fillId="14" borderId="25" xfId="0" applyNumberFormat="1" applyFont="1" applyFill="1" applyBorder="1" applyAlignment="1">
      <alignment horizontal="center" vertical="center" wrapText="1"/>
    </xf>
    <xf numFmtId="1" fontId="25" fillId="14" borderId="8" xfId="0" applyNumberFormat="1" applyFont="1" applyFill="1" applyBorder="1" applyAlignment="1">
      <alignment horizontal="center" vertical="center" wrapText="1"/>
    </xf>
    <xf numFmtId="1" fontId="25" fillId="14" borderId="26" xfId="0" applyNumberFormat="1" applyFont="1" applyFill="1" applyBorder="1" applyAlignment="1">
      <alignment horizontal="center" vertical="center" wrapText="1"/>
    </xf>
    <xf numFmtId="49" fontId="29" fillId="14" borderId="25" xfId="0" applyNumberFormat="1" applyFont="1" applyFill="1" applyBorder="1" applyAlignment="1">
      <alignment horizontal="center" vertical="center" wrapText="1"/>
    </xf>
    <xf numFmtId="49" fontId="29" fillId="14" borderId="8" xfId="0" applyNumberFormat="1" applyFont="1" applyFill="1" applyBorder="1" applyAlignment="1">
      <alignment horizontal="center" vertical="center" wrapText="1"/>
    </xf>
    <xf numFmtId="49" fontId="29" fillId="14" borderId="26" xfId="0" applyNumberFormat="1" applyFont="1" applyFill="1" applyBorder="1" applyAlignment="1">
      <alignment horizontal="center" vertical="center" wrapText="1"/>
    </xf>
    <xf numFmtId="49" fontId="29" fillId="14" borderId="58" xfId="0" applyNumberFormat="1" applyFont="1" applyFill="1" applyBorder="1" applyAlignment="1">
      <alignment horizontal="center" vertical="center" wrapText="1"/>
    </xf>
    <xf numFmtId="49" fontId="29" fillId="14" borderId="59" xfId="0" applyNumberFormat="1" applyFont="1" applyFill="1" applyBorder="1" applyAlignment="1">
      <alignment horizontal="center" vertical="center" wrapText="1"/>
    </xf>
    <xf numFmtId="49" fontId="29" fillId="14" borderId="60" xfId="0" applyNumberFormat="1" applyFont="1" applyFill="1" applyBorder="1" applyAlignment="1">
      <alignment horizontal="center" vertical="center" wrapText="1"/>
    </xf>
    <xf numFmtId="49" fontId="29" fillId="14" borderId="25" xfId="0" applyNumberFormat="1" applyFont="1" applyFill="1" applyBorder="1" applyAlignment="1">
      <alignment horizontal="center" vertical="center"/>
    </xf>
    <xf numFmtId="49" fontId="29" fillId="14" borderId="8" xfId="0" applyNumberFormat="1" applyFont="1" applyFill="1" applyBorder="1" applyAlignment="1">
      <alignment horizontal="center" vertical="center"/>
    </xf>
    <xf numFmtId="49" fontId="29" fillId="14" borderId="26" xfId="0" applyNumberFormat="1" applyFont="1" applyFill="1" applyBorder="1" applyAlignment="1">
      <alignment horizontal="center" vertical="center"/>
    </xf>
    <xf numFmtId="0" fontId="43" fillId="14" borderId="25" xfId="0" applyFont="1" applyFill="1" applyBorder="1" applyAlignment="1">
      <alignment horizontal="center" vertical="center" wrapText="1"/>
    </xf>
    <xf numFmtId="0" fontId="43" fillId="14" borderId="8" xfId="0" applyFont="1" applyFill="1" applyBorder="1" applyAlignment="1">
      <alignment horizontal="center" vertical="center" wrapText="1"/>
    </xf>
    <xf numFmtId="0" fontId="43" fillId="14" borderId="26" xfId="0" applyFont="1" applyFill="1" applyBorder="1" applyAlignment="1">
      <alignment horizontal="center" vertical="center" wrapText="1"/>
    </xf>
    <xf numFmtId="0" fontId="32" fillId="14" borderId="25" xfId="0" applyFont="1" applyFill="1" applyBorder="1" applyAlignment="1">
      <alignment horizontal="center" vertical="center" wrapText="1"/>
    </xf>
    <xf numFmtId="0" fontId="32" fillId="14" borderId="8" xfId="0" applyFont="1" applyFill="1" applyBorder="1" applyAlignment="1">
      <alignment horizontal="center" vertical="center" wrapText="1"/>
    </xf>
    <xf numFmtId="0" fontId="32" fillId="14" borderId="26" xfId="0" applyFont="1" applyFill="1" applyBorder="1" applyAlignment="1">
      <alignment horizontal="center" vertical="center" wrapText="1"/>
    </xf>
    <xf numFmtId="0" fontId="33" fillId="14" borderId="25" xfId="0" applyFont="1" applyFill="1" applyBorder="1" applyAlignment="1">
      <alignment horizontal="center" vertical="center"/>
    </xf>
    <xf numFmtId="0" fontId="33" fillId="14" borderId="8" xfId="0" applyFont="1" applyFill="1" applyBorder="1" applyAlignment="1">
      <alignment horizontal="center" vertical="center"/>
    </xf>
    <xf numFmtId="0" fontId="33" fillId="14" borderId="26" xfId="0" applyFont="1" applyFill="1" applyBorder="1" applyAlignment="1">
      <alignment horizontal="center" vertical="center"/>
    </xf>
    <xf numFmtId="0" fontId="33" fillId="14" borderId="25" xfId="0" applyFont="1" applyFill="1" applyBorder="1" applyAlignment="1">
      <alignment horizontal="center" vertical="center" wrapText="1"/>
    </xf>
    <xf numFmtId="0" fontId="33" fillId="14" borderId="8" xfId="0" applyFont="1" applyFill="1" applyBorder="1" applyAlignment="1">
      <alignment horizontal="center" vertical="center" wrapText="1"/>
    </xf>
    <xf numFmtId="0" fontId="33" fillId="14" borderId="26" xfId="0" applyFont="1" applyFill="1" applyBorder="1" applyAlignment="1">
      <alignment horizontal="center" vertical="center" wrapText="1"/>
    </xf>
    <xf numFmtId="0" fontId="60" fillId="14" borderId="25" xfId="0" applyFont="1" applyFill="1" applyBorder="1" applyAlignment="1">
      <alignment horizontal="center" vertical="center" wrapText="1"/>
    </xf>
    <xf numFmtId="0" fontId="60" fillId="14" borderId="8" xfId="0" applyFont="1" applyFill="1" applyBorder="1" applyAlignment="1">
      <alignment horizontal="center" vertical="center" wrapText="1"/>
    </xf>
    <xf numFmtId="0" fontId="60" fillId="14" borderId="26" xfId="0" applyFont="1" applyFill="1" applyBorder="1" applyAlignment="1">
      <alignment horizontal="center" vertical="center" wrapText="1"/>
    </xf>
    <xf numFmtId="0" fontId="61" fillId="14" borderId="25" xfId="0" applyFont="1" applyFill="1" applyBorder="1" applyAlignment="1">
      <alignment horizontal="center" vertical="center" wrapText="1"/>
    </xf>
    <xf numFmtId="0" fontId="61" fillId="14" borderId="8" xfId="0" applyFont="1" applyFill="1" applyBorder="1" applyAlignment="1">
      <alignment horizontal="center" vertical="center" wrapText="1"/>
    </xf>
    <xf numFmtId="0" fontId="61" fillId="14" borderId="26" xfId="0" applyFont="1" applyFill="1" applyBorder="1" applyAlignment="1">
      <alignment horizontal="center" vertical="center" wrapText="1"/>
    </xf>
    <xf numFmtId="0" fontId="62" fillId="14" borderId="25" xfId="0" applyFont="1" applyFill="1" applyBorder="1" applyAlignment="1">
      <alignment horizontal="center" vertical="center" wrapText="1"/>
    </xf>
    <xf numFmtId="0" fontId="62" fillId="14" borderId="8" xfId="0" applyFont="1" applyFill="1" applyBorder="1" applyAlignment="1">
      <alignment horizontal="center" vertical="center" wrapText="1"/>
    </xf>
    <xf numFmtId="0" fontId="62" fillId="14" borderId="26" xfId="0" applyFont="1" applyFill="1" applyBorder="1" applyAlignment="1">
      <alignment horizontal="center" vertical="center" wrapText="1"/>
    </xf>
    <xf numFmtId="0" fontId="27" fillId="14" borderId="25"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7" fillId="14" borderId="26" xfId="0" applyFont="1" applyFill="1" applyBorder="1" applyAlignment="1">
      <alignment horizontal="center" vertical="center" wrapText="1"/>
    </xf>
    <xf numFmtId="0" fontId="63" fillId="14" borderId="8" xfId="0" applyFont="1" applyFill="1" applyBorder="1" applyAlignment="1">
      <alignment horizontal="center" vertical="center" wrapText="1"/>
    </xf>
    <xf numFmtId="0" fontId="63" fillId="14" borderId="26" xfId="0" applyFont="1" applyFill="1" applyBorder="1" applyAlignment="1">
      <alignment horizontal="center" vertical="center" wrapText="1"/>
    </xf>
    <xf numFmtId="1" fontId="33" fillId="14" borderId="25" xfId="0" applyNumberFormat="1" applyFont="1" applyFill="1" applyBorder="1" applyAlignment="1">
      <alignment horizontal="center" vertical="center" wrapText="1"/>
    </xf>
    <xf numFmtId="1" fontId="33" fillId="14" borderId="8" xfId="0" applyNumberFormat="1" applyFont="1" applyFill="1" applyBorder="1" applyAlignment="1">
      <alignment horizontal="center" vertical="center" wrapText="1"/>
    </xf>
    <xf numFmtId="1" fontId="33" fillId="14" borderId="26" xfId="0" applyNumberFormat="1" applyFont="1" applyFill="1" applyBorder="1" applyAlignment="1">
      <alignment horizontal="center" vertical="center" wrapText="1"/>
    </xf>
    <xf numFmtId="49" fontId="63" fillId="14" borderId="25" xfId="0" applyNumberFormat="1" applyFont="1" applyFill="1" applyBorder="1" applyAlignment="1">
      <alignment horizontal="center" vertical="center" wrapText="1"/>
    </xf>
    <xf numFmtId="49" fontId="63" fillId="14" borderId="8" xfId="0" applyNumberFormat="1" applyFont="1" applyFill="1" applyBorder="1" applyAlignment="1">
      <alignment horizontal="center" vertical="center" wrapText="1"/>
    </xf>
    <xf numFmtId="49" fontId="63" fillId="14" borderId="26" xfId="0" applyNumberFormat="1" applyFont="1" applyFill="1" applyBorder="1" applyAlignment="1">
      <alignment horizontal="center" vertical="center" wrapText="1"/>
    </xf>
    <xf numFmtId="0" fontId="64" fillId="14" borderId="25" xfId="0" applyFont="1" applyFill="1" applyBorder="1" applyAlignment="1">
      <alignment horizontal="center" vertical="center" wrapText="1"/>
    </xf>
    <xf numFmtId="0" fontId="64" fillId="14" borderId="8" xfId="0" applyFont="1" applyFill="1" applyBorder="1" applyAlignment="1">
      <alignment horizontal="center" vertical="center" wrapText="1"/>
    </xf>
    <xf numFmtId="0" fontId="64" fillId="14" borderId="26" xfId="0" applyFont="1" applyFill="1" applyBorder="1" applyAlignment="1">
      <alignment horizontal="center" vertical="center" wrapText="1"/>
    </xf>
    <xf numFmtId="0" fontId="63" fillId="14" borderId="25" xfId="0" applyFont="1" applyFill="1" applyBorder="1" applyAlignment="1">
      <alignment horizontal="center" vertical="center" wrapText="1"/>
    </xf>
    <xf numFmtId="0" fontId="27" fillId="14" borderId="25" xfId="0" applyFont="1" applyFill="1" applyBorder="1" applyAlignment="1">
      <alignment horizontal="center" vertical="center"/>
    </xf>
    <xf numFmtId="0" fontId="27" fillId="14" borderId="8" xfId="0" applyFont="1" applyFill="1" applyBorder="1" applyAlignment="1">
      <alignment horizontal="center" vertical="center"/>
    </xf>
    <xf numFmtId="0" fontId="27" fillId="14" borderId="26" xfId="0" applyFont="1" applyFill="1" applyBorder="1" applyAlignment="1">
      <alignment horizontal="center" vertical="center"/>
    </xf>
    <xf numFmtId="49" fontId="63" fillId="14" borderId="58" xfId="0" applyNumberFormat="1" applyFont="1" applyFill="1" applyBorder="1" applyAlignment="1">
      <alignment horizontal="center" vertical="center" wrapText="1"/>
    </xf>
    <xf numFmtId="49" fontId="63" fillId="14" borderId="59" xfId="0" applyNumberFormat="1" applyFont="1" applyFill="1" applyBorder="1" applyAlignment="1">
      <alignment horizontal="center" vertical="center" wrapText="1"/>
    </xf>
    <xf numFmtId="49" fontId="63" fillId="14" borderId="60" xfId="0" applyNumberFormat="1" applyFont="1" applyFill="1" applyBorder="1" applyAlignment="1">
      <alignment horizontal="center" vertical="center" wrapText="1"/>
    </xf>
    <xf numFmtId="49" fontId="28" fillId="14" borderId="25"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49" fontId="28" fillId="14" borderId="26" xfId="0" applyNumberFormat="1" applyFont="1" applyFill="1" applyBorder="1" applyAlignment="1">
      <alignment horizontal="center" vertical="center" wrapText="1"/>
    </xf>
    <xf numFmtId="49" fontId="65" fillId="14" borderId="25" xfId="0" applyNumberFormat="1" applyFont="1" applyFill="1" applyBorder="1" applyAlignment="1">
      <alignment horizontal="center" vertical="center"/>
    </xf>
    <xf numFmtId="49" fontId="65" fillId="14" borderId="8" xfId="0" applyNumberFormat="1" applyFont="1" applyFill="1" applyBorder="1" applyAlignment="1">
      <alignment horizontal="center" vertical="center"/>
    </xf>
    <xf numFmtId="49" fontId="65" fillId="14" borderId="26" xfId="0" applyNumberFormat="1" applyFont="1" applyFill="1" applyBorder="1" applyAlignment="1">
      <alignment horizontal="center" vertical="center"/>
    </xf>
    <xf numFmtId="0" fontId="43" fillId="0" borderId="25"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26" xfId="0" applyFont="1" applyBorder="1" applyAlignment="1">
      <alignment horizontal="center" vertical="center" wrapText="1"/>
    </xf>
    <xf numFmtId="0" fontId="33" fillId="0" borderId="25" xfId="0" applyFont="1" applyBorder="1" applyAlignment="1">
      <alignment horizontal="center" vertical="center"/>
    </xf>
    <xf numFmtId="0" fontId="33" fillId="0" borderId="8" xfId="0" applyFont="1" applyBorder="1" applyAlignment="1">
      <alignment horizontal="center" vertical="center"/>
    </xf>
    <xf numFmtId="0" fontId="33" fillId="0" borderId="26" xfId="0" applyFont="1" applyBorder="1" applyAlignment="1">
      <alignment horizontal="center" vertical="center"/>
    </xf>
    <xf numFmtId="0" fontId="33" fillId="0" borderId="25"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26" xfId="0" applyFont="1" applyBorder="1" applyAlignment="1">
      <alignment horizontal="center" vertical="center" wrapText="1"/>
    </xf>
    <xf numFmtId="0" fontId="60" fillId="0" borderId="25" xfId="0" applyFont="1" applyBorder="1" applyAlignment="1">
      <alignment horizontal="center" vertical="center" wrapText="1"/>
    </xf>
    <xf numFmtId="0" fontId="60" fillId="0" borderId="8" xfId="0" applyFont="1" applyBorder="1" applyAlignment="1">
      <alignment horizontal="center" vertical="center" wrapText="1"/>
    </xf>
    <xf numFmtId="0" fontId="60" fillId="0" borderId="26" xfId="0" applyFont="1" applyBorder="1" applyAlignment="1">
      <alignment horizontal="center" vertical="center" wrapText="1"/>
    </xf>
    <xf numFmtId="0" fontId="62" fillId="0" borderId="25" xfId="0" applyFont="1" applyBorder="1" applyAlignment="1">
      <alignment horizontal="center" vertical="center" wrapText="1"/>
    </xf>
    <xf numFmtId="0" fontId="62" fillId="0" borderId="8" xfId="0" applyFont="1" applyBorder="1" applyAlignment="1">
      <alignment horizontal="center" vertical="center" wrapText="1"/>
    </xf>
    <xf numFmtId="0" fontId="62" fillId="0" borderId="26"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26" xfId="0" applyFont="1" applyBorder="1" applyAlignment="1">
      <alignment horizontal="center" vertical="center" wrapText="1"/>
    </xf>
    <xf numFmtId="0" fontId="33" fillId="0" borderId="56" xfId="0" applyFont="1" applyBorder="1" applyAlignment="1">
      <alignment horizontal="center" vertical="center" wrapText="1"/>
    </xf>
    <xf numFmtId="0" fontId="33" fillId="0" borderId="57" xfId="0" applyFont="1" applyBorder="1" applyAlignment="1">
      <alignment horizontal="center" vertical="center" wrapText="1"/>
    </xf>
    <xf numFmtId="0" fontId="63" fillId="0" borderId="8" xfId="0" applyFont="1" applyBorder="1" applyAlignment="1">
      <alignment horizontal="center" vertical="center" wrapText="1"/>
    </xf>
    <xf numFmtId="0" fontId="63" fillId="0" borderId="26" xfId="0" applyFont="1" applyBorder="1" applyAlignment="1">
      <alignment horizontal="center" vertical="center" wrapText="1"/>
    </xf>
    <xf numFmtId="1" fontId="33" fillId="0" borderId="25" xfId="0" applyNumberFormat="1" applyFont="1" applyBorder="1" applyAlignment="1">
      <alignment horizontal="center" vertical="center" wrapText="1"/>
    </xf>
    <xf numFmtId="1" fontId="33" fillId="0" borderId="8" xfId="0" applyNumberFormat="1" applyFont="1" applyBorder="1" applyAlignment="1">
      <alignment horizontal="center" vertical="center" wrapText="1"/>
    </xf>
    <xf numFmtId="1" fontId="33" fillId="0" borderId="26" xfId="0" applyNumberFormat="1" applyFont="1" applyBorder="1" applyAlignment="1">
      <alignment horizontal="center" vertical="center" wrapText="1"/>
    </xf>
    <xf numFmtId="49" fontId="63" fillId="0" borderId="25" xfId="0" applyNumberFormat="1" applyFont="1" applyBorder="1" applyAlignment="1">
      <alignment horizontal="center" vertical="center" wrapText="1"/>
    </xf>
    <xf numFmtId="49" fontId="63" fillId="0" borderId="8" xfId="0" applyNumberFormat="1" applyFont="1" applyBorder="1" applyAlignment="1">
      <alignment horizontal="center" vertical="center" wrapText="1"/>
    </xf>
    <xf numFmtId="49" fontId="63" fillId="0" borderId="26" xfId="0" applyNumberFormat="1" applyFont="1" applyBorder="1" applyAlignment="1">
      <alignment horizontal="center" vertical="center" wrapText="1"/>
    </xf>
    <xf numFmtId="0" fontId="64" fillId="0" borderId="25" xfId="0" applyFont="1" applyBorder="1" applyAlignment="1">
      <alignment horizontal="center" vertical="center" wrapText="1"/>
    </xf>
    <xf numFmtId="0" fontId="64" fillId="0" borderId="8" xfId="0" applyFont="1" applyBorder="1" applyAlignment="1">
      <alignment horizontal="center" vertical="center" wrapText="1"/>
    </xf>
    <xf numFmtId="0" fontId="64" fillId="0" borderId="26" xfId="0" applyFont="1" applyBorder="1" applyAlignment="1">
      <alignment horizontal="center" vertical="center" wrapText="1"/>
    </xf>
    <xf numFmtId="0" fontId="63" fillId="0" borderId="25" xfId="0" applyFont="1" applyBorder="1" applyAlignment="1">
      <alignment horizontal="center" vertical="center" wrapText="1"/>
    </xf>
    <xf numFmtId="0" fontId="27" fillId="0" borderId="25" xfId="0" applyFont="1" applyBorder="1" applyAlignment="1">
      <alignment horizontal="center" vertical="center"/>
    </xf>
    <xf numFmtId="0" fontId="27" fillId="0" borderId="8" xfId="0" applyFont="1" applyBorder="1" applyAlignment="1">
      <alignment horizontal="center" vertical="center"/>
    </xf>
    <xf numFmtId="0" fontId="27" fillId="0" borderId="26" xfId="0" applyFont="1" applyBorder="1" applyAlignment="1">
      <alignment horizontal="center" vertical="center"/>
    </xf>
    <xf numFmtId="49" fontId="63" fillId="0" borderId="58" xfId="0" applyNumberFormat="1" applyFont="1" applyBorder="1" applyAlignment="1">
      <alignment horizontal="center" vertical="center" wrapText="1"/>
    </xf>
    <xf numFmtId="49" fontId="63" fillId="0" borderId="59" xfId="0" applyNumberFormat="1" applyFont="1" applyBorder="1" applyAlignment="1">
      <alignment horizontal="center" vertical="center" wrapText="1"/>
    </xf>
    <xf numFmtId="49" fontId="63" fillId="0" borderId="60" xfId="0" applyNumberFormat="1" applyFont="1" applyBorder="1" applyAlignment="1">
      <alignment horizontal="center" vertical="center" wrapText="1"/>
    </xf>
    <xf numFmtId="49" fontId="28" fillId="0" borderId="25" xfId="0" applyNumberFormat="1" applyFont="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26" xfId="0" applyNumberFormat="1" applyFont="1" applyBorder="1" applyAlignment="1">
      <alignment horizontal="center" vertical="center" wrapText="1"/>
    </xf>
    <xf numFmtId="49" fontId="65" fillId="0" borderId="25" xfId="0" applyNumberFormat="1" applyFont="1" applyBorder="1" applyAlignment="1">
      <alignment horizontal="center" vertical="center"/>
    </xf>
    <xf numFmtId="49" fontId="65" fillId="0" borderId="8" xfId="0" applyNumberFormat="1" applyFont="1" applyBorder="1" applyAlignment="1">
      <alignment horizontal="center" vertical="center"/>
    </xf>
    <xf numFmtId="49" fontId="65" fillId="0" borderId="26" xfId="0" applyNumberFormat="1" applyFont="1" applyBorder="1" applyAlignment="1">
      <alignment horizontal="center" vertical="center"/>
    </xf>
    <xf numFmtId="49" fontId="28" fillId="5" borderId="25" xfId="0" applyNumberFormat="1" applyFont="1" applyFill="1" applyBorder="1" applyAlignment="1">
      <alignment horizontal="center" vertical="center"/>
    </xf>
    <xf numFmtId="49" fontId="28" fillId="5" borderId="8" xfId="0" applyNumberFormat="1" applyFont="1" applyFill="1" applyBorder="1" applyAlignment="1">
      <alignment horizontal="center" vertical="center"/>
    </xf>
    <xf numFmtId="0" fontId="29" fillId="5" borderId="25" xfId="0" applyFont="1" applyFill="1" applyBorder="1" applyAlignment="1">
      <alignment horizontal="center" vertical="center" wrapText="1"/>
    </xf>
    <xf numFmtId="0" fontId="29" fillId="5" borderId="8" xfId="0" applyFont="1" applyFill="1" applyBorder="1" applyAlignment="1">
      <alignment horizontal="center" vertical="center" wrapText="1"/>
    </xf>
    <xf numFmtId="49" fontId="30" fillId="5" borderId="25" xfId="0" applyNumberFormat="1" applyFont="1" applyFill="1" applyBorder="1" applyAlignment="1">
      <alignment horizontal="center" vertical="center"/>
    </xf>
    <xf numFmtId="49" fontId="30" fillId="5" borderId="8" xfId="0" applyNumberFormat="1" applyFont="1" applyFill="1" applyBorder="1" applyAlignment="1">
      <alignment horizontal="center" vertical="center"/>
    </xf>
    <xf numFmtId="1" fontId="28" fillId="5" borderId="25" xfId="0" applyNumberFormat="1" applyFont="1" applyFill="1" applyBorder="1" applyAlignment="1">
      <alignment horizontal="center" vertical="center"/>
    </xf>
    <xf numFmtId="1" fontId="28" fillId="5" borderId="8" xfId="0" applyNumberFormat="1" applyFont="1" applyFill="1" applyBorder="1" applyAlignment="1">
      <alignment horizontal="center" vertical="center"/>
    </xf>
    <xf numFmtId="49" fontId="29" fillId="5" borderId="25" xfId="0" applyNumberFormat="1" applyFont="1" applyFill="1" applyBorder="1" applyAlignment="1">
      <alignment horizontal="center" vertical="center" wrapText="1"/>
    </xf>
    <xf numFmtId="49" fontId="29" fillId="5" borderId="8" xfId="0" applyNumberFormat="1" applyFont="1" applyFill="1" applyBorder="1" applyAlignment="1">
      <alignment horizontal="center" vertical="center" wrapText="1"/>
    </xf>
    <xf numFmtId="49" fontId="29" fillId="5" borderId="25" xfId="0" applyNumberFormat="1" applyFont="1" applyFill="1" applyBorder="1" applyAlignment="1">
      <alignment horizontal="center" vertical="center"/>
    </xf>
    <xf numFmtId="49" fontId="29" fillId="5" borderId="8" xfId="0" applyNumberFormat="1" applyFont="1" applyFill="1" applyBorder="1" applyAlignment="1">
      <alignment horizontal="center" vertical="center"/>
    </xf>
    <xf numFmtId="1" fontId="29" fillId="5" borderId="25" xfId="0" applyNumberFormat="1" applyFont="1" applyFill="1" applyBorder="1" applyAlignment="1">
      <alignment horizontal="center" vertical="center"/>
    </xf>
    <xf numFmtId="1" fontId="29" fillId="5" borderId="8" xfId="0" applyNumberFormat="1" applyFont="1" applyFill="1" applyBorder="1" applyAlignment="1">
      <alignment horizontal="center" vertical="center"/>
    </xf>
    <xf numFmtId="3" fontId="32" fillId="5" borderId="25" xfId="7" applyNumberFormat="1" applyFont="1" applyFill="1" applyBorder="1" applyAlignment="1">
      <alignment horizontal="center" vertical="center" wrapText="1"/>
    </xf>
    <xf numFmtId="3" fontId="32" fillId="5" borderId="8" xfId="7" applyNumberFormat="1"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5" borderId="8" xfId="0" applyFont="1" applyFill="1" applyBorder="1" applyAlignment="1">
      <alignment horizontal="center" vertical="center" wrapText="1"/>
    </xf>
    <xf numFmtId="3" fontId="59" fillId="14" borderId="25" xfId="4" applyNumberFormat="1" applyFont="1" applyFill="1" applyBorder="1" applyAlignment="1">
      <alignment horizontal="center" vertical="center" wrapText="1"/>
    </xf>
    <xf numFmtId="3" fontId="59" fillId="14" borderId="8" xfId="4" applyNumberFormat="1" applyFont="1" applyFill="1" applyBorder="1" applyAlignment="1">
      <alignment horizontal="center" vertical="center" wrapText="1"/>
    </xf>
    <xf numFmtId="3" fontId="59" fillId="14" borderId="26" xfId="4" applyNumberFormat="1" applyFont="1" applyFill="1" applyBorder="1" applyAlignment="1">
      <alignment horizontal="center" vertical="center" wrapText="1"/>
    </xf>
    <xf numFmtId="0" fontId="59" fillId="0" borderId="8" xfId="0" applyFont="1" applyBorder="1" applyAlignment="1">
      <alignment horizontal="center" vertical="center" wrapText="1"/>
    </xf>
    <xf numFmtId="0" fontId="59" fillId="0" borderId="26" xfId="0" applyFont="1" applyBorder="1" applyAlignment="1">
      <alignment horizontal="center" vertical="center" wrapText="1"/>
    </xf>
    <xf numFmtId="0" fontId="59" fillId="0" borderId="25" xfId="0" applyFont="1" applyBorder="1" applyAlignment="1">
      <alignment horizontal="center" vertical="center" wrapText="1"/>
    </xf>
    <xf numFmtId="49" fontId="30" fillId="0" borderId="25" xfId="0" applyNumberFormat="1" applyFont="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6" xfId="0" applyNumberFormat="1" applyFont="1" applyBorder="1" applyAlignment="1">
      <alignment horizontal="center" vertical="center" wrapText="1"/>
    </xf>
    <xf numFmtId="1" fontId="29" fillId="9" borderId="25" xfId="0" applyNumberFormat="1" applyFont="1" applyFill="1" applyBorder="1" applyAlignment="1">
      <alignment horizontal="center" vertical="center"/>
    </xf>
    <xf numFmtId="1" fontId="29" fillId="9" borderId="8" xfId="0" applyNumberFormat="1" applyFont="1" applyFill="1" applyBorder="1" applyAlignment="1">
      <alignment horizontal="center" vertical="center"/>
    </xf>
    <xf numFmtId="1" fontId="29" fillId="9" borderId="26" xfId="0" applyNumberFormat="1" applyFont="1" applyFill="1" applyBorder="1" applyAlignment="1">
      <alignment horizontal="center" vertical="center"/>
    </xf>
    <xf numFmtId="0" fontId="55" fillId="13" borderId="5" xfId="0" applyFont="1" applyFill="1" applyBorder="1" applyAlignment="1">
      <alignment horizontal="center" vertical="center" wrapText="1"/>
    </xf>
    <xf numFmtId="0" fontId="55" fillId="13" borderId="9" xfId="0" applyFont="1" applyFill="1" applyBorder="1" applyAlignment="1">
      <alignment horizontal="center" vertical="center" wrapText="1"/>
    </xf>
    <xf numFmtId="49" fontId="28" fillId="0" borderId="48" xfId="0" applyNumberFormat="1" applyFont="1" applyBorder="1" applyAlignment="1">
      <alignment horizontal="center" vertical="center"/>
    </xf>
    <xf numFmtId="49" fontId="28" fillId="0" borderId="50" xfId="0" applyNumberFormat="1" applyFont="1" applyBorder="1" applyAlignment="1">
      <alignment horizontal="center" vertical="center"/>
    </xf>
    <xf numFmtId="0" fontId="29" fillId="0" borderId="3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48" xfId="0" applyFont="1" applyBorder="1" applyAlignment="1">
      <alignment horizontal="center" vertical="center" wrapText="1"/>
    </xf>
    <xf numFmtId="0" fontId="29" fillId="0" borderId="50" xfId="0" applyFont="1" applyBorder="1" applyAlignment="1">
      <alignment horizontal="center" vertical="center" wrapText="1"/>
    </xf>
    <xf numFmtId="1" fontId="55" fillId="0" borderId="5" xfId="0" applyNumberFormat="1" applyFont="1" applyBorder="1" applyAlignment="1">
      <alignment horizontal="center" vertical="center" wrapText="1"/>
    </xf>
    <xf numFmtId="1" fontId="55" fillId="0" borderId="9" xfId="0" applyNumberFormat="1" applyFont="1" applyBorder="1" applyAlignment="1">
      <alignment horizontal="center" vertical="center" wrapText="1"/>
    </xf>
    <xf numFmtId="49" fontId="30" fillId="0" borderId="50" xfId="0" applyNumberFormat="1" applyFont="1" applyBorder="1" applyAlignment="1">
      <alignment horizontal="center" vertical="center"/>
    </xf>
    <xf numFmtId="1" fontId="28" fillId="0" borderId="50" xfId="0" applyNumberFormat="1" applyFont="1" applyBorder="1" applyAlignment="1">
      <alignment horizontal="center" vertical="center"/>
    </xf>
    <xf numFmtId="0" fontId="53" fillId="0" borderId="25"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26" xfId="0" applyFont="1" applyBorder="1" applyAlignment="1">
      <alignment horizontal="center" vertical="center" wrapText="1"/>
    </xf>
    <xf numFmtId="49" fontId="29" fillId="0" borderId="50" xfId="0" applyNumberFormat="1" applyFont="1" applyBorder="1" applyAlignment="1">
      <alignment horizontal="center" vertical="center" wrapText="1"/>
    </xf>
    <xf numFmtId="49" fontId="29" fillId="0" borderId="50" xfId="0" applyNumberFormat="1" applyFont="1" applyBorder="1" applyAlignment="1">
      <alignment horizontal="center" vertical="center"/>
    </xf>
    <xf numFmtId="1" fontId="55" fillId="11" borderId="5" xfId="0" applyNumberFormat="1" applyFont="1" applyFill="1" applyBorder="1" applyAlignment="1">
      <alignment horizontal="center" vertical="center" wrapText="1"/>
    </xf>
    <xf numFmtId="1" fontId="55" fillId="11" borderId="9" xfId="0" applyNumberFormat="1" applyFont="1" applyFill="1" applyBorder="1" applyAlignment="1">
      <alignment horizontal="center" vertical="center" wrapText="1"/>
    </xf>
    <xf numFmtId="0" fontId="55" fillId="11" borderId="5" xfId="0" applyFont="1" applyFill="1" applyBorder="1" applyAlignment="1">
      <alignment horizontal="center" vertical="center" wrapText="1"/>
    </xf>
    <xf numFmtId="0" fontId="55" fillId="11" borderId="9" xfId="0" applyFont="1" applyFill="1" applyBorder="1" applyAlignment="1">
      <alignment horizontal="center" vertical="center" wrapText="1"/>
    </xf>
    <xf numFmtId="1" fontId="55" fillId="14" borderId="5" xfId="0" applyNumberFormat="1" applyFont="1" applyFill="1" applyBorder="1" applyAlignment="1">
      <alignment horizontal="center" vertical="center" wrapText="1"/>
    </xf>
    <xf numFmtId="1" fontId="55" fillId="14" borderId="8" xfId="0" applyNumberFormat="1" applyFont="1" applyFill="1" applyBorder="1" applyAlignment="1">
      <alignment horizontal="center" vertical="center" wrapText="1"/>
    </xf>
    <xf numFmtId="1" fontId="55" fillId="14" borderId="9" xfId="0" applyNumberFormat="1" applyFont="1" applyFill="1" applyBorder="1" applyAlignment="1">
      <alignment horizontal="center" vertical="center" wrapText="1"/>
    </xf>
    <xf numFmtId="0" fontId="29" fillId="14" borderId="50" xfId="0" applyFont="1" applyFill="1" applyBorder="1" applyAlignment="1">
      <alignment horizontal="center" vertical="center" wrapText="1"/>
    </xf>
    <xf numFmtId="3" fontId="56" fillId="14" borderId="25" xfId="4" applyNumberFormat="1" applyFont="1" applyFill="1" applyBorder="1" applyAlignment="1">
      <alignment horizontal="center" vertical="center" wrapText="1"/>
    </xf>
    <xf numFmtId="3" fontId="56" fillId="14" borderId="8" xfId="4" applyNumberFormat="1" applyFont="1" applyFill="1" applyBorder="1" applyAlignment="1">
      <alignment horizontal="center" vertical="center" wrapText="1"/>
    </xf>
    <xf numFmtId="3" fontId="56" fillId="14" borderId="26" xfId="4" applyNumberFormat="1" applyFont="1" applyFill="1" applyBorder="1" applyAlignment="1">
      <alignment horizontal="center" vertical="center" wrapText="1"/>
    </xf>
    <xf numFmtId="3" fontId="32" fillId="14" borderId="50" xfId="4" applyNumberFormat="1" applyFont="1" applyFill="1" applyBorder="1" applyAlignment="1">
      <alignment horizontal="center" vertical="center" wrapText="1"/>
    </xf>
    <xf numFmtId="0" fontId="55" fillId="12" borderId="5" xfId="0" applyFont="1" applyFill="1" applyBorder="1" applyAlignment="1">
      <alignment horizontal="center" vertical="center" wrapText="1"/>
    </xf>
    <xf numFmtId="0" fontId="55" fillId="12" borderId="8" xfId="0" applyFont="1" applyFill="1" applyBorder="1" applyAlignment="1">
      <alignment horizontal="center" vertical="center" wrapText="1"/>
    </xf>
    <xf numFmtId="0" fontId="55" fillId="12" borderId="9" xfId="0" applyFont="1" applyFill="1" applyBorder="1" applyAlignment="1">
      <alignment horizontal="center" vertical="center" wrapText="1"/>
    </xf>
    <xf numFmtId="0" fontId="56" fillId="0" borderId="25"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48" xfId="0" applyFont="1" applyBorder="1" applyAlignment="1">
      <alignment horizontal="center" vertical="center" wrapText="1"/>
    </xf>
    <xf numFmtId="0" fontId="32" fillId="0" borderId="50" xfId="0" applyFont="1" applyBorder="1" applyAlignment="1">
      <alignment horizontal="center" vertical="center" wrapText="1"/>
    </xf>
    <xf numFmtId="0" fontId="48" fillId="0" borderId="25" xfId="0" applyFont="1" applyBorder="1" applyAlignment="1">
      <alignment horizontal="center" vertical="center"/>
    </xf>
    <xf numFmtId="0" fontId="48" fillId="0" borderId="8" xfId="0" applyFont="1" applyBorder="1" applyAlignment="1">
      <alignment horizontal="center" vertical="center"/>
    </xf>
    <xf numFmtId="0" fontId="48" fillId="0" borderId="9" xfId="0" applyFont="1" applyBorder="1" applyAlignment="1">
      <alignment horizontal="center" vertical="center"/>
    </xf>
    <xf numFmtId="0" fontId="48" fillId="0" borderId="26" xfId="0" applyFont="1" applyBorder="1" applyAlignment="1">
      <alignment horizontal="center" vertical="center"/>
    </xf>
    <xf numFmtId="0" fontId="49" fillId="0" borderId="9" xfId="0" applyFont="1" applyBorder="1" applyAlignment="1">
      <alignment horizontal="center" vertical="center" wrapText="1"/>
    </xf>
    <xf numFmtId="0" fontId="50" fillId="0" borderId="25" xfId="0" applyFont="1" applyBorder="1" applyAlignment="1">
      <alignment horizontal="center" vertical="center"/>
    </xf>
    <xf numFmtId="0" fontId="50" fillId="0" borderId="8" xfId="0" applyFont="1" applyBorder="1" applyAlignment="1">
      <alignment horizontal="center" vertical="center"/>
    </xf>
    <xf numFmtId="0" fontId="50" fillId="0" borderId="26" xfId="0" applyFont="1" applyBorder="1" applyAlignment="1">
      <alignment horizontal="center" vertical="center"/>
    </xf>
    <xf numFmtId="49" fontId="40" fillId="0" borderId="25" xfId="0" applyNumberFormat="1" applyFont="1" applyBorder="1" applyAlignment="1">
      <alignment horizontal="center" vertical="center"/>
    </xf>
    <xf numFmtId="49" fontId="40" fillId="0" borderId="8" xfId="0" applyNumberFormat="1" applyFont="1" applyBorder="1" applyAlignment="1">
      <alignment horizontal="center" vertical="center"/>
    </xf>
    <xf numFmtId="49" fontId="40" fillId="0" borderId="26" xfId="0" applyNumberFormat="1" applyFont="1" applyBorder="1" applyAlignment="1">
      <alignment horizontal="center" vertical="center"/>
    </xf>
    <xf numFmtId="49" fontId="30" fillId="3" borderId="25" xfId="0" applyNumberFormat="1" applyFont="1" applyFill="1" applyBorder="1" applyAlignment="1">
      <alignment horizontal="center" vertical="center"/>
    </xf>
    <xf numFmtId="49" fontId="30" fillId="3" borderId="8" xfId="0" applyNumberFormat="1" applyFont="1" applyFill="1" applyBorder="1" applyAlignment="1">
      <alignment horizontal="center" vertical="center"/>
    </xf>
    <xf numFmtId="49" fontId="30" fillId="3" borderId="26" xfId="0" applyNumberFormat="1" applyFont="1" applyFill="1" applyBorder="1" applyAlignment="1">
      <alignment horizontal="center" vertical="center"/>
    </xf>
    <xf numFmtId="0" fontId="49" fillId="0" borderId="25" xfId="0" applyFont="1" applyBorder="1" applyAlignment="1">
      <alignment horizontal="center" vertical="center"/>
    </xf>
    <xf numFmtId="0" fontId="49" fillId="0" borderId="8" xfId="0" applyFont="1" applyBorder="1" applyAlignment="1">
      <alignment horizontal="center" vertical="center"/>
    </xf>
    <xf numFmtId="0" fontId="49" fillId="0" borderId="26" xfId="0" applyFont="1" applyBorder="1" applyAlignment="1">
      <alignment horizontal="center" vertical="center"/>
    </xf>
    <xf numFmtId="1" fontId="29" fillId="0" borderId="28" xfId="0" applyNumberFormat="1" applyFont="1" applyBorder="1" applyAlignment="1">
      <alignment horizontal="center" vertical="center"/>
    </xf>
    <xf numFmtId="0" fontId="49" fillId="23" borderId="25" xfId="0" applyFont="1" applyFill="1" applyBorder="1" applyAlignment="1">
      <alignment horizontal="center" vertical="center" wrapText="1"/>
    </xf>
    <xf numFmtId="0" fontId="49" fillId="23" borderId="8" xfId="0" applyFont="1" applyFill="1" applyBorder="1" applyAlignment="1">
      <alignment horizontal="center" vertical="center" wrapText="1"/>
    </xf>
    <xf numFmtId="0" fontId="49" fillId="23" borderId="26" xfId="0" applyFont="1" applyFill="1" applyBorder="1" applyAlignment="1">
      <alignment horizontal="center" vertical="center" wrapText="1"/>
    </xf>
    <xf numFmtId="0" fontId="51" fillId="23" borderId="25" xfId="0" applyFont="1" applyFill="1" applyBorder="1" applyAlignment="1">
      <alignment horizontal="center" vertical="center" wrapText="1"/>
    </xf>
    <xf numFmtId="0" fontId="51" fillId="23" borderId="8" xfId="0" applyFont="1" applyFill="1" applyBorder="1" applyAlignment="1">
      <alignment horizontal="center" vertical="center" wrapText="1"/>
    </xf>
    <xf numFmtId="0" fontId="51" fillId="23" borderId="26" xfId="0" applyFont="1" applyFill="1" applyBorder="1" applyAlignment="1">
      <alignment horizontal="center" vertical="center" wrapText="1"/>
    </xf>
    <xf numFmtId="0" fontId="51" fillId="0" borderId="25"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26" xfId="0" applyFont="1" applyBorder="1" applyAlignment="1">
      <alignment horizontal="center" vertical="center" wrapText="1"/>
    </xf>
    <xf numFmtId="0" fontId="32" fillId="16" borderId="25" xfId="0" applyFont="1" applyFill="1" applyBorder="1" applyAlignment="1">
      <alignment horizontal="center" vertical="center" wrapText="1"/>
    </xf>
    <xf numFmtId="0" fontId="32" fillId="16" borderId="8" xfId="0" applyFont="1" applyFill="1" applyBorder="1" applyAlignment="1">
      <alignment horizontal="center" vertical="center" wrapText="1"/>
    </xf>
    <xf numFmtId="0" fontId="32" fillId="16" borderId="26" xfId="0" applyFont="1" applyFill="1" applyBorder="1" applyAlignment="1">
      <alignment horizontal="center" vertical="center" wrapText="1"/>
    </xf>
    <xf numFmtId="0" fontId="51" fillId="24" borderId="25" xfId="0" applyFont="1" applyFill="1" applyBorder="1" applyAlignment="1">
      <alignment horizontal="center" vertical="center" wrapText="1"/>
    </xf>
    <xf numFmtId="0" fontId="51" fillId="24" borderId="8" xfId="0" applyFont="1" applyFill="1" applyBorder="1" applyAlignment="1">
      <alignment horizontal="center" vertical="center" wrapText="1"/>
    </xf>
    <xf numFmtId="0" fontId="51" fillId="24" borderId="26" xfId="0" applyFont="1" applyFill="1" applyBorder="1" applyAlignment="1">
      <alignment horizontal="center" vertical="center" wrapText="1"/>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165" fontId="15" fillId="0" borderId="1" xfId="1" applyNumberFormat="1" applyFont="1" applyBorder="1" applyAlignment="1">
      <alignment horizontal="center" vertical="center" wrapText="1"/>
    </xf>
    <xf numFmtId="3" fontId="15" fillId="0" borderId="1" xfId="0" applyNumberFormat="1" applyFont="1" applyBorder="1" applyAlignment="1">
      <alignment horizontal="center" vertical="center"/>
    </xf>
    <xf numFmtId="0" fontId="37" fillId="17" borderId="1" xfId="0" applyFont="1" applyFill="1" applyBorder="1" applyAlignment="1">
      <alignment horizontal="center" vertical="center" wrapText="1"/>
    </xf>
    <xf numFmtId="3" fontId="12" fillId="9" borderId="1" xfId="0" applyNumberFormat="1" applyFont="1" applyFill="1" applyBorder="1" applyAlignment="1">
      <alignment horizontal="center" vertical="center"/>
    </xf>
    <xf numFmtId="3" fontId="12" fillId="9" borderId="9" xfId="0" applyNumberFormat="1" applyFont="1" applyFill="1" applyBorder="1" applyAlignment="1">
      <alignment horizontal="center" vertical="center"/>
    </xf>
    <xf numFmtId="1" fontId="19" fillId="0" borderId="17" xfId="0" applyNumberFormat="1" applyFont="1" applyBorder="1" applyAlignment="1">
      <alignment horizontal="center" vertical="center" wrapText="1"/>
    </xf>
    <xf numFmtId="1" fontId="19" fillId="0" borderId="4" xfId="0" applyNumberFormat="1" applyFont="1" applyBorder="1" applyAlignment="1">
      <alignment horizontal="center" vertical="center" wrapText="1"/>
    </xf>
    <xf numFmtId="1" fontId="19" fillId="0" borderId="40" xfId="0" applyNumberFormat="1" applyFont="1" applyBorder="1" applyAlignment="1">
      <alignment horizontal="center" vertical="center" wrapText="1"/>
    </xf>
    <xf numFmtId="49" fontId="12" fillId="13" borderId="17" xfId="0" applyNumberFormat="1" applyFont="1" applyFill="1" applyBorder="1" applyAlignment="1">
      <alignment horizontal="center" vertical="center" wrapText="1"/>
    </xf>
    <xf numFmtId="49" fontId="12" fillId="13" borderId="40" xfId="0" applyNumberFormat="1" applyFont="1" applyFill="1" applyBorder="1" applyAlignment="1">
      <alignment horizontal="center" vertical="center" wrapText="1"/>
    </xf>
    <xf numFmtId="165" fontId="12" fillId="13" borderId="1" xfId="1" applyNumberFormat="1"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49" fontId="12" fillId="9" borderId="1" xfId="0" applyNumberFormat="1" applyFont="1" applyFill="1" applyBorder="1" applyAlignment="1">
      <alignment horizontal="center" vertical="center" wrapText="1"/>
    </xf>
    <xf numFmtId="49" fontId="12" fillId="15" borderId="1" xfId="0" applyNumberFormat="1" applyFont="1" applyFill="1" applyBorder="1" applyAlignment="1">
      <alignment horizontal="center" vertical="center" wrapText="1"/>
    </xf>
    <xf numFmtId="3" fontId="12" fillId="10" borderId="1" xfId="0" applyNumberFormat="1" applyFont="1" applyFill="1" applyBorder="1" applyAlignment="1">
      <alignment horizontal="center" vertical="center" wrapText="1"/>
    </xf>
    <xf numFmtId="3" fontId="12" fillId="5" borderId="1" xfId="0" applyNumberFormat="1" applyFont="1" applyFill="1" applyBorder="1" applyAlignment="1">
      <alignment horizontal="center" vertical="center" wrapText="1"/>
    </xf>
    <xf numFmtId="49" fontId="28" fillId="0" borderId="8" xfId="0" applyNumberFormat="1" applyFont="1" applyBorder="1" applyAlignment="1">
      <alignment horizontal="left" vertical="center" wrapText="1"/>
    </xf>
    <xf numFmtId="49" fontId="28" fillId="0" borderId="26" xfId="0" applyNumberFormat="1" applyFont="1" applyBorder="1" applyAlignment="1">
      <alignment horizontal="left" vertical="center" wrapText="1"/>
    </xf>
    <xf numFmtId="49" fontId="28" fillId="0" borderId="25" xfId="0" applyNumberFormat="1" applyFont="1" applyBorder="1" applyAlignment="1">
      <alignment horizontal="left" vertical="center" wrapText="1"/>
    </xf>
    <xf numFmtId="0" fontId="41" fillId="0" borderId="41" xfId="0" applyFont="1" applyBorder="1" applyAlignment="1">
      <alignment horizontal="center" vertical="center"/>
    </xf>
    <xf numFmtId="0" fontId="41" fillId="0" borderId="4" xfId="0" applyFont="1" applyBorder="1" applyAlignment="1">
      <alignment horizontal="center" vertical="center"/>
    </xf>
    <xf numFmtId="0" fontId="41" fillId="0" borderId="43" xfId="0" applyFont="1" applyBorder="1" applyAlignment="1">
      <alignment horizontal="center" vertical="center"/>
    </xf>
    <xf numFmtId="0" fontId="41" fillId="0" borderId="42" xfId="0" applyFont="1" applyBorder="1" applyAlignment="1">
      <alignment horizontal="center" vertical="center" wrapText="1"/>
    </xf>
    <xf numFmtId="0" fontId="41" fillId="0" borderId="0" xfId="0" applyFont="1" applyAlignment="1">
      <alignment horizontal="center" vertical="center" wrapText="1"/>
    </xf>
    <xf numFmtId="0" fontId="41" fillId="0" borderId="44" xfId="0" applyFont="1" applyBorder="1" applyAlignment="1">
      <alignment horizontal="center" vertical="center" wrapText="1"/>
    </xf>
    <xf numFmtId="9" fontId="32" fillId="0" borderId="42" xfId="0" applyNumberFormat="1" applyFont="1" applyBorder="1" applyAlignment="1">
      <alignment horizontal="center" vertical="center" wrapText="1"/>
    </xf>
    <xf numFmtId="9" fontId="32" fillId="0" borderId="0" xfId="0" applyNumberFormat="1" applyFont="1" applyAlignment="1">
      <alignment horizontal="center" vertical="center" wrapText="1"/>
    </xf>
    <xf numFmtId="9" fontId="32" fillId="0" borderId="44" xfId="0" applyNumberFormat="1" applyFont="1" applyBorder="1" applyAlignment="1">
      <alignment horizontal="center" vertical="center" wrapText="1"/>
    </xf>
    <xf numFmtId="0" fontId="43" fillId="0" borderId="42" xfId="0" applyFont="1" applyBorder="1" applyAlignment="1">
      <alignment horizontal="center" vertical="center" wrapText="1"/>
    </xf>
    <xf numFmtId="0" fontId="43" fillId="0" borderId="0" xfId="0" applyFont="1" applyAlignment="1">
      <alignment horizontal="center" vertical="center" wrapText="1"/>
    </xf>
    <xf numFmtId="0" fontId="43" fillId="0" borderId="44" xfId="0" applyFont="1" applyBorder="1" applyAlignment="1">
      <alignment horizontal="center" vertical="center" wrapText="1"/>
    </xf>
    <xf numFmtId="0" fontId="44" fillId="3" borderId="42" xfId="11" applyFont="1" applyFill="1" applyBorder="1" applyAlignment="1">
      <alignment horizontal="center" vertical="center" wrapText="1"/>
    </xf>
    <xf numFmtId="0" fontId="44" fillId="3" borderId="0" xfId="11" applyFont="1" applyFill="1" applyAlignment="1">
      <alignment horizontal="center" vertical="center" wrapText="1"/>
    </xf>
    <xf numFmtId="0" fontId="44" fillId="3" borderId="44" xfId="11" applyFont="1" applyFill="1" applyBorder="1" applyAlignment="1">
      <alignment horizontal="center" vertical="center" wrapText="1"/>
    </xf>
    <xf numFmtId="0" fontId="32" fillId="0" borderId="42" xfId="0" applyFont="1" applyBorder="1" applyAlignment="1">
      <alignment horizontal="center" vertical="center" wrapText="1"/>
    </xf>
    <xf numFmtId="0" fontId="32" fillId="0" borderId="0" xfId="0" applyFont="1" applyAlignment="1">
      <alignment horizontal="center" vertical="center" wrapText="1"/>
    </xf>
    <xf numFmtId="0" fontId="32" fillId="0" borderId="44" xfId="0" applyFont="1" applyBorder="1" applyAlignment="1">
      <alignment horizontal="center" vertical="center" wrapText="1"/>
    </xf>
    <xf numFmtId="1" fontId="19" fillId="11" borderId="1" xfId="0" applyNumberFormat="1" applyFont="1" applyFill="1" applyBorder="1" applyAlignment="1">
      <alignment horizontal="center" vertical="center" wrapText="1"/>
    </xf>
    <xf numFmtId="1" fontId="32" fillId="0" borderId="42" xfId="0" applyNumberFormat="1" applyFont="1" applyBorder="1" applyAlignment="1">
      <alignment horizontal="center" vertical="center" wrapText="1"/>
    </xf>
    <xf numFmtId="1" fontId="32" fillId="0" borderId="0" xfId="0" applyNumberFormat="1" applyFont="1" applyAlignment="1">
      <alignment horizontal="center" vertical="center" wrapText="1"/>
    </xf>
    <xf numFmtId="1" fontId="32" fillId="0" borderId="44" xfId="0" applyNumberFormat="1" applyFont="1" applyBorder="1" applyAlignment="1">
      <alignment horizontal="center" vertical="center" wrapText="1"/>
    </xf>
    <xf numFmtId="0" fontId="32" fillId="0" borderId="45"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47" xfId="0" applyFont="1" applyBorder="1" applyAlignment="1">
      <alignment horizontal="center" vertical="center" wrapText="1"/>
    </xf>
    <xf numFmtId="9" fontId="32" fillId="14" borderId="25" xfId="3" applyFont="1" applyFill="1" applyBorder="1" applyAlignment="1">
      <alignment horizontal="center" vertical="center" wrapText="1"/>
    </xf>
    <xf numFmtId="9" fontId="32" fillId="14" borderId="8" xfId="3" applyFont="1" applyFill="1" applyBorder="1" applyAlignment="1">
      <alignment horizontal="center" vertical="center" wrapText="1"/>
    </xf>
    <xf numFmtId="9" fontId="32" fillId="14" borderId="26" xfId="3" applyFont="1" applyFill="1" applyBorder="1" applyAlignment="1">
      <alignment horizontal="center" vertical="center" wrapText="1"/>
    </xf>
    <xf numFmtId="165" fontId="12" fillId="3" borderId="1" xfId="1" applyNumberFormat="1" applyFont="1" applyFill="1" applyBorder="1" applyAlignment="1">
      <alignment horizontal="center" vertical="center" wrapText="1"/>
    </xf>
    <xf numFmtId="49" fontId="12" fillId="5" borderId="1" xfId="0" applyNumberFormat="1" applyFont="1" applyFill="1" applyBorder="1" applyAlignment="1">
      <alignment horizontal="center" vertical="center" wrapText="1"/>
    </xf>
    <xf numFmtId="49" fontId="12" fillId="0" borderId="1" xfId="0" applyNumberFormat="1" applyFont="1" applyBorder="1" applyAlignment="1">
      <alignment horizontal="center" vertical="center" wrapText="1"/>
    </xf>
    <xf numFmtId="3" fontId="12" fillId="10" borderId="1" xfId="0" applyNumberFormat="1" applyFont="1" applyFill="1" applyBorder="1" applyAlignment="1">
      <alignment horizontal="center" vertical="center"/>
    </xf>
    <xf numFmtId="3" fontId="12" fillId="10" borderId="8" xfId="0" applyNumberFormat="1" applyFont="1" applyFill="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6" xfId="0" applyFont="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 xfId="0" applyFont="1" applyFill="1" applyBorder="1" applyAlignment="1">
      <alignment horizontal="center" vertical="center"/>
    </xf>
    <xf numFmtId="0" fontId="3" fillId="5" borderId="5"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2" fillId="0" borderId="1" xfId="0" applyFont="1" applyBorder="1" applyAlignment="1">
      <alignment horizontal="center"/>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9" xfId="0" applyFont="1" applyBorder="1" applyAlignment="1">
      <alignment horizontal="center" vertical="center" wrapText="1"/>
    </xf>
    <xf numFmtId="0" fontId="1" fillId="0" borderId="8" xfId="0" applyFont="1" applyBorder="1" applyAlignment="1">
      <alignment horizontal="center" vertical="center" wrapText="1"/>
    </xf>
    <xf numFmtId="0" fontId="3" fillId="5" borderId="1" xfId="0" applyFont="1" applyFill="1" applyBorder="1" applyAlignment="1">
      <alignment horizontal="center" vertical="center"/>
    </xf>
    <xf numFmtId="0" fontId="4" fillId="5" borderId="1" xfId="0" applyFont="1" applyFill="1" applyBorder="1" applyAlignment="1">
      <alignment horizontal="center" vertical="center" wrapText="1"/>
    </xf>
  </cellXfs>
  <cellStyles count="13">
    <cellStyle name="KPT06_contrast" xfId="5" xr:uid="{00000000-0005-0000-0000-000031000000}"/>
    <cellStyle name="KPT06_fill" xfId="6" xr:uid="{00000000-0005-0000-0000-000032000000}"/>
    <cellStyle name="Millares" xfId="1" builtinId="3"/>
    <cellStyle name="Millares [0]" xfId="4" builtinId="6"/>
    <cellStyle name="Millares [0] 3" xfId="7" xr:uid="{00000000-0005-0000-0000-000033000000}"/>
    <cellStyle name="Millares 4 2" xfId="8" xr:uid="{00000000-0005-0000-0000-000034000000}"/>
    <cellStyle name="Millares 5" xfId="9" xr:uid="{00000000-0005-0000-0000-000035000000}"/>
    <cellStyle name="Moneda" xfId="2" builtinId="4"/>
    <cellStyle name="Normal" xfId="0" builtinId="0"/>
    <cellStyle name="Normal 2" xfId="10" xr:uid="{00000000-0005-0000-0000-000036000000}"/>
    <cellStyle name="Normal 2 2" xfId="11" xr:uid="{00000000-0005-0000-0000-000037000000}"/>
    <cellStyle name="Normal 3 2" xfId="12" xr:uid="{00000000-0005-0000-0000-000038000000}"/>
    <cellStyle name="Porcentaje" xfId="3" builtinId="5"/>
  </cellStyles>
  <dxfs count="569">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92D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ont>
        <b/>
        <i val="0"/>
        <color theme="1"/>
      </font>
      <fill>
        <patternFill patternType="solid">
          <bgColor rgb="FF00B050"/>
        </patternFill>
      </fill>
    </dxf>
    <dxf>
      <font>
        <b/>
        <i val="0"/>
        <color theme="1"/>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ont>
        <b/>
        <i val="0"/>
        <color theme="0"/>
      </font>
      <fill>
        <patternFill patternType="solid">
          <bgColor rgb="FF00B050"/>
        </patternFill>
      </fill>
    </dxf>
    <dxf>
      <fill>
        <patternFill patternType="solid">
          <bgColor rgb="FFFF0000"/>
        </patternFill>
      </fill>
    </dxf>
    <dxf>
      <font>
        <b/>
        <i val="0"/>
        <color theme="0"/>
      </font>
      <fill>
        <patternFill patternType="solid">
          <bgColor rgb="FF00B050"/>
        </patternFill>
      </fill>
    </dxf>
    <dxf>
      <fill>
        <patternFill patternType="solid">
          <bgColor rgb="FFFF0000"/>
        </patternFill>
      </fill>
    </dxf>
    <dxf>
      <font>
        <b/>
        <i val="0"/>
        <color theme="0"/>
      </font>
      <fill>
        <patternFill patternType="solid">
          <bgColor rgb="FF00B05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92D050"/>
        </patternFill>
      </fill>
    </dxf>
    <dxf>
      <font>
        <b/>
        <i val="0"/>
        <color theme="1"/>
      </font>
      <fill>
        <patternFill patternType="solid">
          <bgColor rgb="FF00B050"/>
        </patternFill>
      </fill>
    </dxf>
    <dxf>
      <font>
        <b/>
        <i val="0"/>
        <color theme="1"/>
      </font>
      <fill>
        <patternFill patternType="solid">
          <bgColor rgb="FF00B050"/>
        </patternFill>
      </fill>
    </dxf>
    <dxf>
      <font>
        <b/>
        <i val="0"/>
        <color theme="1"/>
      </font>
      <fill>
        <patternFill patternType="solid">
          <bgColor rgb="FF00B050"/>
        </patternFill>
      </fill>
    </dxf>
    <dxf>
      <font>
        <b/>
        <i val="0"/>
        <color theme="1"/>
      </font>
      <fill>
        <patternFill patternType="solid">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ill>
        <patternFill patternType="solid">
          <fgColor rgb="FFFF0000"/>
          <bgColor rgb="FFFF0000"/>
        </patternFill>
      </fill>
    </dxf>
    <dxf>
      <fill>
        <patternFill patternType="solid">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FF0000"/>
        </patternFill>
      </fill>
    </dxf>
    <dxf>
      <fill>
        <patternFill patternType="solid">
          <bgColor rgb="FF92D05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ill>
        <patternFill patternType="solid">
          <bgColor rgb="FF92D050"/>
        </patternFill>
      </fill>
    </dxf>
    <dxf>
      <fill>
        <patternFill patternType="solid">
          <bgColor rgb="FFFF000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92D050"/>
        </patternFill>
      </fill>
    </dxf>
    <dxf>
      <font>
        <b/>
        <i val="0"/>
        <color theme="0"/>
      </font>
      <fill>
        <patternFill patternType="solid">
          <bgColor rgb="FF00B050"/>
        </patternFill>
      </fill>
    </dxf>
    <dxf>
      <font>
        <b/>
        <i val="0"/>
        <color theme="0"/>
      </font>
      <fill>
        <patternFill patternType="solid">
          <bgColor rgb="FF00B05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9C0006"/>
      </font>
      <fill>
        <patternFill patternType="solid">
          <bgColor rgb="FFFFC7CE"/>
        </patternFill>
      </fill>
    </dxf>
    <dxf>
      <fill>
        <patternFill patternType="solid">
          <bgColor rgb="FFFF0000"/>
        </patternFill>
      </fill>
    </dxf>
    <dxf>
      <fill>
        <patternFill patternType="solid">
          <bgColor rgb="FF00B0F0"/>
        </patternFill>
      </fill>
    </dxf>
    <dxf>
      <fill>
        <patternFill patternType="solid">
          <bgColor theme="9" tint="0.59996337778862885"/>
        </patternFill>
      </fill>
    </dxf>
  </dxfs>
  <tableStyles count="0" defaultTableStyle="TableStyleMedium2" defaultPivotStyle="PivotStyleLight16"/>
  <colors>
    <mruColors>
      <color rgb="FFFF8F8F"/>
      <color rgb="FFFFC5FF"/>
      <color rgb="FFC46DFF"/>
      <color rgb="FFFFB7B7"/>
      <color rgb="FFFF3399"/>
      <color rgb="FFFF3232"/>
      <color rgb="FFFFFFCC"/>
      <color rgb="FFFF64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0</xdr:row>
      <xdr:rowOff>85725</xdr:rowOff>
    </xdr:from>
    <xdr:to>
      <xdr:col>2</xdr:col>
      <xdr:colOff>0</xdr:colOff>
      <xdr:row>1</xdr:row>
      <xdr:rowOff>0</xdr:rowOff>
    </xdr:to>
    <xdr:pic>
      <xdr:nvPicPr>
        <xdr:cNvPr id="2" name="image2.jpeg" descr="SEC PLANEACION">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60095" y="85725"/>
          <a:ext cx="1571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wnloads\Planeaci&#243;n%202024%20-%202027\Programas%20-%20BP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Matriz_Data"/>
      <sheetName val="Armonización"/>
      <sheetName val="Soc-Armonización"/>
      <sheetName val="Soc-Plan-Acción"/>
      <sheetName val="Soc-Plan-Indicativo"/>
      <sheetName val="Presupuesto-2024"/>
      <sheetName val="4104-034"/>
      <sheetName val="Presupuesto-4104"/>
      <sheetName val="4502-057"/>
      <sheetName val="Presupuesto-4502"/>
      <sheetName val="4599-059"/>
      <sheetName val="Presupuesto-4599"/>
      <sheetName val="4103-060"/>
      <sheetName val="Presupuesto-4103"/>
      <sheetName val="4102-083"/>
      <sheetName val="Presupuesto-4102"/>
      <sheetName val="Juventud"/>
      <sheetName val="Presupuesto-Juventud"/>
      <sheetName val="Catálogo de Produ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A1:M223"/>
  <sheetViews>
    <sheetView topLeftCell="A16" zoomScale="110" zoomScaleNormal="110" workbookViewId="0">
      <selection activeCell="B15" sqref="B15"/>
    </sheetView>
  </sheetViews>
  <sheetFormatPr baseColWidth="10" defaultColWidth="31.7109375" defaultRowHeight="12.75"/>
  <cols>
    <col min="1" max="1" width="9.7109375" style="986" customWidth="1"/>
    <col min="2" max="2" width="5.140625" style="987" customWidth="1"/>
    <col min="3" max="3" width="82.140625" style="988" customWidth="1"/>
    <col min="4" max="12" width="11" style="852" customWidth="1"/>
    <col min="13" max="13" width="9.7109375" style="986" customWidth="1"/>
    <col min="14" max="16384" width="31.7109375" style="989"/>
  </cols>
  <sheetData>
    <row r="1" spans="1:13" s="984" customFormat="1">
      <c r="A1" s="990"/>
      <c r="B1" s="991"/>
      <c r="C1" s="677"/>
      <c r="D1" s="670"/>
      <c r="E1" s="670"/>
      <c r="F1" s="670"/>
      <c r="G1" s="670"/>
      <c r="H1" s="670"/>
      <c r="I1" s="670"/>
      <c r="J1" s="670"/>
      <c r="K1" s="670"/>
      <c r="L1" s="670"/>
      <c r="M1" s="990"/>
    </row>
    <row r="2" spans="1:13" s="845" customFormat="1" ht="15" customHeight="1">
      <c r="A2" s="986"/>
      <c r="B2" s="987"/>
      <c r="C2" s="992"/>
      <c r="D2" s="993"/>
      <c r="E2" s="993"/>
      <c r="F2" s="993"/>
      <c r="G2" s="993"/>
      <c r="H2" s="993"/>
      <c r="I2" s="993"/>
      <c r="J2" s="993"/>
      <c r="K2" s="993"/>
      <c r="L2" s="993"/>
      <c r="M2" s="986"/>
    </row>
    <row r="3" spans="1:13" s="677" customFormat="1" ht="34.15" customHeight="1">
      <c r="A3" s="990"/>
      <c r="B3" s="994"/>
      <c r="C3" s="995"/>
      <c r="D3" s="996" t="s">
        <v>0</v>
      </c>
      <c r="E3" s="996" t="s">
        <v>1</v>
      </c>
      <c r="F3" s="996" t="s">
        <v>2</v>
      </c>
      <c r="G3" s="996" t="s">
        <v>3</v>
      </c>
      <c r="H3" s="996" t="s">
        <v>4</v>
      </c>
      <c r="I3" s="996" t="s">
        <v>5</v>
      </c>
      <c r="J3" s="996" t="s">
        <v>6</v>
      </c>
      <c r="K3" s="996" t="s">
        <v>7</v>
      </c>
      <c r="L3" s="996" t="s">
        <v>8</v>
      </c>
      <c r="M3" s="990"/>
    </row>
    <row r="4" spans="1:13" s="985" customFormat="1" ht="18" hidden="1" customHeight="1">
      <c r="A4" s="986"/>
      <c r="B4" s="987"/>
      <c r="C4" s="677"/>
      <c r="D4" s="997">
        <v>439888</v>
      </c>
      <c r="E4" s="998">
        <v>930973</v>
      </c>
      <c r="F4" s="998">
        <v>3468910</v>
      </c>
      <c r="G4" s="999">
        <v>300000</v>
      </c>
      <c r="H4" s="670">
        <v>1027570</v>
      </c>
      <c r="I4" s="998">
        <v>230000</v>
      </c>
      <c r="J4" s="998">
        <v>1665570</v>
      </c>
      <c r="K4" s="1035">
        <v>155000</v>
      </c>
      <c r="L4" s="998">
        <v>8217911</v>
      </c>
      <c r="M4" s="986"/>
    </row>
    <row r="5" spans="1:13" ht="18" hidden="1" customHeight="1">
      <c r="C5" s="992"/>
      <c r="D5" s="1000">
        <v>0</v>
      </c>
      <c r="E5" s="1000">
        <v>0</v>
      </c>
      <c r="F5" s="1000">
        <v>0</v>
      </c>
      <c r="G5" s="1000">
        <v>0</v>
      </c>
      <c r="H5" s="1000">
        <v>0</v>
      </c>
      <c r="I5" s="1000">
        <v>0</v>
      </c>
      <c r="J5" s="1000">
        <v>0</v>
      </c>
      <c r="K5" s="1000">
        <v>0</v>
      </c>
      <c r="L5" s="1000">
        <v>0</v>
      </c>
    </row>
    <row r="6" spans="1:13" s="984" customFormat="1" ht="18" customHeight="1">
      <c r="A6" s="986"/>
      <c r="B6" s="991" t="s">
        <v>9</v>
      </c>
      <c r="C6" s="1001" t="s">
        <v>10</v>
      </c>
      <c r="D6" s="1002">
        <v>445928</v>
      </c>
      <c r="E6" s="1002">
        <v>930973</v>
      </c>
      <c r="F6" s="1002">
        <v>3470910</v>
      </c>
      <c r="G6" s="1002">
        <v>300000</v>
      </c>
      <c r="H6" s="1002">
        <v>1027570</v>
      </c>
      <c r="I6" s="1002">
        <v>230000</v>
      </c>
      <c r="J6" s="1002">
        <v>1715570</v>
      </c>
      <c r="K6" s="1002">
        <v>155000</v>
      </c>
      <c r="L6" s="1002">
        <v>8275951</v>
      </c>
      <c r="M6" s="986"/>
    </row>
    <row r="7" spans="1:13" s="984" customFormat="1" ht="18" customHeight="1">
      <c r="A7" s="986"/>
      <c r="B7" s="1003" t="s">
        <v>11</v>
      </c>
      <c r="C7" s="1004" t="s">
        <v>12</v>
      </c>
      <c r="D7" s="1005"/>
      <c r="E7" s="1005"/>
      <c r="F7" s="1005"/>
      <c r="G7" s="1005"/>
      <c r="H7" s="1005"/>
      <c r="I7" s="1005"/>
      <c r="J7" s="1005"/>
      <c r="K7" s="1005"/>
      <c r="L7" s="1005"/>
      <c r="M7" s="986"/>
    </row>
    <row r="8" spans="1:13" s="984" customFormat="1" ht="18" customHeight="1">
      <c r="A8" s="986"/>
      <c r="B8" s="991"/>
      <c r="C8" s="1006" t="s">
        <v>13</v>
      </c>
      <c r="D8" s="1007"/>
      <c r="E8" s="1007"/>
      <c r="F8" s="1007"/>
      <c r="G8" s="1007"/>
      <c r="H8" s="1007"/>
      <c r="I8" s="1007"/>
      <c r="J8" s="1007"/>
      <c r="K8" s="1007"/>
      <c r="L8" s="1036"/>
      <c r="M8" s="986"/>
    </row>
    <row r="9" spans="1:13" s="984" customFormat="1" ht="18" customHeight="1">
      <c r="A9" s="986"/>
      <c r="B9" s="991"/>
      <c r="C9" s="1006" t="s">
        <v>14</v>
      </c>
      <c r="D9" s="1007"/>
      <c r="E9" s="1007"/>
      <c r="F9" s="1007"/>
      <c r="G9" s="1007"/>
      <c r="H9" s="1007"/>
      <c r="I9" s="1007"/>
      <c r="J9" s="1007"/>
      <c r="K9" s="1007"/>
      <c r="L9" s="1036"/>
      <c r="M9" s="986"/>
    </row>
    <row r="10" spans="1:13" s="984" customFormat="1" ht="18" customHeight="1">
      <c r="A10" s="986"/>
      <c r="B10" s="991"/>
      <c r="C10" s="1006" t="s">
        <v>15</v>
      </c>
      <c r="D10" s="1007"/>
      <c r="E10" s="1007"/>
      <c r="F10" s="1007"/>
      <c r="G10" s="1007"/>
      <c r="H10" s="1007"/>
      <c r="I10" s="1007"/>
      <c r="J10" s="1007"/>
      <c r="K10" s="1007"/>
      <c r="L10" s="1036"/>
      <c r="M10" s="986"/>
    </row>
    <row r="11" spans="1:13" s="984" customFormat="1" ht="18" customHeight="1">
      <c r="A11" s="986"/>
      <c r="B11" s="991"/>
      <c r="C11" s="1006" t="s">
        <v>16</v>
      </c>
      <c r="D11" s="1007"/>
      <c r="E11" s="1007"/>
      <c r="F11" s="1007"/>
      <c r="G11" s="1007"/>
      <c r="H11" s="1007"/>
      <c r="I11" s="1007"/>
      <c r="J11" s="1007"/>
      <c r="K11" s="1007"/>
      <c r="L11" s="1036"/>
      <c r="M11" s="986"/>
    </row>
    <row r="12" spans="1:13" s="984" customFormat="1" ht="18" customHeight="1">
      <c r="A12" s="986"/>
      <c r="B12" s="991"/>
      <c r="C12" s="1006" t="s">
        <v>17</v>
      </c>
      <c r="D12" s="1007"/>
      <c r="E12" s="1007"/>
      <c r="F12" s="1007"/>
      <c r="G12" s="1007"/>
      <c r="H12" s="1007"/>
      <c r="I12" s="1007"/>
      <c r="J12" s="1007"/>
      <c r="K12" s="1007"/>
      <c r="L12" s="1036"/>
      <c r="M12" s="986"/>
    </row>
    <row r="13" spans="1:13" s="984" customFormat="1" ht="18" customHeight="1">
      <c r="A13" s="986"/>
      <c r="B13" s="991"/>
      <c r="C13" s="1006" t="s">
        <v>18</v>
      </c>
      <c r="D13" s="1007"/>
      <c r="E13" s="1007"/>
      <c r="F13" s="1007"/>
      <c r="G13" s="1007"/>
      <c r="H13" s="1007"/>
      <c r="I13" s="1007"/>
      <c r="J13" s="1007"/>
      <c r="K13" s="1007"/>
      <c r="L13" s="1036"/>
      <c r="M13" s="986"/>
    </row>
    <row r="14" spans="1:13" s="984" customFormat="1" ht="18" customHeight="1">
      <c r="A14" s="986"/>
      <c r="B14" s="991"/>
      <c r="C14" s="1008" t="s">
        <v>19</v>
      </c>
      <c r="D14" s="1007"/>
      <c r="E14" s="1007"/>
      <c r="F14" s="1007"/>
      <c r="G14" s="1007"/>
      <c r="H14" s="1007"/>
      <c r="I14" s="1007"/>
      <c r="J14" s="1007"/>
      <c r="K14" s="1007"/>
      <c r="L14" s="1036"/>
      <c r="M14" s="986"/>
    </row>
    <row r="15" spans="1:13" s="984" customFormat="1" ht="18" customHeight="1">
      <c r="A15" s="986"/>
      <c r="B15" s="991"/>
      <c r="C15" s="1008" t="s">
        <v>20</v>
      </c>
      <c r="D15" s="1009"/>
      <c r="E15" s="1007"/>
      <c r="F15" s="1007"/>
      <c r="G15" s="1007"/>
      <c r="H15" s="1007"/>
      <c r="I15" s="1007"/>
      <c r="J15" s="1007"/>
      <c r="K15" s="1007"/>
      <c r="L15" s="1036"/>
      <c r="M15" s="986"/>
    </row>
    <row r="16" spans="1:13" s="984" customFormat="1" ht="18" customHeight="1">
      <c r="A16" s="986"/>
      <c r="B16" s="991"/>
      <c r="C16" s="1010" t="s">
        <v>21</v>
      </c>
      <c r="D16" s="1011"/>
      <c r="E16" s="1011"/>
      <c r="F16" s="1011"/>
      <c r="G16" s="1011"/>
      <c r="H16" s="1011"/>
      <c r="I16" s="1011"/>
      <c r="J16" s="1011"/>
      <c r="K16" s="1011"/>
      <c r="L16" s="1036"/>
      <c r="M16" s="986"/>
    </row>
    <row r="17" spans="1:13" s="984" customFormat="1" ht="18" customHeight="1">
      <c r="A17" s="986"/>
      <c r="B17" s="991"/>
      <c r="C17" s="1010" t="s">
        <v>22</v>
      </c>
      <c r="D17" s="1011"/>
      <c r="E17" s="1011"/>
      <c r="F17" s="1011"/>
      <c r="G17" s="1011"/>
      <c r="H17" s="1011"/>
      <c r="I17" s="1011"/>
      <c r="J17" s="1011"/>
      <c r="K17" s="1011"/>
      <c r="L17" s="1036"/>
      <c r="M17" s="986"/>
    </row>
    <row r="18" spans="1:13" s="984" customFormat="1" ht="18" customHeight="1">
      <c r="A18" s="986"/>
      <c r="B18" s="991"/>
      <c r="C18" s="1010" t="s">
        <v>23</v>
      </c>
      <c r="D18" s="1011"/>
      <c r="E18" s="1011"/>
      <c r="F18" s="1011"/>
      <c r="G18" s="1011"/>
      <c r="H18" s="1011"/>
      <c r="I18" s="1011"/>
      <c r="J18" s="1011"/>
      <c r="K18" s="1011"/>
      <c r="L18" s="1036"/>
      <c r="M18" s="986"/>
    </row>
    <row r="19" spans="1:13" s="984" customFormat="1" ht="18" customHeight="1">
      <c r="A19" s="986"/>
      <c r="B19" s="991"/>
      <c r="C19" s="1010" t="s">
        <v>24</v>
      </c>
      <c r="D19" s="1011"/>
      <c r="E19" s="1011"/>
      <c r="F19" s="1011"/>
      <c r="G19" s="1011"/>
      <c r="H19" s="1011"/>
      <c r="I19" s="1011"/>
      <c r="J19" s="1011"/>
      <c r="K19" s="1011"/>
      <c r="L19" s="1036"/>
      <c r="M19" s="986"/>
    </row>
    <row r="20" spans="1:13" s="984" customFormat="1" ht="18" customHeight="1">
      <c r="A20" s="986"/>
      <c r="B20" s="991"/>
      <c r="C20" s="1010" t="s">
        <v>25</v>
      </c>
      <c r="D20" s="1011"/>
      <c r="E20" s="1011"/>
      <c r="F20" s="1011"/>
      <c r="G20" s="1011"/>
      <c r="H20" s="1011"/>
      <c r="I20" s="1011"/>
      <c r="J20" s="1011"/>
      <c r="K20" s="1011"/>
      <c r="L20" s="1036"/>
      <c r="M20" s="986"/>
    </row>
    <row r="21" spans="1:13" s="984" customFormat="1" ht="18" customHeight="1">
      <c r="A21" s="986"/>
      <c r="B21" s="991"/>
      <c r="C21" s="1010" t="s">
        <v>26</v>
      </c>
      <c r="D21" s="1011"/>
      <c r="E21" s="1011"/>
      <c r="F21" s="1011"/>
      <c r="G21" s="1011"/>
      <c r="H21" s="1011"/>
      <c r="I21" s="1011"/>
      <c r="J21" s="1011"/>
      <c r="K21" s="1011"/>
      <c r="L21" s="1036"/>
      <c r="M21" s="986"/>
    </row>
    <row r="22" spans="1:13" s="984" customFormat="1" ht="18" customHeight="1">
      <c r="A22" s="986"/>
      <c r="B22" s="1012">
        <v>1</v>
      </c>
      <c r="C22" s="1004" t="s">
        <v>27</v>
      </c>
      <c r="D22" s="1005">
        <v>111547</v>
      </c>
      <c r="E22" s="1005">
        <v>108170</v>
      </c>
      <c r="F22" s="1005">
        <v>50000</v>
      </c>
      <c r="G22" s="1005">
        <v>0</v>
      </c>
      <c r="H22" s="1005">
        <v>471425</v>
      </c>
      <c r="I22" s="1005">
        <v>163000</v>
      </c>
      <c r="J22" s="1005">
        <v>912740</v>
      </c>
      <c r="K22" s="1005">
        <v>75800</v>
      </c>
      <c r="L22" s="1005">
        <v>1892682</v>
      </c>
      <c r="M22" s="986"/>
    </row>
    <row r="23" spans="1:13" s="984" customFormat="1" ht="18" customHeight="1">
      <c r="B23" s="1013"/>
      <c r="C23" s="1014" t="s">
        <v>28</v>
      </c>
      <c r="D23" s="1015">
        <v>4000</v>
      </c>
      <c r="E23" s="1015">
        <v>20019</v>
      </c>
      <c r="F23" s="1015"/>
      <c r="G23" s="1015"/>
      <c r="H23" s="1015">
        <v>37500</v>
      </c>
      <c r="I23" s="1015"/>
      <c r="J23" s="1015">
        <v>16000</v>
      </c>
      <c r="K23" s="1015">
        <v>74500</v>
      </c>
      <c r="L23" s="1015">
        <v>152019</v>
      </c>
      <c r="M23" s="1020"/>
    </row>
    <row r="24" spans="1:13" s="984" customFormat="1" ht="18" customHeight="1">
      <c r="A24" s="1016" t="s">
        <v>29</v>
      </c>
      <c r="B24" s="1017"/>
      <c r="C24" s="1018" t="s">
        <v>30</v>
      </c>
      <c r="D24" s="1019">
        <v>600</v>
      </c>
      <c r="E24" s="1019"/>
      <c r="F24" s="1019"/>
      <c r="G24" s="1019"/>
      <c r="H24" s="1019">
        <v>4100</v>
      </c>
      <c r="I24" s="1019"/>
      <c r="J24" s="1019"/>
      <c r="K24" s="1019"/>
      <c r="L24" s="1036">
        <v>4700</v>
      </c>
      <c r="M24" s="1016" t="s">
        <v>29</v>
      </c>
    </row>
    <row r="25" spans="1:13" s="984" customFormat="1" ht="18" customHeight="1">
      <c r="A25" s="1016" t="s">
        <v>29</v>
      </c>
      <c r="B25" s="1017"/>
      <c r="C25" s="1018" t="s">
        <v>31</v>
      </c>
      <c r="D25" s="1019">
        <v>1400</v>
      </c>
      <c r="E25" s="1019">
        <v>2119</v>
      </c>
      <c r="F25" s="1019"/>
      <c r="G25" s="1019"/>
      <c r="H25" s="1019">
        <v>16700</v>
      </c>
      <c r="I25" s="1019"/>
      <c r="J25" s="1019"/>
      <c r="K25" s="1019"/>
      <c r="L25" s="1036">
        <v>20219</v>
      </c>
      <c r="M25" s="1016" t="s">
        <v>29</v>
      </c>
    </row>
    <row r="26" spans="1:13" s="984" customFormat="1" ht="18" customHeight="1">
      <c r="A26" s="1016" t="s">
        <v>29</v>
      </c>
      <c r="B26" s="1017"/>
      <c r="C26" s="1018" t="s">
        <v>32</v>
      </c>
      <c r="D26" s="1019">
        <v>800</v>
      </c>
      <c r="E26" s="1019">
        <v>17900</v>
      </c>
      <c r="F26" s="1019"/>
      <c r="G26" s="1019"/>
      <c r="H26" s="1019"/>
      <c r="I26" s="1019"/>
      <c r="J26" s="1019">
        <v>16000</v>
      </c>
      <c r="K26" s="1019">
        <v>50000</v>
      </c>
      <c r="L26" s="1036">
        <v>84700</v>
      </c>
      <c r="M26" s="1016" t="s">
        <v>29</v>
      </c>
    </row>
    <row r="27" spans="1:13" s="984" customFormat="1" ht="18" customHeight="1">
      <c r="A27" s="1016" t="s">
        <v>29</v>
      </c>
      <c r="B27" s="1017"/>
      <c r="C27" s="1018" t="s">
        <v>33</v>
      </c>
      <c r="D27" s="1019">
        <v>1200</v>
      </c>
      <c r="E27" s="1019"/>
      <c r="F27" s="1019"/>
      <c r="G27" s="1019"/>
      <c r="H27" s="1019">
        <v>16700</v>
      </c>
      <c r="I27" s="1019"/>
      <c r="J27" s="1019"/>
      <c r="K27" s="1019">
        <v>24500</v>
      </c>
      <c r="L27" s="1036">
        <v>42400</v>
      </c>
      <c r="M27" s="1016" t="s">
        <v>29</v>
      </c>
    </row>
    <row r="28" spans="1:13" s="984" customFormat="1" ht="18" customHeight="1">
      <c r="A28" s="1020"/>
      <c r="B28" s="1013"/>
      <c r="C28" s="1021" t="s">
        <v>34</v>
      </c>
      <c r="D28" s="1015">
        <v>4000</v>
      </c>
      <c r="E28" s="1022"/>
      <c r="F28" s="1022"/>
      <c r="G28" s="1022"/>
      <c r="H28" s="1022">
        <v>5000</v>
      </c>
      <c r="I28" s="1022"/>
      <c r="J28" s="1022">
        <v>900</v>
      </c>
      <c r="K28" s="1022">
        <v>800</v>
      </c>
      <c r="L28" s="1022">
        <v>10700</v>
      </c>
      <c r="M28" s="1020"/>
    </row>
    <row r="29" spans="1:13" s="984" customFormat="1" ht="18" customHeight="1">
      <c r="A29" s="1023" t="s">
        <v>35</v>
      </c>
      <c r="B29" s="1024"/>
      <c r="C29" s="1018" t="s">
        <v>36</v>
      </c>
      <c r="D29" s="1025">
        <v>1000</v>
      </c>
      <c r="E29" s="1026"/>
      <c r="F29" s="1027"/>
      <c r="G29" s="1027"/>
      <c r="H29" s="1026"/>
      <c r="I29" s="1026"/>
      <c r="J29" s="1026"/>
      <c r="K29" s="1026">
        <v>400</v>
      </c>
      <c r="L29" s="1036">
        <v>1400</v>
      </c>
      <c r="M29" s="1023" t="s">
        <v>35</v>
      </c>
    </row>
    <row r="30" spans="1:13" s="984" customFormat="1" ht="18" customHeight="1">
      <c r="A30" s="1023" t="s">
        <v>35</v>
      </c>
      <c r="B30" s="1024"/>
      <c r="C30" s="1018" t="s">
        <v>37</v>
      </c>
      <c r="D30" s="1026">
        <v>680</v>
      </c>
      <c r="E30" s="1026"/>
      <c r="F30" s="1026"/>
      <c r="G30" s="1026"/>
      <c r="H30" s="1026">
        <v>4000</v>
      </c>
      <c r="I30" s="1026"/>
      <c r="J30" s="1026"/>
      <c r="K30" s="1026"/>
      <c r="L30" s="1036">
        <v>4680</v>
      </c>
      <c r="M30" s="1023" t="s">
        <v>35</v>
      </c>
    </row>
    <row r="31" spans="1:13" s="984" customFormat="1" ht="18" customHeight="1">
      <c r="A31" s="1023" t="s">
        <v>35</v>
      </c>
      <c r="B31" s="1024"/>
      <c r="C31" s="1018" t="s">
        <v>38</v>
      </c>
      <c r="D31" s="1026">
        <v>330</v>
      </c>
      <c r="E31" s="1026"/>
      <c r="F31" s="1026"/>
      <c r="G31" s="1026"/>
      <c r="H31" s="1026"/>
      <c r="I31" s="1026"/>
      <c r="J31" s="1026"/>
      <c r="K31" s="1026"/>
      <c r="L31" s="1036">
        <v>330</v>
      </c>
      <c r="M31" s="1023" t="s">
        <v>35</v>
      </c>
    </row>
    <row r="32" spans="1:13" s="984" customFormat="1" ht="18" customHeight="1">
      <c r="A32" s="1023" t="s">
        <v>35</v>
      </c>
      <c r="B32" s="1024"/>
      <c r="C32" s="1018" t="s">
        <v>39</v>
      </c>
      <c r="D32" s="1026">
        <v>330</v>
      </c>
      <c r="E32" s="1026"/>
      <c r="F32" s="1026"/>
      <c r="G32" s="1026"/>
      <c r="H32" s="1026"/>
      <c r="I32" s="1026"/>
      <c r="J32" s="1026"/>
      <c r="K32" s="1026"/>
      <c r="L32" s="1036">
        <v>330</v>
      </c>
      <c r="M32" s="1023" t="s">
        <v>35</v>
      </c>
    </row>
    <row r="33" spans="1:13" s="984" customFormat="1" ht="18" customHeight="1">
      <c r="A33" s="1023" t="s">
        <v>35</v>
      </c>
      <c r="B33" s="1024"/>
      <c r="C33" s="1018" t="s">
        <v>40</v>
      </c>
      <c r="D33" s="1026">
        <v>330</v>
      </c>
      <c r="E33" s="1026"/>
      <c r="F33" s="1026"/>
      <c r="G33" s="1026"/>
      <c r="H33" s="1026"/>
      <c r="I33" s="1026"/>
      <c r="J33" s="1026"/>
      <c r="K33" s="1026"/>
      <c r="L33" s="1036">
        <v>330</v>
      </c>
      <c r="M33" s="1023" t="s">
        <v>35</v>
      </c>
    </row>
    <row r="34" spans="1:13" s="984" customFormat="1" ht="18" customHeight="1">
      <c r="A34" s="1023" t="s">
        <v>35</v>
      </c>
      <c r="B34" s="1024"/>
      <c r="C34" s="1018" t="s">
        <v>41</v>
      </c>
      <c r="D34" s="1026">
        <v>1000</v>
      </c>
      <c r="E34" s="1026"/>
      <c r="F34" s="1026"/>
      <c r="G34" s="1026"/>
      <c r="H34" s="1026">
        <v>500</v>
      </c>
      <c r="I34" s="1026"/>
      <c r="J34" s="1026">
        <v>900</v>
      </c>
      <c r="K34" s="1026">
        <v>400</v>
      </c>
      <c r="L34" s="1036">
        <v>2800</v>
      </c>
      <c r="M34" s="1023" t="s">
        <v>35</v>
      </c>
    </row>
    <row r="35" spans="1:13" s="984" customFormat="1" ht="18" customHeight="1">
      <c r="A35" s="1023" t="s">
        <v>35</v>
      </c>
      <c r="B35" s="1024"/>
      <c r="C35" s="1018" t="s">
        <v>42</v>
      </c>
      <c r="D35" s="1025">
        <v>330</v>
      </c>
      <c r="E35" s="1026"/>
      <c r="F35" s="1026"/>
      <c r="G35" s="1026"/>
      <c r="H35" s="1026"/>
      <c r="I35" s="1026"/>
      <c r="J35" s="1026"/>
      <c r="K35" s="1026"/>
      <c r="L35" s="1036">
        <v>330</v>
      </c>
      <c r="M35" s="1023" t="s">
        <v>35</v>
      </c>
    </row>
    <row r="36" spans="1:13" s="984" customFormat="1" ht="18" customHeight="1">
      <c r="A36" s="1023" t="s">
        <v>35</v>
      </c>
      <c r="B36" s="1024"/>
      <c r="C36" s="1018" t="s">
        <v>43</v>
      </c>
      <c r="D36" s="1025"/>
      <c r="E36" s="1026"/>
      <c r="F36" s="1026"/>
      <c r="G36" s="1026"/>
      <c r="H36" s="1026">
        <v>500</v>
      </c>
      <c r="I36" s="1026"/>
      <c r="J36" s="1026"/>
      <c r="K36" s="1026"/>
      <c r="L36" s="1036">
        <v>500</v>
      </c>
      <c r="M36" s="1023" t="s">
        <v>35</v>
      </c>
    </row>
    <row r="37" spans="1:13" s="984" customFormat="1" ht="17.649999999999999" customHeight="1">
      <c r="A37" s="1020"/>
      <c r="B37" s="1013"/>
      <c r="C37" s="1014" t="s">
        <v>44</v>
      </c>
      <c r="D37" s="1022">
        <v>2200</v>
      </c>
      <c r="E37" s="1022"/>
      <c r="F37" s="1022"/>
      <c r="G37" s="1022"/>
      <c r="H37" s="1022"/>
      <c r="I37" s="1022"/>
      <c r="J37" s="1022"/>
      <c r="K37" s="1022">
        <v>500</v>
      </c>
      <c r="L37" s="1022">
        <v>2700</v>
      </c>
      <c r="M37" s="1020"/>
    </row>
    <row r="38" spans="1:13" s="984" customFormat="1" ht="17.649999999999999" customHeight="1">
      <c r="A38" s="1016" t="s">
        <v>45</v>
      </c>
      <c r="B38" s="1017"/>
      <c r="C38" s="1018" t="s">
        <v>46</v>
      </c>
      <c r="D38" s="1026">
        <v>400</v>
      </c>
      <c r="E38" s="1026"/>
      <c r="F38" s="1026"/>
      <c r="G38" s="1026"/>
      <c r="H38" s="1026"/>
      <c r="I38" s="1026"/>
      <c r="J38" s="1026"/>
      <c r="K38" s="1026"/>
      <c r="L38" s="1036">
        <v>400</v>
      </c>
      <c r="M38" s="1016" t="s">
        <v>45</v>
      </c>
    </row>
    <row r="39" spans="1:13" s="984" customFormat="1" ht="17.649999999999999" customHeight="1">
      <c r="A39" s="1016" t="s">
        <v>45</v>
      </c>
      <c r="B39" s="1017"/>
      <c r="C39" s="1018" t="s">
        <v>47</v>
      </c>
      <c r="D39" s="1026">
        <v>200</v>
      </c>
      <c r="E39" s="1026"/>
      <c r="F39" s="1026"/>
      <c r="G39" s="1026"/>
      <c r="H39" s="1026"/>
      <c r="I39" s="1026"/>
      <c r="J39" s="1026"/>
      <c r="K39" s="1026"/>
      <c r="L39" s="1036">
        <v>200</v>
      </c>
      <c r="M39" s="1016" t="s">
        <v>45</v>
      </c>
    </row>
    <row r="40" spans="1:13" s="984" customFormat="1" ht="17.649999999999999" customHeight="1">
      <c r="A40" s="1016" t="s">
        <v>45</v>
      </c>
      <c r="B40" s="1017"/>
      <c r="C40" s="1018" t="s">
        <v>48</v>
      </c>
      <c r="D40" s="1028">
        <v>1600</v>
      </c>
      <c r="E40" s="1026"/>
      <c r="F40" s="1026"/>
      <c r="G40" s="1026"/>
      <c r="H40" s="1026"/>
      <c r="I40" s="1026"/>
      <c r="J40" s="1026"/>
      <c r="K40" s="1026">
        <v>500</v>
      </c>
      <c r="L40" s="1036">
        <v>2100</v>
      </c>
      <c r="M40" s="1016" t="s">
        <v>45</v>
      </c>
    </row>
    <row r="41" spans="1:13" s="984" customFormat="1" ht="17.649999999999999" customHeight="1">
      <c r="A41" s="1020"/>
      <c r="B41" s="1013"/>
      <c r="C41" s="1021" t="s">
        <v>49</v>
      </c>
      <c r="D41" s="1022">
        <v>5000</v>
      </c>
      <c r="E41" s="1022">
        <v>25000</v>
      </c>
      <c r="F41" s="1022"/>
      <c r="G41" s="1022"/>
      <c r="H41" s="1022">
        <v>80000</v>
      </c>
      <c r="I41" s="1022"/>
      <c r="J41" s="1022">
        <v>100000</v>
      </c>
      <c r="K41" s="1022"/>
      <c r="L41" s="1022">
        <v>210000</v>
      </c>
      <c r="M41" s="1020"/>
    </row>
    <row r="42" spans="1:13" s="984" customFormat="1" ht="17.649999999999999" customHeight="1">
      <c r="A42" s="1023" t="s">
        <v>50</v>
      </c>
      <c r="B42" s="1024"/>
      <c r="C42" s="1018" t="s">
        <v>51</v>
      </c>
      <c r="D42" s="1026">
        <v>400</v>
      </c>
      <c r="E42" s="1026">
        <v>1900</v>
      </c>
      <c r="F42" s="1026"/>
      <c r="G42" s="1026"/>
      <c r="H42" s="1026"/>
      <c r="I42" s="1026"/>
      <c r="J42" s="1026">
        <v>8000</v>
      </c>
      <c r="K42" s="1026"/>
      <c r="L42" s="1036">
        <v>10300</v>
      </c>
      <c r="M42" s="1023" t="s">
        <v>50</v>
      </c>
    </row>
    <row r="43" spans="1:13" s="984" customFormat="1" ht="17.649999999999999" customHeight="1">
      <c r="A43" s="1023" t="s">
        <v>50</v>
      </c>
      <c r="B43" s="1024"/>
      <c r="C43" s="1018" t="s">
        <v>52</v>
      </c>
      <c r="D43" s="1026">
        <v>300</v>
      </c>
      <c r="E43" s="1026">
        <v>1400</v>
      </c>
      <c r="F43" s="1026"/>
      <c r="G43" s="1026"/>
      <c r="H43" s="1026"/>
      <c r="I43" s="1026"/>
      <c r="J43" s="1026">
        <v>6000</v>
      </c>
      <c r="K43" s="1026"/>
      <c r="L43" s="1036">
        <v>7700</v>
      </c>
      <c r="M43" s="1023" t="s">
        <v>50</v>
      </c>
    </row>
    <row r="44" spans="1:13" s="984" customFormat="1" ht="17.649999999999999" customHeight="1">
      <c r="A44" s="1023" t="s">
        <v>50</v>
      </c>
      <c r="B44" s="1024"/>
      <c r="C44" s="1018" t="s">
        <v>53</v>
      </c>
      <c r="D44" s="1026">
        <v>2750</v>
      </c>
      <c r="E44" s="1026">
        <v>13300</v>
      </c>
      <c r="F44" s="1026"/>
      <c r="G44" s="1026"/>
      <c r="H44" s="1026">
        <v>50000</v>
      </c>
      <c r="I44" s="1037"/>
      <c r="J44" s="1026">
        <v>62300</v>
      </c>
      <c r="K44" s="1026"/>
      <c r="L44" s="1036">
        <v>128350</v>
      </c>
      <c r="M44" s="1023" t="s">
        <v>50</v>
      </c>
    </row>
    <row r="45" spans="1:13" s="984" customFormat="1" ht="17.649999999999999" customHeight="1">
      <c r="A45" s="1023" t="s">
        <v>50</v>
      </c>
      <c r="B45" s="1024"/>
      <c r="C45" s="1018" t="s">
        <v>54</v>
      </c>
      <c r="D45" s="1026">
        <v>200</v>
      </c>
      <c r="E45" s="1026">
        <v>1000</v>
      </c>
      <c r="F45" s="1026"/>
      <c r="G45" s="1026"/>
      <c r="H45" s="1026"/>
      <c r="I45" s="1037"/>
      <c r="J45" s="1026">
        <v>4000</v>
      </c>
      <c r="K45" s="1026"/>
      <c r="L45" s="1036">
        <v>5200</v>
      </c>
      <c r="M45" s="1023" t="s">
        <v>50</v>
      </c>
    </row>
    <row r="46" spans="1:13" s="984" customFormat="1" ht="17.649999999999999" customHeight="1">
      <c r="A46" s="1023" t="s">
        <v>50</v>
      </c>
      <c r="B46" s="1024"/>
      <c r="C46" s="1018" t="s">
        <v>55</v>
      </c>
      <c r="D46" s="1026">
        <v>700</v>
      </c>
      <c r="E46" s="1026">
        <v>3300</v>
      </c>
      <c r="F46" s="1026"/>
      <c r="G46" s="1026"/>
      <c r="H46" s="1026"/>
      <c r="I46" s="1026"/>
      <c r="J46" s="1026">
        <v>6400</v>
      </c>
      <c r="K46" s="1026"/>
      <c r="L46" s="1036">
        <v>10400</v>
      </c>
      <c r="M46" s="1023" t="s">
        <v>50</v>
      </c>
    </row>
    <row r="47" spans="1:13" s="984" customFormat="1" ht="17.649999999999999" customHeight="1">
      <c r="A47" s="1023" t="s">
        <v>50</v>
      </c>
      <c r="B47" s="1024"/>
      <c r="C47" s="1018" t="s">
        <v>56</v>
      </c>
      <c r="D47" s="1026">
        <v>250</v>
      </c>
      <c r="E47" s="1026">
        <v>1200</v>
      </c>
      <c r="F47" s="1026"/>
      <c r="G47" s="1026"/>
      <c r="H47" s="1026"/>
      <c r="I47" s="1026"/>
      <c r="J47" s="1026">
        <v>5100</v>
      </c>
      <c r="K47" s="1026"/>
      <c r="L47" s="1036">
        <v>6550</v>
      </c>
      <c r="M47" s="1023" t="s">
        <v>50</v>
      </c>
    </row>
    <row r="48" spans="1:13" s="984" customFormat="1" ht="17.649999999999999" customHeight="1">
      <c r="A48" s="1023" t="s">
        <v>50</v>
      </c>
      <c r="B48" s="1024"/>
      <c r="C48" s="1018" t="s">
        <v>57</v>
      </c>
      <c r="D48" s="1026">
        <v>250</v>
      </c>
      <c r="E48" s="1026">
        <v>1200</v>
      </c>
      <c r="F48" s="1026"/>
      <c r="G48" s="1026"/>
      <c r="H48" s="1026"/>
      <c r="I48" s="1026"/>
      <c r="J48" s="1026">
        <v>5200</v>
      </c>
      <c r="K48" s="1026"/>
      <c r="L48" s="1036">
        <v>6650</v>
      </c>
      <c r="M48" s="1023" t="s">
        <v>50</v>
      </c>
    </row>
    <row r="49" spans="1:13" s="984" customFormat="1" ht="17.649999999999999" customHeight="1">
      <c r="A49" s="1023" t="s">
        <v>50</v>
      </c>
      <c r="B49" s="1024"/>
      <c r="C49" s="1018" t="s">
        <v>58</v>
      </c>
      <c r="D49" s="1026">
        <v>100</v>
      </c>
      <c r="E49" s="1026">
        <v>500</v>
      </c>
      <c r="F49" s="1026"/>
      <c r="G49" s="1026"/>
      <c r="H49" s="1026">
        <v>30000</v>
      </c>
      <c r="I49" s="1026"/>
      <c r="J49" s="1026">
        <v>2000</v>
      </c>
      <c r="K49" s="1026"/>
      <c r="L49" s="1036">
        <v>32600</v>
      </c>
      <c r="M49" s="1023" t="s">
        <v>50</v>
      </c>
    </row>
    <row r="50" spans="1:13" s="984" customFormat="1" ht="17.649999999999999" customHeight="1">
      <c r="A50" s="1023" t="s">
        <v>50</v>
      </c>
      <c r="B50" s="1024"/>
      <c r="C50" s="1018" t="s">
        <v>59</v>
      </c>
      <c r="D50" s="1028">
        <v>50</v>
      </c>
      <c r="E50" s="1028">
        <v>1200</v>
      </c>
      <c r="F50" s="1026"/>
      <c r="G50" s="1026"/>
      <c r="H50" s="1026"/>
      <c r="I50" s="1026"/>
      <c r="J50" s="1026">
        <v>1000</v>
      </c>
      <c r="K50" s="1026"/>
      <c r="L50" s="1036">
        <v>2250</v>
      </c>
      <c r="M50" s="1023" t="s">
        <v>50</v>
      </c>
    </row>
    <row r="51" spans="1:13" s="984" customFormat="1" ht="17.649999999999999" customHeight="1">
      <c r="A51" s="1029"/>
      <c r="B51" s="1030"/>
      <c r="C51" s="1014" t="s">
        <v>60</v>
      </c>
      <c r="D51" s="1022">
        <v>96347</v>
      </c>
      <c r="E51" s="1022">
        <v>63151</v>
      </c>
      <c r="F51" s="1022">
        <v>50000</v>
      </c>
      <c r="G51" s="1022">
        <v>0</v>
      </c>
      <c r="H51" s="1022">
        <v>348925</v>
      </c>
      <c r="I51" s="1022">
        <v>163000</v>
      </c>
      <c r="J51" s="1022">
        <v>795840</v>
      </c>
      <c r="K51" s="1022">
        <v>0</v>
      </c>
      <c r="L51" s="1022">
        <v>1517263</v>
      </c>
      <c r="M51" s="1029"/>
    </row>
    <row r="52" spans="1:13" s="984" customFormat="1" ht="17.649999999999999" customHeight="1">
      <c r="A52" s="1016" t="s">
        <v>61</v>
      </c>
      <c r="B52" s="1017"/>
      <c r="C52" s="1031" t="s">
        <v>62</v>
      </c>
      <c r="D52" s="1032">
        <v>64000</v>
      </c>
      <c r="E52" s="1032">
        <v>52671</v>
      </c>
      <c r="F52" s="1032"/>
      <c r="G52" s="1032"/>
      <c r="H52" s="1032">
        <v>249925</v>
      </c>
      <c r="I52" s="1032">
        <v>63000</v>
      </c>
      <c r="J52" s="1032">
        <v>500000</v>
      </c>
      <c r="K52" s="1032"/>
      <c r="L52" s="1032">
        <v>929596</v>
      </c>
      <c r="M52" s="1016" t="s">
        <v>61</v>
      </c>
    </row>
    <row r="53" spans="1:13" s="984" customFormat="1" ht="17.649999999999999" customHeight="1">
      <c r="A53" s="1016" t="s">
        <v>61</v>
      </c>
      <c r="B53" s="1017"/>
      <c r="C53" s="1018" t="s">
        <v>63</v>
      </c>
      <c r="D53" s="1026">
        <v>59000</v>
      </c>
      <c r="E53" s="1026">
        <v>49000</v>
      </c>
      <c r="F53" s="1026"/>
      <c r="G53" s="1026"/>
      <c r="H53" s="1026">
        <v>228925</v>
      </c>
      <c r="I53" s="1026">
        <v>63000</v>
      </c>
      <c r="J53" s="1026">
        <v>480000</v>
      </c>
      <c r="K53" s="1026"/>
      <c r="L53" s="1038">
        <v>879925</v>
      </c>
      <c r="M53" s="1016" t="s">
        <v>61</v>
      </c>
    </row>
    <row r="54" spans="1:13" s="984" customFormat="1" ht="17.649999999999999" customHeight="1">
      <c r="A54" s="1016" t="s">
        <v>61</v>
      </c>
      <c r="B54" s="1017"/>
      <c r="C54" s="1018" t="s">
        <v>64</v>
      </c>
      <c r="D54" s="1026">
        <v>5000</v>
      </c>
      <c r="E54" s="1026">
        <v>3671</v>
      </c>
      <c r="F54" s="1026"/>
      <c r="G54" s="1026"/>
      <c r="H54" s="1026">
        <v>21000</v>
      </c>
      <c r="I54" s="1026"/>
      <c r="J54" s="1026">
        <v>20000</v>
      </c>
      <c r="K54" s="1026"/>
      <c r="L54" s="1038">
        <v>49671</v>
      </c>
      <c r="M54" s="1016" t="s">
        <v>61</v>
      </c>
    </row>
    <row r="55" spans="1:13" s="984" customFormat="1" ht="17.649999999999999" customHeight="1">
      <c r="A55" s="1016" t="s">
        <v>61</v>
      </c>
      <c r="B55" s="1017"/>
      <c r="C55" s="1018" t="s">
        <v>65</v>
      </c>
      <c r="D55" s="1025"/>
      <c r="E55" s="1025"/>
      <c r="F55" s="1026"/>
      <c r="G55" s="1026"/>
      <c r="H55" s="1026"/>
      <c r="I55" s="1026"/>
      <c r="J55" s="1026"/>
      <c r="K55" s="1026"/>
      <c r="L55" s="1038">
        <v>0</v>
      </c>
      <c r="M55" s="1016" t="s">
        <v>61</v>
      </c>
    </row>
    <row r="56" spans="1:13" s="984" customFormat="1" ht="17.649999999999999" customHeight="1">
      <c r="A56" s="1020"/>
      <c r="B56" s="1013"/>
      <c r="C56" s="1031" t="s">
        <v>66</v>
      </c>
      <c r="D56" s="1032">
        <v>6000</v>
      </c>
      <c r="E56" s="1032">
        <v>6000</v>
      </c>
      <c r="F56" s="1032"/>
      <c r="G56" s="1032"/>
      <c r="H56" s="1032">
        <v>4000</v>
      </c>
      <c r="I56" s="1032"/>
      <c r="J56" s="1032">
        <v>3000</v>
      </c>
      <c r="K56" s="1032"/>
      <c r="L56" s="1032">
        <v>19000</v>
      </c>
      <c r="M56" s="1020"/>
    </row>
    <row r="57" spans="1:13" s="984" customFormat="1" ht="17.649999999999999" customHeight="1">
      <c r="A57" s="1023" t="s">
        <v>67</v>
      </c>
      <c r="B57" s="1024"/>
      <c r="C57" s="1018" t="s">
        <v>68</v>
      </c>
      <c r="D57" s="1026">
        <v>470</v>
      </c>
      <c r="E57" s="1026">
        <v>5400</v>
      </c>
      <c r="F57" s="1026"/>
      <c r="G57" s="1026"/>
      <c r="H57" s="1026">
        <v>4000</v>
      </c>
      <c r="I57" s="1026"/>
      <c r="J57" s="1026">
        <v>3000</v>
      </c>
      <c r="K57" s="1026"/>
      <c r="L57" s="1038">
        <v>12870</v>
      </c>
      <c r="M57" s="1023" t="s">
        <v>67</v>
      </c>
    </row>
    <row r="58" spans="1:13" s="984" customFormat="1" ht="17.649999999999999" customHeight="1">
      <c r="A58" s="1023" t="s">
        <v>67</v>
      </c>
      <c r="B58" s="1024"/>
      <c r="C58" s="1018" t="s">
        <v>69</v>
      </c>
      <c r="D58" s="1026">
        <v>2420</v>
      </c>
      <c r="E58" s="1026">
        <v>350</v>
      </c>
      <c r="F58" s="1026"/>
      <c r="G58" s="1033"/>
      <c r="H58" s="1026"/>
      <c r="I58" s="1026"/>
      <c r="J58" s="1026"/>
      <c r="K58" s="1026"/>
      <c r="L58" s="1038">
        <v>2770</v>
      </c>
      <c r="M58" s="1023" t="s">
        <v>67</v>
      </c>
    </row>
    <row r="59" spans="1:13" s="984" customFormat="1" ht="17.649999999999999" customHeight="1">
      <c r="A59" s="1023" t="s">
        <v>67</v>
      </c>
      <c r="B59" s="1024"/>
      <c r="C59" s="1018" t="s">
        <v>70</v>
      </c>
      <c r="D59" s="1026">
        <v>1760</v>
      </c>
      <c r="E59" s="1026">
        <v>100</v>
      </c>
      <c r="F59" s="1026"/>
      <c r="G59" s="1026"/>
      <c r="H59" s="1026"/>
      <c r="I59" s="1026"/>
      <c r="J59" s="1026"/>
      <c r="K59" s="1026"/>
      <c r="L59" s="1038">
        <v>1860</v>
      </c>
      <c r="M59" s="1023" t="s">
        <v>67</v>
      </c>
    </row>
    <row r="60" spans="1:13" s="984" customFormat="1" ht="17.649999999999999" customHeight="1">
      <c r="A60" s="1023" t="s">
        <v>67</v>
      </c>
      <c r="B60" s="1024"/>
      <c r="C60" s="1018" t="s">
        <v>71</v>
      </c>
      <c r="D60" s="1026">
        <v>880</v>
      </c>
      <c r="E60" s="1026">
        <v>100</v>
      </c>
      <c r="F60" s="1026"/>
      <c r="G60" s="1026"/>
      <c r="H60" s="1027"/>
      <c r="I60" s="1026"/>
      <c r="J60" s="1026"/>
      <c r="K60" s="1026"/>
      <c r="L60" s="1038">
        <v>980</v>
      </c>
      <c r="M60" s="1023" t="s">
        <v>67</v>
      </c>
    </row>
    <row r="61" spans="1:13" s="984" customFormat="1" ht="17.649999999999999" customHeight="1">
      <c r="A61" s="1023" t="s">
        <v>67</v>
      </c>
      <c r="B61" s="1024"/>
      <c r="C61" s="1018" t="s">
        <v>72</v>
      </c>
      <c r="D61" s="1026">
        <v>330</v>
      </c>
      <c r="E61" s="1026"/>
      <c r="F61" s="1026"/>
      <c r="G61" s="1026"/>
      <c r="H61" s="1026"/>
      <c r="I61" s="1026"/>
      <c r="J61" s="1026"/>
      <c r="K61" s="1026"/>
      <c r="L61" s="1038">
        <v>330</v>
      </c>
      <c r="M61" s="1023" t="s">
        <v>67</v>
      </c>
    </row>
    <row r="62" spans="1:13" s="984" customFormat="1" ht="17.649999999999999" customHeight="1">
      <c r="A62" s="1023" t="s">
        <v>67</v>
      </c>
      <c r="B62" s="1024"/>
      <c r="C62" s="1018" t="s">
        <v>73</v>
      </c>
      <c r="D62" s="1025">
        <v>140</v>
      </c>
      <c r="E62" s="1025">
        <v>50</v>
      </c>
      <c r="F62" s="1026"/>
      <c r="G62" s="1026"/>
      <c r="H62" s="1026"/>
      <c r="I62" s="1026"/>
      <c r="J62" s="1026"/>
      <c r="K62" s="1026"/>
      <c r="L62" s="1038">
        <v>190</v>
      </c>
      <c r="M62" s="1023" t="s">
        <v>67</v>
      </c>
    </row>
    <row r="63" spans="1:13" s="984" customFormat="1" ht="17.649999999999999" customHeight="1">
      <c r="A63" s="1020"/>
      <c r="B63" s="1013"/>
      <c r="C63" s="1031" t="s">
        <v>74</v>
      </c>
      <c r="D63" s="1032">
        <v>16000</v>
      </c>
      <c r="E63" s="1032"/>
      <c r="F63" s="1032"/>
      <c r="G63" s="1032"/>
      <c r="H63" s="1032">
        <v>45000</v>
      </c>
      <c r="I63" s="1032"/>
      <c r="J63" s="1032">
        <v>186500</v>
      </c>
      <c r="K63" s="1032"/>
      <c r="L63" s="1032">
        <v>247500</v>
      </c>
      <c r="M63" s="1020"/>
    </row>
    <row r="64" spans="1:13" s="984" customFormat="1" ht="17.649999999999999" customHeight="1">
      <c r="A64" s="1016" t="s">
        <v>75</v>
      </c>
      <c r="B64" s="1017"/>
      <c r="C64" s="1018" t="s">
        <v>76</v>
      </c>
      <c r="D64" s="1026">
        <v>5600</v>
      </c>
      <c r="E64" s="1034"/>
      <c r="F64" s="1026"/>
      <c r="G64" s="1026"/>
      <c r="H64" s="1026">
        <v>15000</v>
      </c>
      <c r="I64" s="1026"/>
      <c r="J64" s="1026">
        <v>96200</v>
      </c>
      <c r="K64" s="1026"/>
      <c r="L64" s="1036">
        <v>116800</v>
      </c>
      <c r="M64" s="1016" t="s">
        <v>75</v>
      </c>
    </row>
    <row r="65" spans="1:13" s="984" customFormat="1" ht="17.649999999999999" customHeight="1">
      <c r="A65" s="1016" t="s">
        <v>75</v>
      </c>
      <c r="B65" s="1017"/>
      <c r="C65" s="1018" t="s">
        <v>77</v>
      </c>
      <c r="D65" s="1026">
        <v>3900</v>
      </c>
      <c r="E65" s="1026"/>
      <c r="F65" s="1026"/>
      <c r="G65" s="1026"/>
      <c r="H65" s="1026">
        <v>15000</v>
      </c>
      <c r="I65" s="1026"/>
      <c r="J65" s="1026">
        <v>15000</v>
      </c>
      <c r="K65" s="1026"/>
      <c r="L65" s="1036">
        <v>33900</v>
      </c>
      <c r="M65" s="1016" t="s">
        <v>75</v>
      </c>
    </row>
    <row r="66" spans="1:13" s="984" customFormat="1" ht="17.649999999999999" customHeight="1">
      <c r="A66" s="1016" t="s">
        <v>75</v>
      </c>
      <c r="B66" s="1017"/>
      <c r="C66" s="1018" t="s">
        <v>78</v>
      </c>
      <c r="D66" s="1026">
        <v>4100</v>
      </c>
      <c r="E66" s="1026"/>
      <c r="F66" s="1026"/>
      <c r="G66" s="1026"/>
      <c r="H66" s="1026"/>
      <c r="I66" s="1026"/>
      <c r="J66" s="1026">
        <v>4300</v>
      </c>
      <c r="K66" s="1026"/>
      <c r="L66" s="1036">
        <v>8400</v>
      </c>
      <c r="M66" s="1016" t="s">
        <v>75</v>
      </c>
    </row>
    <row r="67" spans="1:13" s="984" customFormat="1" ht="17.649999999999999" customHeight="1">
      <c r="A67" s="1016" t="s">
        <v>75</v>
      </c>
      <c r="B67" s="1017"/>
      <c r="C67" s="1018" t="s">
        <v>79</v>
      </c>
      <c r="D67" s="1026">
        <v>2400</v>
      </c>
      <c r="E67" s="1026"/>
      <c r="F67" s="1026"/>
      <c r="G67" s="1026"/>
      <c r="H67" s="1026">
        <v>15000</v>
      </c>
      <c r="I67" s="1026"/>
      <c r="J67" s="1026">
        <v>75000</v>
      </c>
      <c r="K67" s="1026"/>
      <c r="L67" s="1036">
        <v>92400</v>
      </c>
      <c r="M67" s="1016" t="s">
        <v>75</v>
      </c>
    </row>
    <row r="68" spans="1:13" s="984" customFormat="1" ht="18" customHeight="1">
      <c r="A68" s="1020"/>
      <c r="B68" s="1013"/>
      <c r="C68" s="1031" t="s">
        <v>80</v>
      </c>
      <c r="D68" s="1032">
        <v>8347</v>
      </c>
      <c r="E68" s="1032">
        <v>1289</v>
      </c>
      <c r="F68" s="1032"/>
      <c r="G68" s="1032"/>
      <c r="H68" s="1032">
        <v>30000</v>
      </c>
      <c r="I68" s="1032"/>
      <c r="J68" s="1032">
        <v>76600</v>
      </c>
      <c r="K68" s="1032"/>
      <c r="L68" s="1032">
        <v>116236</v>
      </c>
      <c r="M68" s="1020"/>
    </row>
    <row r="69" spans="1:13" s="984" customFormat="1" ht="18" customHeight="1">
      <c r="A69" s="1039" t="s">
        <v>81</v>
      </c>
      <c r="B69" s="1024"/>
      <c r="C69" s="1018" t="s">
        <v>82</v>
      </c>
      <c r="D69" s="1040">
        <v>2147</v>
      </c>
      <c r="E69" s="1040"/>
      <c r="F69" s="1040"/>
      <c r="G69" s="1040"/>
      <c r="H69" s="1040"/>
      <c r="I69" s="1040"/>
      <c r="J69" s="1059"/>
      <c r="K69" s="1059"/>
      <c r="L69" s="1036">
        <v>2147</v>
      </c>
      <c r="M69" s="1039" t="s">
        <v>81</v>
      </c>
    </row>
    <row r="70" spans="1:13" s="984" customFormat="1" ht="18" customHeight="1">
      <c r="A70" s="1039" t="s">
        <v>81</v>
      </c>
      <c r="B70" s="1024"/>
      <c r="C70" s="1018" t="s">
        <v>83</v>
      </c>
      <c r="D70" s="1040"/>
      <c r="E70" s="1040">
        <v>529</v>
      </c>
      <c r="F70" s="1040"/>
      <c r="G70" s="1040"/>
      <c r="H70" s="1040">
        <v>20000</v>
      </c>
      <c r="I70" s="1040"/>
      <c r="J70" s="1059">
        <v>61000</v>
      </c>
      <c r="K70" s="1059"/>
      <c r="L70" s="1036">
        <v>81529</v>
      </c>
      <c r="M70" s="1039" t="s">
        <v>81</v>
      </c>
    </row>
    <row r="71" spans="1:13" s="984" customFormat="1" ht="18" customHeight="1">
      <c r="A71" s="1039" t="s">
        <v>81</v>
      </c>
      <c r="B71" s="1024"/>
      <c r="C71" s="1018" t="s">
        <v>84</v>
      </c>
      <c r="D71" s="1040">
        <v>5864</v>
      </c>
      <c r="E71" s="1040">
        <v>760</v>
      </c>
      <c r="F71" s="1040"/>
      <c r="G71" s="1040"/>
      <c r="I71" s="1040"/>
      <c r="J71" s="1059">
        <v>1200</v>
      </c>
      <c r="K71" s="1059"/>
      <c r="L71" s="1036">
        <v>7824</v>
      </c>
      <c r="M71" s="1039" t="s">
        <v>81</v>
      </c>
    </row>
    <row r="72" spans="1:13" s="984" customFormat="1" ht="18" customHeight="1">
      <c r="A72" s="1039" t="s">
        <v>81</v>
      </c>
      <c r="B72" s="1024"/>
      <c r="C72" s="1018" t="s">
        <v>85</v>
      </c>
      <c r="D72" s="1040"/>
      <c r="E72" s="1040"/>
      <c r="F72" s="1040"/>
      <c r="G72" s="1040"/>
      <c r="H72" s="1040">
        <v>10000</v>
      </c>
      <c r="I72" s="1040"/>
      <c r="J72" s="1059">
        <v>14400</v>
      </c>
      <c r="K72" s="1059"/>
      <c r="L72" s="1036">
        <v>24400</v>
      </c>
      <c r="M72" s="1039" t="s">
        <v>81</v>
      </c>
    </row>
    <row r="73" spans="1:13" s="984" customFormat="1" ht="18" customHeight="1">
      <c r="A73" s="1039" t="s">
        <v>81</v>
      </c>
      <c r="B73" s="1024"/>
      <c r="C73" s="1018" t="s">
        <v>86</v>
      </c>
      <c r="D73" s="1041">
        <v>336</v>
      </c>
      <c r="E73" s="1042"/>
      <c r="F73" s="1040"/>
      <c r="G73" s="1040"/>
      <c r="H73" s="1040"/>
      <c r="I73" s="1040"/>
      <c r="J73" s="1040"/>
      <c r="K73" s="1040"/>
      <c r="L73" s="1036">
        <v>336</v>
      </c>
      <c r="M73" s="1039" t="s">
        <v>81</v>
      </c>
    </row>
    <row r="74" spans="1:13" s="984" customFormat="1" ht="18" customHeight="1">
      <c r="A74" s="1020"/>
      <c r="B74" s="1013"/>
      <c r="C74" s="1031" t="s">
        <v>87</v>
      </c>
      <c r="D74" s="1032">
        <v>2000</v>
      </c>
      <c r="E74" s="1032">
        <v>3191</v>
      </c>
      <c r="F74" s="1032">
        <v>50000</v>
      </c>
      <c r="G74" s="1032"/>
      <c r="H74" s="1032">
        <v>20000</v>
      </c>
      <c r="I74" s="1032">
        <v>100000</v>
      </c>
      <c r="J74" s="1032">
        <v>29740</v>
      </c>
      <c r="K74" s="1032"/>
      <c r="L74" s="1032">
        <v>204931</v>
      </c>
      <c r="M74" s="1020"/>
    </row>
    <row r="75" spans="1:13" s="984" customFormat="1" ht="18" customHeight="1">
      <c r="A75" s="1016" t="s">
        <v>88</v>
      </c>
      <c r="B75" s="1017"/>
      <c r="C75" s="1018" t="s">
        <v>89</v>
      </c>
      <c r="D75" s="1026">
        <v>2000</v>
      </c>
      <c r="E75" s="1026">
        <v>3191</v>
      </c>
      <c r="F75" s="1026">
        <v>44000</v>
      </c>
      <c r="G75" s="1026"/>
      <c r="H75" s="1026">
        <v>20000</v>
      </c>
      <c r="I75" s="1026">
        <v>100000</v>
      </c>
      <c r="J75" s="1026">
        <v>27740</v>
      </c>
      <c r="K75" s="1026"/>
      <c r="L75" s="1036">
        <v>196931</v>
      </c>
      <c r="M75" s="1016" t="s">
        <v>88</v>
      </c>
    </row>
    <row r="76" spans="1:13" s="984" customFormat="1" ht="18" customHeight="1">
      <c r="A76" s="1043" t="s">
        <v>88</v>
      </c>
      <c r="B76" s="1017"/>
      <c r="C76" s="1018" t="s">
        <v>90</v>
      </c>
      <c r="D76" s="1026"/>
      <c r="E76" s="1026"/>
      <c r="F76" s="1026">
        <v>6000</v>
      </c>
      <c r="G76" s="1026"/>
      <c r="H76" s="1026"/>
      <c r="I76" s="1026"/>
      <c r="J76" s="1026">
        <v>2000</v>
      </c>
      <c r="K76" s="1026"/>
      <c r="L76" s="1036">
        <v>8000</v>
      </c>
      <c r="M76" s="1043" t="s">
        <v>88</v>
      </c>
    </row>
    <row r="77" spans="1:13" s="984" customFormat="1" ht="18" customHeight="1">
      <c r="A77" s="986"/>
      <c r="B77" s="1044">
        <v>2</v>
      </c>
      <c r="C77" s="1004" t="s">
        <v>91</v>
      </c>
      <c r="D77" s="1005">
        <v>89329</v>
      </c>
      <c r="E77" s="1005">
        <v>661484</v>
      </c>
      <c r="F77" s="1005">
        <v>3420910</v>
      </c>
      <c r="G77" s="1005">
        <v>300000</v>
      </c>
      <c r="H77" s="1005">
        <v>481145</v>
      </c>
      <c r="I77" s="1005">
        <v>65000</v>
      </c>
      <c r="J77" s="1005">
        <v>527730</v>
      </c>
      <c r="K77" s="1005">
        <v>51200</v>
      </c>
      <c r="L77" s="1005">
        <v>5596798</v>
      </c>
      <c r="M77" s="986"/>
    </row>
    <row r="78" spans="1:13" s="984" customFormat="1" ht="18" customHeight="1">
      <c r="A78" s="1020"/>
      <c r="B78" s="1013"/>
      <c r="C78" s="1045" t="s">
        <v>92</v>
      </c>
      <c r="D78" s="1022">
        <v>10000</v>
      </c>
      <c r="E78" s="1022">
        <v>260981</v>
      </c>
      <c r="F78" s="1022">
        <v>3268910</v>
      </c>
      <c r="G78" s="1022">
        <v>0</v>
      </c>
      <c r="H78" s="1022">
        <v>299785</v>
      </c>
      <c r="I78" s="1022">
        <v>35000</v>
      </c>
      <c r="J78" s="1022">
        <v>259000</v>
      </c>
      <c r="K78" s="1022">
        <v>46000</v>
      </c>
      <c r="L78" s="1022">
        <v>4179676</v>
      </c>
      <c r="M78" s="1020"/>
    </row>
    <row r="79" spans="1:13" s="984" customFormat="1" ht="18" customHeight="1">
      <c r="A79" s="1046" t="s">
        <v>93</v>
      </c>
      <c r="B79" s="1047"/>
      <c r="C79" s="1018" t="s">
        <v>94</v>
      </c>
      <c r="D79" s="1026"/>
      <c r="E79" s="1026">
        <v>10000</v>
      </c>
      <c r="F79" s="1026"/>
      <c r="G79" s="1026"/>
      <c r="H79" s="1026"/>
      <c r="I79" s="1026"/>
      <c r="J79" s="1026"/>
      <c r="K79" s="1026"/>
      <c r="L79" s="1036">
        <v>10000</v>
      </c>
      <c r="M79" s="1046" t="s">
        <v>93</v>
      </c>
    </row>
    <row r="80" spans="1:13" s="984" customFormat="1" ht="18" customHeight="1">
      <c r="A80" s="1046" t="s">
        <v>93</v>
      </c>
      <c r="B80" s="1047"/>
      <c r="C80" s="1018" t="s">
        <v>95</v>
      </c>
      <c r="D80" s="1026"/>
      <c r="E80" s="1026">
        <v>98000</v>
      </c>
      <c r="F80" s="1026">
        <v>37195</v>
      </c>
      <c r="G80" s="1026"/>
      <c r="H80" s="1026">
        <v>297985</v>
      </c>
      <c r="I80" s="1026">
        <v>35000</v>
      </c>
      <c r="J80" s="1026">
        <v>259000</v>
      </c>
      <c r="K80" s="1026">
        <v>46000</v>
      </c>
      <c r="L80" s="1036">
        <v>764252</v>
      </c>
      <c r="M80" s="1046" t="s">
        <v>93</v>
      </c>
    </row>
    <row r="81" spans="1:13" s="984" customFormat="1" ht="18" customHeight="1">
      <c r="A81" s="1046" t="s">
        <v>93</v>
      </c>
      <c r="B81" s="1047"/>
      <c r="C81" s="1018" t="s">
        <v>96</v>
      </c>
      <c r="D81" s="1026"/>
      <c r="E81" s="1026">
        <v>50981</v>
      </c>
      <c r="F81" s="1026">
        <v>1715</v>
      </c>
      <c r="G81" s="1026"/>
      <c r="H81" s="1026"/>
      <c r="I81" s="1026"/>
      <c r="J81" s="1026"/>
      <c r="K81" s="1026"/>
      <c r="L81" s="1036">
        <v>61624</v>
      </c>
      <c r="M81" s="1046" t="s">
        <v>93</v>
      </c>
    </row>
    <row r="82" spans="1:13" s="984" customFormat="1" ht="18" customHeight="1">
      <c r="A82" s="1046" t="s">
        <v>93</v>
      </c>
      <c r="B82" s="1047"/>
      <c r="C82" s="1018" t="s">
        <v>97</v>
      </c>
      <c r="D82" s="1026"/>
      <c r="E82" s="1026">
        <v>100000</v>
      </c>
      <c r="F82" s="1026"/>
      <c r="G82" s="1026"/>
      <c r="H82" s="1026">
        <v>1800</v>
      </c>
      <c r="I82" s="1026"/>
      <c r="J82" s="1026"/>
      <c r="K82" s="1026"/>
      <c r="L82" s="1036">
        <v>101800</v>
      </c>
      <c r="M82" s="1046" t="s">
        <v>93</v>
      </c>
    </row>
    <row r="83" spans="1:13" s="984" customFormat="1" ht="18" customHeight="1">
      <c r="A83" s="1046" t="s">
        <v>93</v>
      </c>
      <c r="B83" s="1047"/>
      <c r="C83" s="1018" t="s">
        <v>98</v>
      </c>
      <c r="D83" s="1026">
        <v>10000</v>
      </c>
      <c r="E83" s="1026">
        <v>2000</v>
      </c>
      <c r="F83" s="1028">
        <v>3230000</v>
      </c>
      <c r="G83" s="1026"/>
      <c r="H83" s="1026"/>
      <c r="I83" s="1026"/>
      <c r="J83" s="1026"/>
      <c r="K83" s="1026"/>
      <c r="L83" s="1036">
        <v>3242000</v>
      </c>
      <c r="M83" s="1046" t="s">
        <v>93</v>
      </c>
    </row>
    <row r="84" spans="1:13" s="984" customFormat="1" ht="18" customHeight="1">
      <c r="A84" s="1020"/>
      <c r="B84" s="1013"/>
      <c r="C84" s="1045" t="s">
        <v>99</v>
      </c>
      <c r="D84" s="1022">
        <v>12859</v>
      </c>
      <c r="E84" s="1022">
        <v>205741</v>
      </c>
      <c r="F84" s="1022">
        <v>152000</v>
      </c>
      <c r="G84" s="1022">
        <v>300000</v>
      </c>
      <c r="H84" s="1022">
        <v>86000</v>
      </c>
      <c r="I84" s="1022">
        <v>5000</v>
      </c>
      <c r="J84" s="1022">
        <v>105000</v>
      </c>
      <c r="K84" s="1022"/>
      <c r="L84" s="1022">
        <v>866600</v>
      </c>
      <c r="M84" s="1020"/>
    </row>
    <row r="85" spans="1:13" s="984" customFormat="1" ht="18" customHeight="1">
      <c r="A85" s="1048" t="s">
        <v>100</v>
      </c>
      <c r="B85" s="1049"/>
      <c r="C85" s="1018" t="s">
        <v>101</v>
      </c>
      <c r="D85" s="1026">
        <v>12859</v>
      </c>
      <c r="E85" s="1026">
        <v>46020</v>
      </c>
      <c r="F85" s="1026">
        <v>46000</v>
      </c>
      <c r="G85" s="1026">
        <v>248000</v>
      </c>
      <c r="H85" s="1026">
        <v>86000</v>
      </c>
      <c r="I85" s="1026">
        <v>5000</v>
      </c>
      <c r="J85" s="1026">
        <v>105000</v>
      </c>
      <c r="K85" s="1026"/>
      <c r="L85" s="1036">
        <v>548879</v>
      </c>
      <c r="M85" s="1048" t="s">
        <v>100</v>
      </c>
    </row>
    <row r="86" spans="1:13" s="984" customFormat="1" ht="18" customHeight="1">
      <c r="A86" s="1048" t="s">
        <v>100</v>
      </c>
      <c r="B86" s="1049"/>
      <c r="C86" s="1018" t="s">
        <v>102</v>
      </c>
      <c r="D86" s="1026"/>
      <c r="E86" s="1026"/>
      <c r="F86" s="1026">
        <v>1900</v>
      </c>
      <c r="G86" s="1026"/>
      <c r="H86" s="1026"/>
      <c r="I86" s="1026"/>
      <c r="J86" s="1026"/>
      <c r="K86" s="1026"/>
      <c r="L86" s="1036">
        <v>1900</v>
      </c>
      <c r="M86" s="1048" t="s">
        <v>100</v>
      </c>
    </row>
    <row r="87" spans="1:13" s="984" customFormat="1" ht="18" customHeight="1">
      <c r="A87" s="1048" t="s">
        <v>100</v>
      </c>
      <c r="B87" s="1049"/>
      <c r="C87" s="1018" t="s">
        <v>103</v>
      </c>
      <c r="D87" s="1026"/>
      <c r="E87" s="1026"/>
      <c r="F87" s="1026">
        <v>21000</v>
      </c>
      <c r="G87" s="1026"/>
      <c r="H87" s="1026"/>
      <c r="I87" s="1026"/>
      <c r="J87" s="1026"/>
      <c r="K87" s="1026"/>
      <c r="L87" s="1036">
        <v>21000</v>
      </c>
      <c r="M87" s="1048" t="s">
        <v>100</v>
      </c>
    </row>
    <row r="88" spans="1:13" s="984" customFormat="1" ht="18" customHeight="1">
      <c r="A88" s="1048" t="s">
        <v>100</v>
      </c>
      <c r="B88" s="1049"/>
      <c r="C88" s="1018" t="s">
        <v>104</v>
      </c>
      <c r="D88" s="1026"/>
      <c r="E88" s="1026">
        <v>159721</v>
      </c>
      <c r="F88" s="1026">
        <v>78800</v>
      </c>
      <c r="G88" s="1026">
        <v>50000</v>
      </c>
      <c r="H88" s="1026"/>
      <c r="I88" s="1026"/>
      <c r="J88" s="1026"/>
      <c r="K88" s="1026"/>
      <c r="L88" s="1036">
        <v>288521</v>
      </c>
      <c r="M88" s="1048" t="s">
        <v>100</v>
      </c>
    </row>
    <row r="89" spans="1:13" s="984" customFormat="1" ht="18" customHeight="1">
      <c r="A89" s="1048" t="s">
        <v>100</v>
      </c>
      <c r="B89" s="1049"/>
      <c r="C89" s="1018" t="s">
        <v>105</v>
      </c>
      <c r="D89" s="1026"/>
      <c r="E89" s="1026"/>
      <c r="F89" s="1026">
        <v>1000</v>
      </c>
      <c r="G89" s="1026"/>
      <c r="H89" s="1026"/>
      <c r="I89" s="1026"/>
      <c r="J89" s="1026"/>
      <c r="K89" s="1026"/>
      <c r="L89" s="1036">
        <v>1000</v>
      </c>
      <c r="M89" s="1048" t="s">
        <v>100</v>
      </c>
    </row>
    <row r="90" spans="1:13" s="984" customFormat="1" ht="18" customHeight="1">
      <c r="A90" s="1048" t="s">
        <v>100</v>
      </c>
      <c r="B90" s="1049"/>
      <c r="C90" s="1018" t="s">
        <v>106</v>
      </c>
      <c r="D90" s="1026"/>
      <c r="E90" s="1026"/>
      <c r="F90" s="1026">
        <v>1300</v>
      </c>
      <c r="G90" s="1026">
        <v>2000</v>
      </c>
      <c r="H90" s="1026"/>
      <c r="I90" s="1026"/>
      <c r="J90" s="1026"/>
      <c r="K90" s="1026"/>
      <c r="L90" s="1036">
        <v>3300</v>
      </c>
      <c r="M90" s="1048" t="s">
        <v>100</v>
      </c>
    </row>
    <row r="91" spans="1:13" s="984" customFormat="1" ht="18" customHeight="1">
      <c r="A91" s="1048" t="s">
        <v>100</v>
      </c>
      <c r="B91" s="1049"/>
      <c r="C91" s="1018" t="s">
        <v>107</v>
      </c>
      <c r="D91" s="1026"/>
      <c r="E91" s="1026"/>
      <c r="F91" s="1026">
        <v>2000</v>
      </c>
      <c r="G91" s="1026"/>
      <c r="H91" s="1026"/>
      <c r="I91" s="1026"/>
      <c r="J91" s="1026"/>
      <c r="K91" s="1026"/>
      <c r="L91" s="1036">
        <v>2000</v>
      </c>
      <c r="M91" s="1048" t="s">
        <v>100</v>
      </c>
    </row>
    <row r="92" spans="1:13" s="984" customFormat="1" ht="18" customHeight="1">
      <c r="A92" s="1020"/>
      <c r="B92" s="1013"/>
      <c r="C92" s="1045" t="s">
        <v>108</v>
      </c>
      <c r="D92" s="1022">
        <v>3000</v>
      </c>
      <c r="E92" s="1022">
        <v>113005</v>
      </c>
      <c r="F92" s="1022"/>
      <c r="G92" s="1022"/>
      <c r="H92" s="1022">
        <v>27281</v>
      </c>
      <c r="I92" s="1022">
        <v>15000</v>
      </c>
      <c r="J92" s="1022">
        <v>30000</v>
      </c>
      <c r="K92" s="1022"/>
      <c r="L92" s="1022">
        <v>188286</v>
      </c>
      <c r="M92" s="1020"/>
    </row>
    <row r="93" spans="1:13" s="984" customFormat="1" ht="18" customHeight="1">
      <c r="A93" s="1046" t="s">
        <v>109</v>
      </c>
      <c r="B93" s="1047"/>
      <c r="C93" s="1050" t="s">
        <v>110</v>
      </c>
      <c r="D93" s="1026"/>
      <c r="E93" s="1026">
        <v>32400</v>
      </c>
      <c r="F93" s="1026"/>
      <c r="G93" s="1026"/>
      <c r="H93" s="1026"/>
      <c r="I93" s="1026"/>
      <c r="J93" s="1026"/>
      <c r="K93" s="1026"/>
      <c r="L93" s="1036">
        <v>32400</v>
      </c>
      <c r="M93" s="1046" t="s">
        <v>109</v>
      </c>
    </row>
    <row r="94" spans="1:13" s="984" customFormat="1" ht="18" customHeight="1">
      <c r="A94" s="1046" t="s">
        <v>109</v>
      </c>
      <c r="B94" s="1047"/>
      <c r="C94" s="1051" t="s">
        <v>111</v>
      </c>
      <c r="D94" s="1026"/>
      <c r="E94" s="1026">
        <v>42500</v>
      </c>
      <c r="F94" s="1026"/>
      <c r="G94" s="1026"/>
      <c r="H94" s="1026"/>
      <c r="I94" s="1026"/>
      <c r="J94" s="1026"/>
      <c r="K94" s="1026"/>
      <c r="L94" s="1036">
        <v>42500</v>
      </c>
      <c r="M94" s="1046" t="s">
        <v>109</v>
      </c>
    </row>
    <row r="95" spans="1:13" s="984" customFormat="1" ht="18" customHeight="1">
      <c r="A95" s="1046" t="s">
        <v>109</v>
      </c>
      <c r="B95" s="1047"/>
      <c r="C95" s="1050" t="s">
        <v>112</v>
      </c>
      <c r="D95" s="1026"/>
      <c r="E95" s="1026">
        <v>19000</v>
      </c>
      <c r="F95" s="1033"/>
      <c r="G95" s="1026"/>
      <c r="H95" s="1026"/>
      <c r="I95" s="1026"/>
      <c r="J95" s="1026"/>
      <c r="K95" s="1026"/>
      <c r="L95" s="1036">
        <v>19000</v>
      </c>
      <c r="M95" s="1046" t="s">
        <v>109</v>
      </c>
    </row>
    <row r="96" spans="1:13" s="984" customFormat="1" ht="18" customHeight="1">
      <c r="A96" s="1046" t="s">
        <v>109</v>
      </c>
      <c r="B96" s="1047"/>
      <c r="C96" s="1050" t="s">
        <v>113</v>
      </c>
      <c r="D96" s="1026"/>
      <c r="E96" s="1026">
        <v>105</v>
      </c>
      <c r="F96" s="1026"/>
      <c r="G96" s="1026"/>
      <c r="H96" s="1026"/>
      <c r="I96" s="1026"/>
      <c r="J96" s="1026"/>
      <c r="K96" s="1026"/>
      <c r="L96" s="1036">
        <v>105</v>
      </c>
      <c r="M96" s="1046" t="s">
        <v>109</v>
      </c>
    </row>
    <row r="97" spans="1:13" s="984" customFormat="1" ht="18" customHeight="1">
      <c r="A97" s="1046" t="s">
        <v>109</v>
      </c>
      <c r="B97" s="1047"/>
      <c r="C97" s="1050" t="s">
        <v>114</v>
      </c>
      <c r="D97" s="1026">
        <v>3000</v>
      </c>
      <c r="E97" s="1028">
        <v>19000</v>
      </c>
      <c r="F97" s="1026"/>
      <c r="G97" s="1026"/>
      <c r="H97" s="1026">
        <v>27281</v>
      </c>
      <c r="I97" s="1026">
        <v>15000</v>
      </c>
      <c r="J97" s="1026">
        <v>30000</v>
      </c>
      <c r="K97" s="1026"/>
      <c r="L97" s="1036">
        <v>94281</v>
      </c>
      <c r="M97" s="1046" t="s">
        <v>109</v>
      </c>
    </row>
    <row r="98" spans="1:13" s="984" customFormat="1" ht="19.149999999999999" customHeight="1">
      <c r="A98" s="1020"/>
      <c r="B98" s="1013"/>
      <c r="C98" s="1045" t="s">
        <v>115</v>
      </c>
      <c r="D98" s="1022">
        <v>1000</v>
      </c>
      <c r="E98" s="1022">
        <v>25792</v>
      </c>
      <c r="F98" s="1022"/>
      <c r="G98" s="1022"/>
      <c r="H98" s="1022">
        <v>4850</v>
      </c>
      <c r="I98" s="1022"/>
      <c r="J98" s="1022">
        <v>3530</v>
      </c>
      <c r="K98" s="1022"/>
      <c r="L98" s="1022">
        <v>35172</v>
      </c>
      <c r="M98" s="1020"/>
    </row>
    <row r="99" spans="1:13" s="984" customFormat="1" ht="25.15" customHeight="1">
      <c r="A99" s="1048" t="s">
        <v>116</v>
      </c>
      <c r="B99" s="1049"/>
      <c r="C99" s="1052" t="s">
        <v>117</v>
      </c>
      <c r="D99" s="1026"/>
      <c r="E99" s="1026">
        <v>3252</v>
      </c>
      <c r="F99" s="1026"/>
      <c r="G99" s="1026"/>
      <c r="H99" s="1026"/>
      <c r="I99" s="1026"/>
      <c r="J99" s="1026">
        <v>80</v>
      </c>
      <c r="K99" s="1026"/>
      <c r="L99" s="1036">
        <v>3332</v>
      </c>
      <c r="M99" s="1048" t="s">
        <v>116</v>
      </c>
    </row>
    <row r="100" spans="1:13" s="984" customFormat="1" ht="36" customHeight="1">
      <c r="A100" s="1048" t="s">
        <v>116</v>
      </c>
      <c r="B100" s="1049"/>
      <c r="C100" s="1052" t="s">
        <v>118</v>
      </c>
      <c r="D100" s="1026"/>
      <c r="E100" s="1026">
        <v>2800</v>
      </c>
      <c r="F100" s="1026"/>
      <c r="G100" s="1026"/>
      <c r="H100" s="1026"/>
      <c r="I100" s="1026"/>
      <c r="J100" s="1026">
        <v>600</v>
      </c>
      <c r="K100" s="1026"/>
      <c r="L100" s="1036">
        <v>3400</v>
      </c>
      <c r="M100" s="1048" t="s">
        <v>116</v>
      </c>
    </row>
    <row r="101" spans="1:13" s="984" customFormat="1" ht="25.15" customHeight="1">
      <c r="A101" s="1048" t="s">
        <v>116</v>
      </c>
      <c r="B101" s="1049"/>
      <c r="C101" s="1052" t="s">
        <v>119</v>
      </c>
      <c r="D101" s="1026"/>
      <c r="E101" s="1026">
        <v>2665</v>
      </c>
      <c r="F101" s="1026"/>
      <c r="G101" s="1026"/>
      <c r="H101" s="1026">
        <v>2000</v>
      </c>
      <c r="I101" s="1026"/>
      <c r="J101" s="1026"/>
      <c r="K101" s="1026"/>
      <c r="L101" s="1036">
        <v>4665</v>
      </c>
      <c r="M101" s="1048" t="s">
        <v>116</v>
      </c>
    </row>
    <row r="102" spans="1:13" s="984" customFormat="1" ht="25.15" customHeight="1">
      <c r="A102" s="1048" t="s">
        <v>116</v>
      </c>
      <c r="B102" s="1049"/>
      <c r="C102" s="1052" t="s">
        <v>120</v>
      </c>
      <c r="D102" s="1026">
        <v>1000</v>
      </c>
      <c r="E102" s="1026">
        <v>4794</v>
      </c>
      <c r="F102" s="1026"/>
      <c r="G102" s="1026"/>
      <c r="H102" s="1026"/>
      <c r="I102" s="1026"/>
      <c r="J102" s="1026">
        <v>1000</v>
      </c>
      <c r="K102" s="1026"/>
      <c r="L102" s="1036">
        <v>6794</v>
      </c>
      <c r="M102" s="1048" t="s">
        <v>116</v>
      </c>
    </row>
    <row r="103" spans="1:13" s="984" customFormat="1" ht="25.15" customHeight="1">
      <c r="A103" s="1048" t="s">
        <v>116</v>
      </c>
      <c r="B103" s="1049"/>
      <c r="C103" s="1052" t="s">
        <v>121</v>
      </c>
      <c r="D103" s="1026"/>
      <c r="E103" s="1026">
        <v>3089</v>
      </c>
      <c r="F103" s="1026"/>
      <c r="G103" s="1026"/>
      <c r="H103" s="1026"/>
      <c r="I103" s="1026"/>
      <c r="J103" s="1026"/>
      <c r="K103" s="1026"/>
      <c r="L103" s="1036">
        <v>3089</v>
      </c>
      <c r="M103" s="1048" t="s">
        <v>116</v>
      </c>
    </row>
    <row r="104" spans="1:13" s="984" customFormat="1" ht="25.15" customHeight="1">
      <c r="A104" s="1048" t="s">
        <v>116</v>
      </c>
      <c r="B104" s="1049"/>
      <c r="C104" s="1052" t="s">
        <v>122</v>
      </c>
      <c r="D104" s="1026"/>
      <c r="E104" s="1026">
        <v>2630</v>
      </c>
      <c r="F104" s="1026"/>
      <c r="G104" s="1026"/>
      <c r="H104" s="1026">
        <v>2850</v>
      </c>
      <c r="I104" s="1026"/>
      <c r="J104" s="1026"/>
      <c r="K104" s="1026"/>
      <c r="L104" s="1036">
        <v>5480</v>
      </c>
      <c r="M104" s="1048" t="s">
        <v>116</v>
      </c>
    </row>
    <row r="105" spans="1:13" s="984" customFormat="1" ht="25.15" customHeight="1">
      <c r="A105" s="1048" t="s">
        <v>116</v>
      </c>
      <c r="B105" s="1049"/>
      <c r="C105" s="1052" t="s">
        <v>123</v>
      </c>
      <c r="D105" s="1026"/>
      <c r="E105" s="1026">
        <v>218</v>
      </c>
      <c r="F105" s="1026"/>
      <c r="G105" s="1026"/>
      <c r="H105" s="1026"/>
      <c r="I105" s="1026"/>
      <c r="J105" s="1026">
        <v>150</v>
      </c>
      <c r="K105" s="1026"/>
      <c r="L105" s="1036">
        <v>368</v>
      </c>
      <c r="M105" s="1048" t="s">
        <v>116</v>
      </c>
    </row>
    <row r="106" spans="1:13" s="984" customFormat="1" ht="25.15" customHeight="1">
      <c r="A106" s="1048" t="s">
        <v>116</v>
      </c>
      <c r="B106" s="1049"/>
      <c r="C106" s="1052" t="s">
        <v>124</v>
      </c>
      <c r="D106" s="1026"/>
      <c r="E106" s="1026">
        <v>5414</v>
      </c>
      <c r="F106" s="1026"/>
      <c r="G106" s="1026"/>
      <c r="H106" s="1026"/>
      <c r="I106" s="1026"/>
      <c r="J106" s="1026">
        <v>1400</v>
      </c>
      <c r="K106" s="1026"/>
      <c r="L106" s="1036">
        <v>6814</v>
      </c>
      <c r="M106" s="1048" t="s">
        <v>116</v>
      </c>
    </row>
    <row r="107" spans="1:13" s="984" customFormat="1" ht="25.15" customHeight="1">
      <c r="A107" s="1048" t="s">
        <v>116</v>
      </c>
      <c r="B107" s="1049"/>
      <c r="C107" s="1053" t="s">
        <v>125</v>
      </c>
      <c r="D107" s="1026"/>
      <c r="E107" s="1028">
        <v>930</v>
      </c>
      <c r="F107" s="1026"/>
      <c r="G107" s="1026"/>
      <c r="H107" s="1026"/>
      <c r="I107" s="1026"/>
      <c r="J107" s="1026">
        <v>300</v>
      </c>
      <c r="K107" s="1026"/>
      <c r="L107" s="1036">
        <v>1230</v>
      </c>
      <c r="M107" s="1048" t="s">
        <v>116</v>
      </c>
    </row>
    <row r="108" spans="1:13" s="984" customFormat="1" ht="22.15" customHeight="1">
      <c r="A108" s="1020"/>
      <c r="B108" s="1013"/>
      <c r="C108" s="1045" t="s">
        <v>126</v>
      </c>
      <c r="D108" s="1022">
        <v>6000</v>
      </c>
      <c r="E108" s="1022"/>
      <c r="F108" s="1022"/>
      <c r="G108" s="1022"/>
      <c r="H108" s="1022">
        <v>30000</v>
      </c>
      <c r="I108" s="1022"/>
      <c r="J108" s="1022">
        <v>120000</v>
      </c>
      <c r="K108" s="1022"/>
      <c r="L108" s="1022">
        <v>156000</v>
      </c>
      <c r="M108" s="1020"/>
    </row>
    <row r="109" spans="1:13" s="984" customFormat="1" ht="22.15" customHeight="1">
      <c r="A109" s="1046" t="s">
        <v>127</v>
      </c>
      <c r="B109" s="1047"/>
      <c r="C109" s="1018" t="s">
        <v>128</v>
      </c>
      <c r="D109" s="1026">
        <v>6000</v>
      </c>
      <c r="E109" s="1026"/>
      <c r="F109" s="1026"/>
      <c r="G109" s="1026"/>
      <c r="H109" s="1026">
        <v>30000</v>
      </c>
      <c r="I109" s="1026"/>
      <c r="J109" s="1026">
        <v>120000</v>
      </c>
      <c r="K109" s="1026"/>
      <c r="L109" s="1036">
        <v>156000</v>
      </c>
      <c r="M109" s="1046" t="s">
        <v>127</v>
      </c>
    </row>
    <row r="110" spans="1:13" s="984" customFormat="1" ht="22.15" customHeight="1">
      <c r="A110" s="1054"/>
      <c r="B110" s="1030"/>
      <c r="C110" s="1055" t="s">
        <v>129</v>
      </c>
      <c r="D110" s="1022">
        <v>56470</v>
      </c>
      <c r="E110" s="1022">
        <v>55965</v>
      </c>
      <c r="F110" s="1022"/>
      <c r="G110" s="1022"/>
      <c r="H110" s="1022">
        <v>33229</v>
      </c>
      <c r="I110" s="1022">
        <v>10000</v>
      </c>
      <c r="J110" s="1022">
        <v>10200</v>
      </c>
      <c r="K110" s="1022">
        <v>5200</v>
      </c>
      <c r="L110" s="1022">
        <v>171064</v>
      </c>
      <c r="M110" s="1054"/>
    </row>
    <row r="111" spans="1:13" s="984" customFormat="1" ht="22.15" customHeight="1">
      <c r="A111" s="1020"/>
      <c r="B111" s="1013"/>
      <c r="C111" s="1031" t="s">
        <v>130</v>
      </c>
      <c r="D111" s="1032">
        <v>13570</v>
      </c>
      <c r="E111" s="1032"/>
      <c r="F111" s="1032"/>
      <c r="G111" s="1032"/>
      <c r="H111" s="1032"/>
      <c r="I111" s="1032"/>
      <c r="J111" s="1032"/>
      <c r="K111" s="1032">
        <v>2000</v>
      </c>
      <c r="L111" s="1032">
        <v>15570</v>
      </c>
      <c r="M111" s="1020"/>
    </row>
    <row r="112" spans="1:13" s="984" customFormat="1" ht="22.15" customHeight="1">
      <c r="A112" s="1048" t="s">
        <v>131</v>
      </c>
      <c r="B112" s="1049"/>
      <c r="C112" s="1018" t="s">
        <v>132</v>
      </c>
      <c r="D112" s="1026">
        <v>400</v>
      </c>
      <c r="E112" s="1026"/>
      <c r="F112" s="1026"/>
      <c r="G112" s="1026"/>
      <c r="H112" s="1026"/>
      <c r="I112" s="1026"/>
      <c r="J112" s="1026"/>
      <c r="K112" s="1026"/>
      <c r="L112" s="1038">
        <v>400</v>
      </c>
      <c r="M112" s="1048" t="s">
        <v>131</v>
      </c>
    </row>
    <row r="113" spans="1:13" s="984" customFormat="1" ht="22.15" customHeight="1">
      <c r="A113" s="1048" t="s">
        <v>131</v>
      </c>
      <c r="B113" s="1049"/>
      <c r="C113" s="1018" t="s">
        <v>133</v>
      </c>
      <c r="D113" s="1026">
        <v>8000</v>
      </c>
      <c r="E113" s="1026"/>
      <c r="F113" s="1026"/>
      <c r="G113" s="1026"/>
      <c r="H113" s="1026"/>
      <c r="I113" s="1026"/>
      <c r="J113" s="1026"/>
      <c r="K113" s="1026">
        <v>2000</v>
      </c>
      <c r="L113" s="1038">
        <v>10000</v>
      </c>
      <c r="M113" s="1048" t="s">
        <v>131</v>
      </c>
    </row>
    <row r="114" spans="1:13" s="984" customFormat="1" ht="22.15" customHeight="1">
      <c r="A114" s="1048" t="s">
        <v>131</v>
      </c>
      <c r="B114" s="1049"/>
      <c r="C114" s="1018" t="s">
        <v>134</v>
      </c>
      <c r="D114" s="1026">
        <v>800</v>
      </c>
      <c r="E114" s="1026"/>
      <c r="F114" s="1026"/>
      <c r="G114" s="1026"/>
      <c r="H114" s="1026"/>
      <c r="I114" s="1026"/>
      <c r="J114" s="1026"/>
      <c r="K114" s="1026"/>
      <c r="L114" s="1038">
        <v>800</v>
      </c>
      <c r="M114" s="1048" t="s">
        <v>131</v>
      </c>
    </row>
    <row r="115" spans="1:13" s="984" customFormat="1" ht="22.15" customHeight="1">
      <c r="A115" s="1048" t="s">
        <v>131</v>
      </c>
      <c r="B115" s="1049"/>
      <c r="C115" s="1018" t="s">
        <v>135</v>
      </c>
      <c r="D115" s="1026">
        <v>870</v>
      </c>
      <c r="E115" s="1026"/>
      <c r="F115" s="1026"/>
      <c r="G115" s="1026"/>
      <c r="H115" s="1026"/>
      <c r="I115" s="1026"/>
      <c r="J115" s="1026"/>
      <c r="K115" s="1026"/>
      <c r="L115" s="1038">
        <v>870</v>
      </c>
      <c r="M115" s="1048" t="s">
        <v>131</v>
      </c>
    </row>
    <row r="116" spans="1:13" s="984" customFormat="1" ht="22.15" customHeight="1">
      <c r="A116" s="1048" t="s">
        <v>131</v>
      </c>
      <c r="B116" s="1049"/>
      <c r="C116" s="1018" t="s">
        <v>136</v>
      </c>
      <c r="D116" s="1026">
        <v>3500</v>
      </c>
      <c r="E116" s="1025"/>
      <c r="F116" s="1026"/>
      <c r="G116" s="1026"/>
      <c r="H116" s="1026"/>
      <c r="I116" s="1026"/>
      <c r="J116" s="1026"/>
      <c r="K116" s="1026"/>
      <c r="L116" s="1038">
        <v>3500</v>
      </c>
      <c r="M116" s="1048" t="s">
        <v>131</v>
      </c>
    </row>
    <row r="117" spans="1:13" s="984" customFormat="1" ht="22.15" customHeight="1">
      <c r="A117" s="1020"/>
      <c r="B117" s="1013"/>
      <c r="C117" s="1056" t="s">
        <v>137</v>
      </c>
      <c r="D117" s="1032">
        <v>2500</v>
      </c>
      <c r="E117" s="1032"/>
      <c r="F117" s="1057"/>
      <c r="G117" s="1057"/>
      <c r="H117" s="1032">
        <v>1000</v>
      </c>
      <c r="I117" s="1032">
        <v>2000</v>
      </c>
      <c r="J117" s="1032"/>
      <c r="K117" s="1032"/>
      <c r="L117" s="1032">
        <v>5500</v>
      </c>
      <c r="M117" s="1020"/>
    </row>
    <row r="118" spans="1:13" s="984" customFormat="1" ht="22.15" customHeight="1">
      <c r="A118" s="1048" t="s">
        <v>138</v>
      </c>
      <c r="B118" s="1049"/>
      <c r="C118" s="1018" t="s">
        <v>139</v>
      </c>
      <c r="D118" s="1028">
        <v>1000</v>
      </c>
      <c r="E118" s="1028"/>
      <c r="F118" s="1028"/>
      <c r="G118" s="1028"/>
      <c r="H118" s="1028"/>
      <c r="I118" s="1028"/>
      <c r="J118" s="1028"/>
      <c r="K118" s="1028"/>
      <c r="L118" s="1038">
        <v>1000</v>
      </c>
      <c r="M118" s="1048" t="s">
        <v>138</v>
      </c>
    </row>
    <row r="119" spans="1:13" s="984" customFormat="1" ht="22.15" customHeight="1">
      <c r="A119" s="1048" t="s">
        <v>138</v>
      </c>
      <c r="B119" s="1049"/>
      <c r="C119" s="1018" t="s">
        <v>140</v>
      </c>
      <c r="D119" s="1028">
        <v>600</v>
      </c>
      <c r="E119" s="1028"/>
      <c r="F119" s="1028"/>
      <c r="G119" s="1028"/>
      <c r="H119" s="1028">
        <v>1000</v>
      </c>
      <c r="I119" s="1028">
        <v>2000</v>
      </c>
      <c r="J119" s="1028"/>
      <c r="K119" s="1028"/>
      <c r="L119" s="1038">
        <v>3600</v>
      </c>
      <c r="M119" s="1048" t="s">
        <v>138</v>
      </c>
    </row>
    <row r="120" spans="1:13" s="984" customFormat="1" ht="22.15" customHeight="1">
      <c r="A120" s="1048" t="s">
        <v>138</v>
      </c>
      <c r="B120" s="1049"/>
      <c r="C120" s="1058" t="s">
        <v>141</v>
      </c>
      <c r="D120" s="1028">
        <v>900</v>
      </c>
      <c r="E120" s="1028"/>
      <c r="F120" s="1028"/>
      <c r="G120" s="1028"/>
      <c r="H120" s="1028"/>
      <c r="I120" s="1028"/>
      <c r="J120" s="1028"/>
      <c r="K120" s="1028"/>
      <c r="L120" s="1038">
        <v>900</v>
      </c>
      <c r="M120" s="1048" t="s">
        <v>138</v>
      </c>
    </row>
    <row r="121" spans="1:13" s="984" customFormat="1" ht="18.75" customHeight="1">
      <c r="A121" s="1020"/>
      <c r="B121" s="1013"/>
      <c r="C121" s="1056" t="s">
        <v>142</v>
      </c>
      <c r="D121" s="1032"/>
      <c r="E121" s="1032">
        <v>52965</v>
      </c>
      <c r="F121" s="1032"/>
      <c r="G121" s="1032"/>
      <c r="H121" s="1032">
        <v>3064</v>
      </c>
      <c r="I121" s="1032"/>
      <c r="J121" s="1032"/>
      <c r="K121" s="1032"/>
      <c r="L121" s="1032">
        <v>56029</v>
      </c>
      <c r="M121" s="1020"/>
    </row>
    <row r="122" spans="1:13" s="984" customFormat="1" ht="18.75" customHeight="1">
      <c r="A122" s="1048" t="s">
        <v>143</v>
      </c>
      <c r="B122" s="1049"/>
      <c r="C122" s="1018" t="s">
        <v>144</v>
      </c>
      <c r="D122" s="1026"/>
      <c r="E122" s="1026">
        <v>10000</v>
      </c>
      <c r="F122" s="1026"/>
      <c r="G122" s="1026"/>
      <c r="H122" s="1026">
        <v>3064</v>
      </c>
      <c r="I122" s="1026"/>
      <c r="J122" s="1026"/>
      <c r="K122" s="1026"/>
      <c r="L122" s="1038">
        <v>13064</v>
      </c>
      <c r="M122" s="1048" t="s">
        <v>143</v>
      </c>
    </row>
    <row r="123" spans="1:13" s="984" customFormat="1" ht="18.75" customHeight="1">
      <c r="A123" s="1048" t="s">
        <v>143</v>
      </c>
      <c r="B123" s="1049"/>
      <c r="C123" s="1018" t="s">
        <v>145</v>
      </c>
      <c r="D123" s="1026"/>
      <c r="E123" s="1026">
        <v>23765</v>
      </c>
      <c r="F123" s="1026"/>
      <c r="G123" s="1026"/>
      <c r="H123" s="1026"/>
      <c r="I123" s="1026"/>
      <c r="J123" s="1026"/>
      <c r="K123" s="1026"/>
      <c r="L123" s="1038">
        <v>23765</v>
      </c>
      <c r="M123" s="1048" t="s">
        <v>143</v>
      </c>
    </row>
    <row r="124" spans="1:13" s="984" customFormat="1" ht="18.75" customHeight="1">
      <c r="A124" s="1048" t="s">
        <v>143</v>
      </c>
      <c r="B124" s="1049"/>
      <c r="C124" s="1018" t="s">
        <v>146</v>
      </c>
      <c r="D124" s="1026"/>
      <c r="E124" s="1026">
        <v>10000</v>
      </c>
      <c r="F124" s="1026"/>
      <c r="G124" s="1026"/>
      <c r="H124" s="1026"/>
      <c r="I124" s="1026"/>
      <c r="J124" s="1026"/>
      <c r="K124" s="1026"/>
      <c r="L124" s="1038">
        <v>10000</v>
      </c>
      <c r="M124" s="1048" t="s">
        <v>143</v>
      </c>
    </row>
    <row r="125" spans="1:13" s="984" customFormat="1" ht="18.75" customHeight="1">
      <c r="A125" s="1048" t="s">
        <v>143</v>
      </c>
      <c r="B125" s="1049"/>
      <c r="C125" s="1018" t="s">
        <v>147</v>
      </c>
      <c r="D125" s="1026"/>
      <c r="E125" s="1026">
        <v>3200</v>
      </c>
      <c r="F125" s="1026"/>
      <c r="G125" s="1026"/>
      <c r="H125" s="1026"/>
      <c r="I125" s="1026"/>
      <c r="J125" s="1026"/>
      <c r="K125" s="1026"/>
      <c r="L125" s="1038">
        <v>3200</v>
      </c>
      <c r="M125" s="1048" t="s">
        <v>143</v>
      </c>
    </row>
    <row r="126" spans="1:13" s="984" customFormat="1" ht="18.75" customHeight="1">
      <c r="A126" s="1048" t="s">
        <v>143</v>
      </c>
      <c r="B126" s="1049"/>
      <c r="C126" s="1018" t="s">
        <v>148</v>
      </c>
      <c r="D126" s="1025"/>
      <c r="E126" s="1025">
        <v>6000</v>
      </c>
      <c r="F126" s="1026"/>
      <c r="G126" s="1026"/>
      <c r="H126" s="1026"/>
      <c r="I126" s="1026"/>
      <c r="J126" s="1026"/>
      <c r="K126" s="1026"/>
      <c r="L126" s="1038">
        <v>6000</v>
      </c>
      <c r="M126" s="1048" t="s">
        <v>143</v>
      </c>
    </row>
    <row r="127" spans="1:13" s="984" customFormat="1" ht="18.75" customHeight="1">
      <c r="A127" s="1020"/>
      <c r="B127" s="1013"/>
      <c r="C127" s="1056" t="s">
        <v>149</v>
      </c>
      <c r="D127" s="1032">
        <v>2400</v>
      </c>
      <c r="E127" s="1032"/>
      <c r="F127" s="1032"/>
      <c r="G127" s="1032"/>
      <c r="H127" s="1032">
        <v>1165</v>
      </c>
      <c r="I127" s="1032"/>
      <c r="J127" s="1032">
        <v>1200</v>
      </c>
      <c r="K127" s="1032">
        <v>700</v>
      </c>
      <c r="L127" s="1032">
        <v>5465</v>
      </c>
      <c r="M127" s="1020"/>
    </row>
    <row r="128" spans="1:13" s="984" customFormat="1" ht="18.75" customHeight="1">
      <c r="A128" s="1048" t="s">
        <v>150</v>
      </c>
      <c r="B128" s="1049"/>
      <c r="C128" s="1018" t="s">
        <v>151</v>
      </c>
      <c r="D128" s="1028">
        <v>1620</v>
      </c>
      <c r="E128" s="1028"/>
      <c r="F128" s="1028"/>
      <c r="G128" s="1028"/>
      <c r="H128" s="1028"/>
      <c r="I128" s="1028"/>
      <c r="J128" s="1028">
        <v>1000</v>
      </c>
      <c r="K128" s="1028">
        <v>500</v>
      </c>
      <c r="L128" s="1038">
        <v>3120</v>
      </c>
      <c r="M128" s="1048" t="s">
        <v>150</v>
      </c>
    </row>
    <row r="129" spans="1:13" s="984" customFormat="1" ht="18.75" customHeight="1">
      <c r="A129" s="1048" t="s">
        <v>150</v>
      </c>
      <c r="B129" s="1049"/>
      <c r="C129" s="1018" t="s">
        <v>152</v>
      </c>
      <c r="D129" s="1028">
        <v>500</v>
      </c>
      <c r="E129" s="1028"/>
      <c r="F129" s="1028"/>
      <c r="G129" s="1028"/>
      <c r="H129" s="1028"/>
      <c r="I129" s="1028"/>
      <c r="J129" s="1028">
        <v>100</v>
      </c>
      <c r="K129" s="1028">
        <v>100</v>
      </c>
      <c r="L129" s="1038">
        <v>700</v>
      </c>
      <c r="M129" s="1048" t="s">
        <v>150</v>
      </c>
    </row>
    <row r="130" spans="1:13" s="984" customFormat="1" ht="18.75" customHeight="1">
      <c r="A130" s="1048" t="s">
        <v>150</v>
      </c>
      <c r="B130" s="1049"/>
      <c r="C130" s="1018" t="s">
        <v>153</v>
      </c>
      <c r="D130" s="1028">
        <v>280</v>
      </c>
      <c r="E130" s="1028"/>
      <c r="F130" s="1028"/>
      <c r="G130" s="1028"/>
      <c r="H130" s="1028">
        <v>1165</v>
      </c>
      <c r="I130" s="1028"/>
      <c r="J130" s="1028">
        <v>100</v>
      </c>
      <c r="K130" s="1028">
        <v>100</v>
      </c>
      <c r="L130" s="1038">
        <v>1645</v>
      </c>
      <c r="M130" s="1048" t="s">
        <v>150</v>
      </c>
    </row>
    <row r="131" spans="1:13" s="984" customFormat="1" ht="18.75" customHeight="1">
      <c r="A131" s="1020"/>
      <c r="B131" s="1013"/>
      <c r="C131" s="1056" t="s">
        <v>154</v>
      </c>
      <c r="D131" s="1032">
        <v>2500</v>
      </c>
      <c r="E131" s="1032"/>
      <c r="F131" s="1032"/>
      <c r="G131" s="1032"/>
      <c r="H131" s="1032">
        <v>10000</v>
      </c>
      <c r="I131" s="1032"/>
      <c r="J131" s="1032">
        <v>1000</v>
      </c>
      <c r="K131" s="1032"/>
      <c r="L131" s="1032">
        <v>13500</v>
      </c>
      <c r="M131" s="1020"/>
    </row>
    <row r="132" spans="1:13" s="984" customFormat="1" ht="18.75" customHeight="1">
      <c r="A132" s="1048" t="s">
        <v>155</v>
      </c>
      <c r="B132" s="1049"/>
      <c r="C132" s="1018" t="s">
        <v>156</v>
      </c>
      <c r="D132" s="1028">
        <v>1300</v>
      </c>
      <c r="E132" s="1028"/>
      <c r="F132" s="1028"/>
      <c r="G132" s="1028"/>
      <c r="H132" s="1028"/>
      <c r="I132" s="1028"/>
      <c r="J132" s="1028"/>
      <c r="K132" s="1028"/>
      <c r="L132" s="1038">
        <v>1300</v>
      </c>
      <c r="M132" s="1048" t="s">
        <v>155</v>
      </c>
    </row>
    <row r="133" spans="1:13" s="984" customFormat="1" ht="18.75" customHeight="1">
      <c r="A133" s="1048" t="s">
        <v>155</v>
      </c>
      <c r="B133" s="1049"/>
      <c r="C133" s="1018" t="s">
        <v>157</v>
      </c>
      <c r="D133" s="1028">
        <v>400</v>
      </c>
      <c r="E133" s="1028"/>
      <c r="F133" s="1028"/>
      <c r="G133" s="1028"/>
      <c r="H133" s="1028">
        <v>10000</v>
      </c>
      <c r="I133" s="1028"/>
      <c r="J133" s="1028">
        <v>1000</v>
      </c>
      <c r="K133" s="1028"/>
      <c r="L133" s="1038">
        <v>11400</v>
      </c>
      <c r="M133" s="1048" t="s">
        <v>155</v>
      </c>
    </row>
    <row r="134" spans="1:13" s="984" customFormat="1" ht="18.75" customHeight="1">
      <c r="A134" s="1048" t="s">
        <v>155</v>
      </c>
      <c r="B134" s="1049"/>
      <c r="C134" s="1018" t="s">
        <v>158</v>
      </c>
      <c r="D134" s="1028">
        <v>400</v>
      </c>
      <c r="E134" s="1028"/>
      <c r="F134" s="1028"/>
      <c r="G134" s="1028"/>
      <c r="H134" s="1028"/>
      <c r="I134" s="1028"/>
      <c r="J134" s="1028"/>
      <c r="K134" s="1028"/>
      <c r="L134" s="1038">
        <v>400</v>
      </c>
      <c r="M134" s="1048" t="s">
        <v>155</v>
      </c>
    </row>
    <row r="135" spans="1:13" s="984" customFormat="1" ht="18.75" customHeight="1">
      <c r="A135" s="1048" t="s">
        <v>155</v>
      </c>
      <c r="B135" s="1049"/>
      <c r="C135" s="1058" t="s">
        <v>159</v>
      </c>
      <c r="D135" s="1028">
        <v>400</v>
      </c>
      <c r="E135" s="1028"/>
      <c r="F135" s="1028"/>
      <c r="G135" s="1028"/>
      <c r="H135" s="1028"/>
      <c r="I135" s="1028"/>
      <c r="J135" s="1028"/>
      <c r="K135" s="1028"/>
      <c r="L135" s="1038">
        <v>400</v>
      </c>
      <c r="M135" s="1048" t="s">
        <v>155</v>
      </c>
    </row>
    <row r="136" spans="1:13" s="984" customFormat="1" ht="18.75" customHeight="1">
      <c r="A136" s="1020"/>
      <c r="B136" s="1013"/>
      <c r="C136" s="1056" t="s">
        <v>160</v>
      </c>
      <c r="D136" s="1060">
        <v>15200</v>
      </c>
      <c r="E136" s="1060"/>
      <c r="F136" s="1060"/>
      <c r="G136" s="1060"/>
      <c r="H136" s="1060">
        <v>10000</v>
      </c>
      <c r="I136" s="1060"/>
      <c r="J136" s="1060">
        <v>2300</v>
      </c>
      <c r="K136" s="1060">
        <v>1500</v>
      </c>
      <c r="L136" s="1060">
        <v>29000</v>
      </c>
      <c r="M136" s="1020"/>
    </row>
    <row r="137" spans="1:13" s="984" customFormat="1" ht="18.75" customHeight="1">
      <c r="A137" s="1046" t="s">
        <v>161</v>
      </c>
      <c r="B137" s="1047"/>
      <c r="C137" s="1018" t="s">
        <v>162</v>
      </c>
      <c r="D137" s="1026">
        <v>2000</v>
      </c>
      <c r="E137" s="1061"/>
      <c r="F137" s="1061"/>
      <c r="G137" s="1061"/>
      <c r="H137" s="1061"/>
      <c r="I137" s="1061"/>
      <c r="J137" s="1026">
        <v>200</v>
      </c>
      <c r="K137" s="1026">
        <v>200</v>
      </c>
      <c r="L137" s="1038">
        <v>2400</v>
      </c>
      <c r="M137" s="1046" t="s">
        <v>161</v>
      </c>
    </row>
    <row r="138" spans="1:13" s="984" customFormat="1" ht="18.75" customHeight="1">
      <c r="A138" s="1046" t="s">
        <v>161</v>
      </c>
      <c r="B138" s="1047"/>
      <c r="C138" s="1018" t="s">
        <v>163</v>
      </c>
      <c r="D138" s="1026">
        <v>5200</v>
      </c>
      <c r="E138" s="1026"/>
      <c r="F138" s="1026"/>
      <c r="G138" s="1026"/>
      <c r="H138" s="1026">
        <v>10000</v>
      </c>
      <c r="I138" s="1026"/>
      <c r="J138" s="1026">
        <v>1000</v>
      </c>
      <c r="K138" s="1026">
        <v>400</v>
      </c>
      <c r="L138" s="1038">
        <v>16600</v>
      </c>
      <c r="M138" s="1046" t="s">
        <v>161</v>
      </c>
    </row>
    <row r="139" spans="1:13" s="984" customFormat="1" ht="18.75" customHeight="1">
      <c r="A139" s="1046" t="s">
        <v>161</v>
      </c>
      <c r="B139" s="1047"/>
      <c r="C139" s="1018" t="s">
        <v>164</v>
      </c>
      <c r="D139" s="1026">
        <v>2500</v>
      </c>
      <c r="E139" s="1026"/>
      <c r="F139" s="1026"/>
      <c r="G139" s="1026"/>
      <c r="H139" s="1026"/>
      <c r="I139" s="1026"/>
      <c r="J139" s="1026"/>
      <c r="K139" s="1026">
        <v>200</v>
      </c>
      <c r="L139" s="1038">
        <v>2700</v>
      </c>
      <c r="M139" s="1046" t="s">
        <v>161</v>
      </c>
    </row>
    <row r="140" spans="1:13" s="984" customFormat="1" ht="18.75" customHeight="1">
      <c r="A140" s="1046" t="s">
        <v>161</v>
      </c>
      <c r="B140" s="1047"/>
      <c r="C140" s="1018" t="s">
        <v>165</v>
      </c>
      <c r="D140" s="1026">
        <v>800</v>
      </c>
      <c r="E140" s="1026"/>
      <c r="F140" s="1026"/>
      <c r="G140" s="1026"/>
      <c r="H140" s="1026"/>
      <c r="I140" s="1026"/>
      <c r="J140" s="1026"/>
      <c r="K140" s="1026">
        <v>100</v>
      </c>
      <c r="L140" s="1038">
        <v>900</v>
      </c>
      <c r="M140" s="1046" t="s">
        <v>161</v>
      </c>
    </row>
    <row r="141" spans="1:13" s="984" customFormat="1" ht="18.75" customHeight="1">
      <c r="A141" s="1046" t="s">
        <v>161</v>
      </c>
      <c r="B141" s="1047"/>
      <c r="C141" s="1018" t="s">
        <v>166</v>
      </c>
      <c r="D141" s="1026">
        <v>2100</v>
      </c>
      <c r="E141" s="1026"/>
      <c r="F141" s="1026"/>
      <c r="G141" s="1026"/>
      <c r="H141" s="1026"/>
      <c r="I141" s="1026"/>
      <c r="J141" s="1026"/>
      <c r="K141" s="1026">
        <v>100</v>
      </c>
      <c r="L141" s="1038">
        <v>2200</v>
      </c>
      <c r="M141" s="1046" t="s">
        <v>161</v>
      </c>
    </row>
    <row r="142" spans="1:13" s="984" customFormat="1" ht="18.75" customHeight="1">
      <c r="A142" s="1046" t="s">
        <v>161</v>
      </c>
      <c r="B142" s="1047"/>
      <c r="C142" s="1018" t="s">
        <v>167</v>
      </c>
      <c r="D142" s="1026">
        <v>1900</v>
      </c>
      <c r="E142" s="1026"/>
      <c r="F142" s="1026"/>
      <c r="G142" s="1026"/>
      <c r="H142" s="1026"/>
      <c r="I142" s="1026"/>
      <c r="J142" s="1026">
        <v>600</v>
      </c>
      <c r="K142" s="1026"/>
      <c r="L142" s="1038">
        <v>2500</v>
      </c>
      <c r="M142" s="1046" t="s">
        <v>161</v>
      </c>
    </row>
    <row r="143" spans="1:13" s="984" customFormat="1" ht="18.75" customHeight="1">
      <c r="A143" s="1046" t="s">
        <v>161</v>
      </c>
      <c r="B143" s="1047"/>
      <c r="C143" s="1058" t="s">
        <v>168</v>
      </c>
      <c r="D143" s="1028">
        <v>1000</v>
      </c>
      <c r="E143" s="1026"/>
      <c r="F143" s="1026"/>
      <c r="G143" s="1026"/>
      <c r="H143" s="1026"/>
      <c r="I143" s="1026"/>
      <c r="J143" s="1026">
        <v>500</v>
      </c>
      <c r="K143" s="1026">
        <v>500</v>
      </c>
      <c r="L143" s="1038">
        <v>1000</v>
      </c>
      <c r="M143" s="1046" t="s">
        <v>161</v>
      </c>
    </row>
    <row r="144" spans="1:13" s="984" customFormat="1" ht="18.75" customHeight="1">
      <c r="A144" s="1020"/>
      <c r="B144" s="1013"/>
      <c r="C144" s="1056" t="s">
        <v>169</v>
      </c>
      <c r="D144" s="1032">
        <v>2000</v>
      </c>
      <c r="E144" s="1032"/>
      <c r="F144" s="1032"/>
      <c r="G144" s="1032"/>
      <c r="H144" s="1032"/>
      <c r="I144" s="1032"/>
      <c r="J144" s="1032">
        <v>1700</v>
      </c>
      <c r="K144" s="1032">
        <v>500</v>
      </c>
      <c r="L144" s="1032">
        <v>4200</v>
      </c>
      <c r="M144" s="1020"/>
    </row>
    <row r="145" spans="1:13" s="984" customFormat="1" ht="18.75" customHeight="1">
      <c r="A145" s="1046" t="s">
        <v>170</v>
      </c>
      <c r="B145" s="1047"/>
      <c r="C145" s="1018" t="s">
        <v>171</v>
      </c>
      <c r="D145" s="1028">
        <v>100</v>
      </c>
      <c r="E145" s="1028"/>
      <c r="F145" s="1028"/>
      <c r="G145" s="1028"/>
      <c r="H145" s="1028"/>
      <c r="I145" s="1028"/>
      <c r="J145" s="1028">
        <v>100</v>
      </c>
      <c r="K145" s="1028">
        <v>200</v>
      </c>
      <c r="L145" s="1036">
        <v>400</v>
      </c>
      <c r="M145" s="1046" t="s">
        <v>170</v>
      </c>
    </row>
    <row r="146" spans="1:13" s="984" customFormat="1" ht="18.75" customHeight="1">
      <c r="A146" s="1046" t="s">
        <v>170</v>
      </c>
      <c r="B146" s="1047"/>
      <c r="C146" s="1062" t="s">
        <v>172</v>
      </c>
      <c r="D146" s="1028">
        <v>100</v>
      </c>
      <c r="E146" s="1028"/>
      <c r="F146" s="1028"/>
      <c r="G146" s="1028"/>
      <c r="H146" s="1028"/>
      <c r="I146" s="1028"/>
      <c r="J146" s="1028">
        <v>100</v>
      </c>
      <c r="K146" s="1028">
        <v>100</v>
      </c>
      <c r="L146" s="1036">
        <v>300</v>
      </c>
      <c r="M146" s="1046" t="s">
        <v>170</v>
      </c>
    </row>
    <row r="147" spans="1:13" s="984" customFormat="1" ht="18.75" customHeight="1">
      <c r="A147" s="1046" t="s">
        <v>170</v>
      </c>
      <c r="B147" s="1047"/>
      <c r="C147" s="1062" t="s">
        <v>173</v>
      </c>
      <c r="D147" s="1028">
        <v>800</v>
      </c>
      <c r="E147" s="1028"/>
      <c r="F147" s="1028"/>
      <c r="G147" s="1028"/>
      <c r="H147" s="1028"/>
      <c r="I147" s="1028"/>
      <c r="J147" s="1028">
        <v>500</v>
      </c>
      <c r="K147" s="1028"/>
      <c r="L147" s="1036">
        <v>1300</v>
      </c>
      <c r="M147" s="1046" t="s">
        <v>170</v>
      </c>
    </row>
    <row r="148" spans="1:13" s="984" customFormat="1" ht="18.75" customHeight="1">
      <c r="A148" s="1046" t="s">
        <v>170</v>
      </c>
      <c r="B148" s="1047"/>
      <c r="C148" s="1062" t="s">
        <v>174</v>
      </c>
      <c r="D148" s="1028">
        <v>500</v>
      </c>
      <c r="E148" s="1028"/>
      <c r="F148" s="1028"/>
      <c r="G148" s="1028"/>
      <c r="H148" s="1028"/>
      <c r="I148" s="1028"/>
      <c r="J148" s="1028">
        <v>500</v>
      </c>
      <c r="K148" s="1028">
        <v>100</v>
      </c>
      <c r="L148" s="1036">
        <v>1100</v>
      </c>
      <c r="M148" s="1046" t="s">
        <v>170</v>
      </c>
    </row>
    <row r="149" spans="1:13" s="984" customFormat="1" ht="18.75" customHeight="1">
      <c r="A149" s="1046" t="s">
        <v>170</v>
      </c>
      <c r="B149" s="1047"/>
      <c r="C149" s="1062" t="s">
        <v>175</v>
      </c>
      <c r="D149" s="1028">
        <v>500</v>
      </c>
      <c r="E149" s="1028"/>
      <c r="F149" s="1028"/>
      <c r="G149" s="1028"/>
      <c r="H149" s="1028"/>
      <c r="I149" s="1028"/>
      <c r="J149" s="1028">
        <v>500</v>
      </c>
      <c r="K149" s="1028">
        <v>100</v>
      </c>
      <c r="L149" s="1036">
        <v>1100</v>
      </c>
      <c r="M149" s="1046" t="s">
        <v>170</v>
      </c>
    </row>
    <row r="150" spans="1:13" s="984" customFormat="1" ht="19.899999999999999" customHeight="1">
      <c r="A150" s="1020"/>
      <c r="B150" s="1013"/>
      <c r="C150" s="1056" t="s">
        <v>176</v>
      </c>
      <c r="D150" s="1032">
        <v>10000</v>
      </c>
      <c r="E150" s="1032"/>
      <c r="F150" s="1032"/>
      <c r="G150" s="1032"/>
      <c r="H150" s="1032">
        <v>3000</v>
      </c>
      <c r="I150" s="1032">
        <v>5000</v>
      </c>
      <c r="J150" s="1032">
        <v>3000</v>
      </c>
      <c r="K150" s="1032"/>
      <c r="L150" s="1032">
        <v>21000</v>
      </c>
      <c r="M150" s="1020"/>
    </row>
    <row r="151" spans="1:13" s="984" customFormat="1" ht="19.899999999999999" customHeight="1">
      <c r="A151" s="1048" t="s">
        <v>177</v>
      </c>
      <c r="B151" s="1049"/>
      <c r="C151" s="1018" t="s">
        <v>178</v>
      </c>
      <c r="D151" s="1028">
        <v>2800</v>
      </c>
      <c r="E151" s="1028"/>
      <c r="F151" s="1028"/>
      <c r="G151" s="1028"/>
      <c r="H151" s="1028"/>
      <c r="I151" s="1028"/>
      <c r="J151" s="1028"/>
      <c r="K151" s="1028"/>
      <c r="L151" s="1036">
        <v>2800</v>
      </c>
      <c r="M151" s="1048" t="s">
        <v>177</v>
      </c>
    </row>
    <row r="152" spans="1:13" s="984" customFormat="1" ht="19.899999999999999" customHeight="1">
      <c r="A152" s="1048" t="s">
        <v>177</v>
      </c>
      <c r="B152" s="1049"/>
      <c r="C152" s="1018" t="s">
        <v>179</v>
      </c>
      <c r="D152" s="1028">
        <v>1200</v>
      </c>
      <c r="E152" s="1028"/>
      <c r="F152" s="1028"/>
      <c r="G152" s="1028"/>
      <c r="H152" s="1028">
        <v>3000</v>
      </c>
      <c r="I152" s="1028">
        <v>5000</v>
      </c>
      <c r="J152" s="1028">
        <v>3000</v>
      </c>
      <c r="K152" s="1028"/>
      <c r="L152" s="1036">
        <v>12200</v>
      </c>
      <c r="M152" s="1048" t="s">
        <v>177</v>
      </c>
    </row>
    <row r="153" spans="1:13" s="984" customFormat="1" ht="19.899999999999999" customHeight="1">
      <c r="A153" s="1048" t="s">
        <v>177</v>
      </c>
      <c r="B153" s="1049"/>
      <c r="C153" s="1018" t="s">
        <v>180</v>
      </c>
      <c r="D153" s="1028">
        <v>2400</v>
      </c>
      <c r="E153" s="1028"/>
      <c r="F153" s="1028"/>
      <c r="G153" s="1028"/>
      <c r="H153" s="1028"/>
      <c r="I153" s="1028"/>
      <c r="J153" s="1028"/>
      <c r="K153" s="1028">
        <v>1000</v>
      </c>
      <c r="L153" s="1036">
        <v>3400</v>
      </c>
      <c r="M153" s="1048" t="s">
        <v>177</v>
      </c>
    </row>
    <row r="154" spans="1:13" s="984" customFormat="1" ht="19.899999999999999" customHeight="1">
      <c r="A154" s="1048" t="s">
        <v>177</v>
      </c>
      <c r="B154" s="1049"/>
      <c r="C154" s="1018" t="s">
        <v>181</v>
      </c>
      <c r="D154" s="1028">
        <v>1200</v>
      </c>
      <c r="E154" s="1028"/>
      <c r="F154" s="1028"/>
      <c r="G154" s="1028"/>
      <c r="H154" s="1028"/>
      <c r="I154" s="1028"/>
      <c r="J154" s="1028"/>
      <c r="K154" s="1028">
        <v>2000</v>
      </c>
      <c r="L154" s="1036">
        <v>3200</v>
      </c>
      <c r="M154" s="1048" t="s">
        <v>177</v>
      </c>
    </row>
    <row r="155" spans="1:13" s="984" customFormat="1" ht="19.899999999999999" customHeight="1">
      <c r="A155" s="1048" t="s">
        <v>177</v>
      </c>
      <c r="B155" s="1049"/>
      <c r="C155" s="1018" t="s">
        <v>182</v>
      </c>
      <c r="D155" s="1028">
        <v>1200</v>
      </c>
      <c r="E155" s="1028"/>
      <c r="F155" s="1028"/>
      <c r="G155" s="1028"/>
      <c r="H155" s="1028"/>
      <c r="I155" s="1028"/>
      <c r="J155" s="1028"/>
      <c r="K155" s="1028"/>
      <c r="L155" s="1036">
        <v>1200</v>
      </c>
      <c r="M155" s="1048" t="s">
        <v>177</v>
      </c>
    </row>
    <row r="156" spans="1:13" s="984" customFormat="1" ht="19.899999999999999" customHeight="1">
      <c r="A156" s="1048" t="s">
        <v>177</v>
      </c>
      <c r="B156" s="1049"/>
      <c r="C156" s="1018" t="s">
        <v>183</v>
      </c>
      <c r="D156" s="1028">
        <v>1200</v>
      </c>
      <c r="E156" s="1028"/>
      <c r="F156" s="1028"/>
      <c r="G156" s="1028"/>
      <c r="H156" s="1028"/>
      <c r="I156" s="1028"/>
      <c r="J156" s="1028"/>
      <c r="K156" s="1028"/>
      <c r="L156" s="1036">
        <v>1200</v>
      </c>
      <c r="M156" s="1048" t="s">
        <v>177</v>
      </c>
    </row>
    <row r="157" spans="1:13" s="984" customFormat="1" ht="19.899999999999999" customHeight="1">
      <c r="A157" s="1020"/>
      <c r="B157" s="1013"/>
      <c r="C157" s="1056" t="s">
        <v>184</v>
      </c>
      <c r="D157" s="1032">
        <v>3500</v>
      </c>
      <c r="E157" s="1032">
        <v>3000</v>
      </c>
      <c r="F157" s="1032"/>
      <c r="G157" s="1032"/>
      <c r="H157" s="1032">
        <v>3000</v>
      </c>
      <c r="I157" s="1032">
        <v>3000</v>
      </c>
      <c r="J157" s="1032"/>
      <c r="K157" s="1032"/>
      <c r="L157" s="1032">
        <v>12500</v>
      </c>
      <c r="M157" s="1020"/>
    </row>
    <row r="158" spans="1:13" s="984" customFormat="1" ht="19.899999999999999" customHeight="1">
      <c r="A158" s="1046" t="s">
        <v>185</v>
      </c>
      <c r="B158" s="1047"/>
      <c r="C158" s="1018" t="s">
        <v>186</v>
      </c>
      <c r="D158" s="1026">
        <v>300</v>
      </c>
      <c r="E158" s="1026"/>
      <c r="F158" s="1026"/>
      <c r="G158" s="1026"/>
      <c r="H158" s="1026"/>
      <c r="I158" s="1026"/>
      <c r="J158" s="1026"/>
      <c r="K158" s="1026"/>
      <c r="L158" s="1036">
        <v>300</v>
      </c>
      <c r="M158" s="1046" t="s">
        <v>185</v>
      </c>
    </row>
    <row r="159" spans="1:13" s="984" customFormat="1" ht="19.899999999999999" customHeight="1">
      <c r="A159" s="1046" t="s">
        <v>185</v>
      </c>
      <c r="B159" s="1047"/>
      <c r="C159" s="1018" t="s">
        <v>187</v>
      </c>
      <c r="D159" s="1026">
        <v>300</v>
      </c>
      <c r="E159" s="1026">
        <v>1500</v>
      </c>
      <c r="F159" s="1026"/>
      <c r="G159" s="1026"/>
      <c r="H159" s="1026"/>
      <c r="I159" s="1026"/>
      <c r="J159" s="1026"/>
      <c r="K159" s="1026"/>
      <c r="L159" s="1036">
        <v>1800</v>
      </c>
      <c r="M159" s="1046" t="s">
        <v>185</v>
      </c>
    </row>
    <row r="160" spans="1:13" s="984" customFormat="1" ht="19.899999999999999" customHeight="1">
      <c r="A160" s="1046" t="s">
        <v>185</v>
      </c>
      <c r="B160" s="1047"/>
      <c r="C160" s="1018" t="s">
        <v>188</v>
      </c>
      <c r="D160" s="1026">
        <v>400</v>
      </c>
      <c r="E160" s="1025">
        <v>1500</v>
      </c>
      <c r="F160" s="1026"/>
      <c r="G160" s="1026"/>
      <c r="H160" s="1026"/>
      <c r="I160" s="1026">
        <v>3000</v>
      </c>
      <c r="J160" s="1026"/>
      <c r="K160" s="1026"/>
      <c r="L160" s="1036">
        <v>4900</v>
      </c>
      <c r="M160" s="1046" t="s">
        <v>185</v>
      </c>
    </row>
    <row r="161" spans="1:13" s="984" customFormat="1" ht="19.899999999999999" customHeight="1">
      <c r="A161" s="1048" t="s">
        <v>189</v>
      </c>
      <c r="B161" s="1049"/>
      <c r="C161" s="1018" t="s">
        <v>190</v>
      </c>
      <c r="D161" s="1026">
        <v>2500</v>
      </c>
      <c r="E161" s="1025"/>
      <c r="F161" s="1026"/>
      <c r="G161" s="1026"/>
      <c r="H161" s="1026">
        <v>3000</v>
      </c>
      <c r="I161" s="1026"/>
      <c r="J161" s="1026"/>
      <c r="K161" s="1026"/>
      <c r="L161" s="1036">
        <f>+D161+H161</f>
        <v>5500</v>
      </c>
      <c r="M161" s="1048" t="s">
        <v>189</v>
      </c>
    </row>
    <row r="162" spans="1:13" s="984" customFormat="1" ht="19.899999999999999" customHeight="1">
      <c r="A162" s="1020"/>
      <c r="B162" s="1013"/>
      <c r="C162" s="1056" t="s">
        <v>191</v>
      </c>
      <c r="D162" s="1032">
        <v>2800</v>
      </c>
      <c r="E162" s="1032"/>
      <c r="F162" s="1032"/>
      <c r="G162" s="1032"/>
      <c r="H162" s="1032">
        <v>2000</v>
      </c>
      <c r="I162" s="1032"/>
      <c r="J162" s="1032">
        <v>1000</v>
      </c>
      <c r="K162" s="1032">
        <v>500</v>
      </c>
      <c r="L162" s="1032">
        <v>6300</v>
      </c>
      <c r="M162" s="1020"/>
    </row>
    <row r="163" spans="1:13" s="984" customFormat="1" ht="19.899999999999999" customHeight="1">
      <c r="A163" s="1046" t="s">
        <v>45</v>
      </c>
      <c r="B163" s="1047"/>
      <c r="C163" s="1018" t="s">
        <v>192</v>
      </c>
      <c r="D163" s="1026">
        <v>1000</v>
      </c>
      <c r="E163" s="1026"/>
      <c r="F163" s="1026"/>
      <c r="G163" s="1026"/>
      <c r="H163" s="1026"/>
      <c r="I163" s="1026"/>
      <c r="J163" s="1026"/>
      <c r="K163" s="1026"/>
      <c r="L163" s="1036">
        <v>1000</v>
      </c>
      <c r="M163" s="1046" t="s">
        <v>45</v>
      </c>
    </row>
    <row r="164" spans="1:13" s="984" customFormat="1" ht="19.899999999999999" customHeight="1">
      <c r="A164" s="1046" t="s">
        <v>45</v>
      </c>
      <c r="B164" s="1047"/>
      <c r="C164" s="1018" t="s">
        <v>193</v>
      </c>
      <c r="D164" s="1026">
        <v>800</v>
      </c>
      <c r="E164" s="1026"/>
      <c r="F164" s="1026"/>
      <c r="G164" s="1026"/>
      <c r="H164" s="1026"/>
      <c r="I164" s="1026"/>
      <c r="J164" s="1026"/>
      <c r="K164" s="1026"/>
      <c r="L164" s="1036">
        <v>800</v>
      </c>
      <c r="M164" s="1046" t="s">
        <v>45</v>
      </c>
    </row>
    <row r="165" spans="1:13" s="984" customFormat="1" ht="19.899999999999999" customHeight="1">
      <c r="A165" s="1046" t="s">
        <v>45</v>
      </c>
      <c r="B165" s="1047"/>
      <c r="C165" s="1018" t="s">
        <v>194</v>
      </c>
      <c r="D165" s="1028">
        <v>1000</v>
      </c>
      <c r="E165" s="1026"/>
      <c r="F165" s="1026"/>
      <c r="G165" s="1026"/>
      <c r="H165" s="1026">
        <v>2000</v>
      </c>
      <c r="I165" s="1026"/>
      <c r="J165" s="1026">
        <v>1000</v>
      </c>
      <c r="K165" s="1026">
        <v>500</v>
      </c>
      <c r="L165" s="1036">
        <v>4500</v>
      </c>
      <c r="M165" s="1046" t="s">
        <v>45</v>
      </c>
    </row>
    <row r="166" spans="1:13" s="984" customFormat="1" ht="19.899999999999999" customHeight="1">
      <c r="A166" s="1020"/>
      <c r="B166" s="1013"/>
      <c r="C166" s="1056" t="s">
        <v>195</v>
      </c>
      <c r="D166" s="1032">
        <v>2000</v>
      </c>
      <c r="E166" s="1032"/>
      <c r="F166" s="1032"/>
      <c r="G166" s="1032"/>
      <c r="H166" s="1032"/>
      <c r="I166" s="1032"/>
      <c r="J166" s="1032"/>
      <c r="K166" s="1032"/>
      <c r="L166" s="1032">
        <v>2000</v>
      </c>
      <c r="M166" s="1020"/>
    </row>
    <row r="167" spans="1:13" s="984" customFormat="1" ht="19.899999999999999" customHeight="1">
      <c r="A167" s="1063" t="s">
        <v>196</v>
      </c>
      <c r="B167" s="1049"/>
      <c r="C167" s="1018" t="s">
        <v>197</v>
      </c>
      <c r="D167" s="1025">
        <v>2000</v>
      </c>
      <c r="E167" s="1026"/>
      <c r="F167" s="1026"/>
      <c r="G167" s="1026"/>
      <c r="H167" s="1026"/>
      <c r="I167" s="1026"/>
      <c r="J167" s="1026"/>
      <c r="K167" s="1026"/>
      <c r="L167" s="1036">
        <v>2000</v>
      </c>
      <c r="M167" s="1063" t="s">
        <v>196</v>
      </c>
    </row>
    <row r="168" spans="1:13" s="984" customFormat="1" ht="19.899999999999999" customHeight="1">
      <c r="A168" s="986"/>
      <c r="B168" s="1064">
        <v>3</v>
      </c>
      <c r="C168" s="1004" t="s">
        <v>198</v>
      </c>
      <c r="D168" s="1065">
        <v>96124</v>
      </c>
      <c r="E168" s="1005">
        <v>151319</v>
      </c>
      <c r="F168" s="1005">
        <v>0</v>
      </c>
      <c r="G168" s="1005">
        <v>0</v>
      </c>
      <c r="H168" s="1005">
        <v>60000</v>
      </c>
      <c r="I168" s="1005">
        <v>2000</v>
      </c>
      <c r="J168" s="1005">
        <v>225100</v>
      </c>
      <c r="K168" s="1005">
        <v>28000</v>
      </c>
      <c r="L168" s="1005">
        <v>562543</v>
      </c>
      <c r="M168" s="986"/>
    </row>
    <row r="169" spans="1:13" s="984" customFormat="1" ht="19.899999999999999" customHeight="1">
      <c r="A169" s="986"/>
      <c r="B169" s="991"/>
      <c r="C169" s="1055" t="s">
        <v>199</v>
      </c>
      <c r="D169" s="1022">
        <v>11857</v>
      </c>
      <c r="E169" s="1022">
        <v>59913</v>
      </c>
      <c r="F169" s="1022">
        <v>0</v>
      </c>
      <c r="G169" s="1022">
        <v>0</v>
      </c>
      <c r="H169" s="1022">
        <v>30000</v>
      </c>
      <c r="I169" s="1022">
        <v>0</v>
      </c>
      <c r="J169" s="1022">
        <v>60000</v>
      </c>
      <c r="K169" s="1022">
        <v>5000</v>
      </c>
      <c r="L169" s="1022">
        <v>166770</v>
      </c>
      <c r="M169" s="986"/>
    </row>
    <row r="170" spans="1:13" s="984" customFormat="1" ht="19.899999999999999" customHeight="1">
      <c r="A170" s="1020"/>
      <c r="B170" s="1013"/>
      <c r="C170" s="1056" t="s">
        <v>200</v>
      </c>
      <c r="D170" s="1066"/>
      <c r="E170" s="1060">
        <v>42000</v>
      </c>
      <c r="F170" s="1060"/>
      <c r="G170" s="1060"/>
      <c r="H170" s="1060">
        <v>30000</v>
      </c>
      <c r="I170" s="1060"/>
      <c r="J170" s="1060">
        <v>55000</v>
      </c>
      <c r="K170" s="1060"/>
      <c r="L170" s="1060">
        <v>127000</v>
      </c>
      <c r="M170" s="1020"/>
    </row>
    <row r="171" spans="1:13" s="984" customFormat="1" ht="19.899999999999999" customHeight="1">
      <c r="A171" s="1067" t="s">
        <v>201</v>
      </c>
      <c r="B171" s="1068"/>
      <c r="C171" s="1018" t="s">
        <v>202</v>
      </c>
      <c r="D171" s="1026"/>
      <c r="E171" s="1026">
        <v>20000</v>
      </c>
      <c r="F171" s="1026"/>
      <c r="G171" s="1026"/>
      <c r="H171" s="1026">
        <v>20000</v>
      </c>
      <c r="I171" s="1026"/>
      <c r="J171" s="1026">
        <v>30000</v>
      </c>
      <c r="K171" s="1026"/>
      <c r="L171" s="1036">
        <v>70000</v>
      </c>
      <c r="M171" s="1067" t="s">
        <v>201</v>
      </c>
    </row>
    <row r="172" spans="1:13" s="984" customFormat="1" ht="19.899999999999999" customHeight="1">
      <c r="A172" s="1067" t="s">
        <v>201</v>
      </c>
      <c r="B172" s="1068"/>
      <c r="C172" s="1018" t="s">
        <v>203</v>
      </c>
      <c r="D172" s="1026"/>
      <c r="E172" s="1026">
        <v>4400</v>
      </c>
      <c r="F172" s="1026"/>
      <c r="G172" s="1026"/>
      <c r="H172" s="1026"/>
      <c r="I172" s="1026"/>
      <c r="J172" s="1026"/>
      <c r="K172" s="1026"/>
      <c r="L172" s="1036">
        <v>4400</v>
      </c>
      <c r="M172" s="1067" t="s">
        <v>201</v>
      </c>
    </row>
    <row r="173" spans="1:13" s="984" customFormat="1" ht="19.899999999999999" customHeight="1">
      <c r="A173" s="1067" t="s">
        <v>201</v>
      </c>
      <c r="B173" s="1068"/>
      <c r="C173" s="1018" t="s">
        <v>204</v>
      </c>
      <c r="D173" s="1026"/>
      <c r="E173" s="1026">
        <v>2400</v>
      </c>
      <c r="F173" s="1026"/>
      <c r="G173" s="1026"/>
      <c r="H173" s="1026"/>
      <c r="I173" s="1026"/>
      <c r="J173" s="1026"/>
      <c r="K173" s="1026"/>
      <c r="L173" s="1036">
        <v>2400</v>
      </c>
      <c r="M173" s="1067" t="s">
        <v>201</v>
      </c>
    </row>
    <row r="174" spans="1:13" s="984" customFormat="1" ht="19.899999999999999" customHeight="1">
      <c r="A174" s="1067" t="s">
        <v>201</v>
      </c>
      <c r="B174" s="1068"/>
      <c r="C174" s="1018" t="s">
        <v>205</v>
      </c>
      <c r="D174" s="1026"/>
      <c r="E174" s="1026">
        <v>1050</v>
      </c>
      <c r="F174" s="1026"/>
      <c r="G174" s="1026"/>
      <c r="H174" s="1026"/>
      <c r="I174" s="1026"/>
      <c r="J174" s="1026"/>
      <c r="K174" s="1026"/>
      <c r="L174" s="1036">
        <v>1050</v>
      </c>
      <c r="M174" s="1067" t="s">
        <v>201</v>
      </c>
    </row>
    <row r="175" spans="1:13" s="984" customFormat="1" ht="19.899999999999999" customHeight="1">
      <c r="A175" s="1067" t="s">
        <v>201</v>
      </c>
      <c r="B175" s="1068"/>
      <c r="C175" s="1018" t="s">
        <v>206</v>
      </c>
      <c r="D175" s="1026"/>
      <c r="E175" s="1026">
        <v>687</v>
      </c>
      <c r="F175" s="1026"/>
      <c r="G175" s="1026"/>
      <c r="H175" s="1026"/>
      <c r="I175" s="1026"/>
      <c r="J175" s="1026"/>
      <c r="K175" s="1026"/>
      <c r="L175" s="1036">
        <v>687</v>
      </c>
      <c r="M175" s="1067" t="s">
        <v>201</v>
      </c>
    </row>
    <row r="176" spans="1:13" s="984" customFormat="1" ht="19.899999999999999" customHeight="1">
      <c r="A176" s="1067" t="s">
        <v>201</v>
      </c>
      <c r="B176" s="1068"/>
      <c r="C176" s="1018" t="s">
        <v>207</v>
      </c>
      <c r="D176" s="1026"/>
      <c r="E176" s="1026">
        <v>13463</v>
      </c>
      <c r="F176" s="1026"/>
      <c r="G176" s="1026"/>
      <c r="H176" s="1026">
        <v>10000</v>
      </c>
      <c r="I176" s="1026"/>
      <c r="J176" s="1026">
        <v>25000</v>
      </c>
      <c r="K176" s="1026"/>
      <c r="L176" s="1036">
        <v>48463</v>
      </c>
      <c r="M176" s="1067" t="s">
        <v>201</v>
      </c>
    </row>
    <row r="177" spans="1:13" s="984" customFormat="1" ht="18" customHeight="1">
      <c r="A177" s="1020"/>
      <c r="B177" s="1013"/>
      <c r="C177" s="1056" t="s">
        <v>208</v>
      </c>
      <c r="D177" s="1060">
        <v>11857</v>
      </c>
      <c r="E177" s="1060">
        <v>17913</v>
      </c>
      <c r="F177" s="1060"/>
      <c r="G177" s="1060"/>
      <c r="H177" s="1060"/>
      <c r="I177" s="1060"/>
      <c r="J177" s="1060">
        <v>5000</v>
      </c>
      <c r="K177" s="1060">
        <v>5000</v>
      </c>
      <c r="L177" s="1060">
        <v>39770</v>
      </c>
      <c r="M177" s="1020"/>
    </row>
    <row r="178" spans="1:13" s="984" customFormat="1" ht="18" customHeight="1">
      <c r="A178" s="1069" t="s">
        <v>209</v>
      </c>
      <c r="B178" s="1070"/>
      <c r="C178" s="1018" t="s">
        <v>210</v>
      </c>
      <c r="D178" s="1026">
        <v>4500</v>
      </c>
      <c r="E178" s="1026">
        <v>6013</v>
      </c>
      <c r="F178" s="1026"/>
      <c r="G178" s="1026"/>
      <c r="H178" s="1026"/>
      <c r="I178" s="1026"/>
      <c r="J178" s="1026"/>
      <c r="K178" s="1026"/>
      <c r="L178" s="1036">
        <v>10513</v>
      </c>
      <c r="M178" s="1069" t="s">
        <v>209</v>
      </c>
    </row>
    <row r="179" spans="1:13" s="984" customFormat="1" ht="18" customHeight="1">
      <c r="A179" s="1069" t="s">
        <v>209</v>
      </c>
      <c r="B179" s="1070"/>
      <c r="C179" s="1018" t="s">
        <v>211</v>
      </c>
      <c r="D179" s="1026"/>
      <c r="E179" s="1026">
        <v>3000</v>
      </c>
      <c r="F179" s="1026"/>
      <c r="G179" s="1026"/>
      <c r="H179" s="1026"/>
      <c r="I179" s="1026"/>
      <c r="J179" s="1026">
        <v>5000</v>
      </c>
      <c r="K179" s="1026">
        <v>5000</v>
      </c>
      <c r="L179" s="1036">
        <v>13000</v>
      </c>
      <c r="M179" s="1069" t="s">
        <v>209</v>
      </c>
    </row>
    <row r="180" spans="1:13" s="984" customFormat="1" ht="18" customHeight="1">
      <c r="A180" s="1069" t="s">
        <v>209</v>
      </c>
      <c r="B180" s="1070"/>
      <c r="C180" s="1018" t="s">
        <v>212</v>
      </c>
      <c r="D180" s="1026">
        <v>4357</v>
      </c>
      <c r="E180" s="1026">
        <v>2800</v>
      </c>
      <c r="F180" s="1026"/>
      <c r="G180" s="1026"/>
      <c r="H180" s="1026"/>
      <c r="I180" s="1026"/>
      <c r="J180" s="1026"/>
      <c r="K180" s="1026"/>
      <c r="L180" s="1036">
        <v>7157</v>
      </c>
      <c r="M180" s="1069" t="s">
        <v>209</v>
      </c>
    </row>
    <row r="181" spans="1:13" s="984" customFormat="1" ht="18" customHeight="1">
      <c r="A181" s="1069" t="s">
        <v>209</v>
      </c>
      <c r="B181" s="1070"/>
      <c r="C181" s="1018" t="s">
        <v>213</v>
      </c>
      <c r="D181" s="1026"/>
      <c r="E181" s="1026">
        <v>1800</v>
      </c>
      <c r="F181" s="1026"/>
      <c r="G181" s="1071"/>
      <c r="H181" s="1026"/>
      <c r="I181" s="1026"/>
      <c r="J181" s="1026"/>
      <c r="K181" s="1026"/>
      <c r="L181" s="1036">
        <v>1800</v>
      </c>
      <c r="M181" s="1069" t="s">
        <v>209</v>
      </c>
    </row>
    <row r="182" spans="1:13" s="984" customFormat="1" ht="18" customHeight="1">
      <c r="A182" s="1069" t="s">
        <v>209</v>
      </c>
      <c r="B182" s="1070"/>
      <c r="C182" s="1018" t="s">
        <v>214</v>
      </c>
      <c r="D182" s="1026"/>
      <c r="E182" s="1026">
        <v>1000</v>
      </c>
      <c r="F182" s="1026"/>
      <c r="G182" s="1026"/>
      <c r="H182" s="1026"/>
      <c r="I182" s="1026"/>
      <c r="J182" s="1026"/>
      <c r="K182" s="1026"/>
      <c r="L182" s="1036">
        <v>1000</v>
      </c>
      <c r="M182" s="1069" t="s">
        <v>209</v>
      </c>
    </row>
    <row r="183" spans="1:13" s="984" customFormat="1" ht="18" customHeight="1">
      <c r="A183" s="1069" t="s">
        <v>209</v>
      </c>
      <c r="B183" s="1070"/>
      <c r="C183" s="1018" t="s">
        <v>215</v>
      </c>
      <c r="D183" s="1026">
        <v>3000</v>
      </c>
      <c r="E183" s="1026">
        <v>1300</v>
      </c>
      <c r="F183" s="1026"/>
      <c r="G183" s="1026"/>
      <c r="H183" s="1026"/>
      <c r="I183" s="1026"/>
      <c r="J183" s="1026"/>
      <c r="K183" s="1026"/>
      <c r="L183" s="1036">
        <v>4300</v>
      </c>
      <c r="M183" s="1069" t="s">
        <v>209</v>
      </c>
    </row>
    <row r="184" spans="1:13" s="984" customFormat="1" ht="18" customHeight="1">
      <c r="A184" s="1069" t="s">
        <v>209</v>
      </c>
      <c r="B184" s="1070"/>
      <c r="C184" s="1018" t="s">
        <v>216</v>
      </c>
      <c r="D184" s="1026"/>
      <c r="E184" s="1026">
        <v>1000</v>
      </c>
      <c r="F184" s="1026"/>
      <c r="G184" s="1026"/>
      <c r="H184" s="1026"/>
      <c r="I184" s="1026"/>
      <c r="J184" s="1026"/>
      <c r="K184" s="1026"/>
      <c r="L184" s="1036">
        <v>1000</v>
      </c>
      <c r="M184" s="1069" t="s">
        <v>209</v>
      </c>
    </row>
    <row r="185" spans="1:13" s="984" customFormat="1" ht="18" customHeight="1">
      <c r="A185" s="1069" t="s">
        <v>209</v>
      </c>
      <c r="B185" s="1070"/>
      <c r="C185" s="1018" t="s">
        <v>217</v>
      </c>
      <c r="D185" s="1026"/>
      <c r="E185" s="1026">
        <v>1000</v>
      </c>
      <c r="F185" s="1026"/>
      <c r="G185" s="1026"/>
      <c r="H185" s="1026"/>
      <c r="I185" s="1026"/>
      <c r="J185" s="1026"/>
      <c r="K185" s="1026"/>
      <c r="L185" s="1036">
        <v>1000</v>
      </c>
      <c r="M185" s="1069" t="s">
        <v>209</v>
      </c>
    </row>
    <row r="186" spans="1:13" s="984" customFormat="1" ht="18" customHeight="1">
      <c r="A186" s="1072">
        <f>+Amb!AA7</f>
        <v>0</v>
      </c>
      <c r="B186" s="1013"/>
      <c r="C186" s="1073" t="s">
        <v>218</v>
      </c>
      <c r="D186" s="1015">
        <v>3267</v>
      </c>
      <c r="E186" s="1015">
        <v>1916</v>
      </c>
      <c r="F186" s="1015"/>
      <c r="G186" s="1015"/>
      <c r="H186" s="1015">
        <v>10000</v>
      </c>
      <c r="I186" s="1015"/>
      <c r="J186" s="1015">
        <v>60000</v>
      </c>
      <c r="K186" s="1015">
        <v>20000</v>
      </c>
      <c r="L186" s="1015">
        <v>95183</v>
      </c>
      <c r="M186" s="1020"/>
    </row>
    <row r="187" spans="1:13" s="984" customFormat="1" ht="18" customHeight="1">
      <c r="A187" s="1067" t="s">
        <v>219</v>
      </c>
      <c r="B187" s="1068"/>
      <c r="C187" s="1018" t="s">
        <v>220</v>
      </c>
      <c r="D187" s="1034"/>
      <c r="E187" s="1026">
        <v>1916</v>
      </c>
      <c r="F187" s="1034"/>
      <c r="G187" s="1034"/>
      <c r="H187" s="1034"/>
      <c r="I187" s="1034"/>
      <c r="J187" s="1034"/>
      <c r="K187" s="1034"/>
      <c r="L187" s="1036">
        <v>1916</v>
      </c>
      <c r="M187" s="1067" t="s">
        <v>219</v>
      </c>
    </row>
    <row r="188" spans="1:13" s="984" customFormat="1" ht="18" customHeight="1">
      <c r="A188" s="1067" t="s">
        <v>219</v>
      </c>
      <c r="B188" s="1068"/>
      <c r="C188" s="1018" t="s">
        <v>221</v>
      </c>
      <c r="D188" s="1034">
        <v>566.5</v>
      </c>
      <c r="E188" s="1034"/>
      <c r="F188" s="1034"/>
      <c r="G188" s="1034"/>
      <c r="H188" s="1034"/>
      <c r="I188" s="1034"/>
      <c r="J188" s="1034"/>
      <c r="K188" s="1034"/>
      <c r="L188" s="1036">
        <v>566.5</v>
      </c>
      <c r="M188" s="1067" t="s">
        <v>219</v>
      </c>
    </row>
    <row r="189" spans="1:13" s="984" customFormat="1" ht="18" customHeight="1">
      <c r="A189" s="1067" t="s">
        <v>219</v>
      </c>
      <c r="B189" s="1068"/>
      <c r="C189" s="1018" t="s">
        <v>222</v>
      </c>
      <c r="D189" s="1026">
        <v>1867</v>
      </c>
      <c r="E189" s="1034"/>
      <c r="F189" s="1034"/>
      <c r="G189" s="1034"/>
      <c r="H189" s="1034"/>
      <c r="I189" s="1034"/>
      <c r="J189" s="1034"/>
      <c r="K189" s="1034"/>
      <c r="L189" s="1036">
        <v>1867</v>
      </c>
      <c r="M189" s="1067" t="s">
        <v>219</v>
      </c>
    </row>
    <row r="190" spans="1:13" s="984" customFormat="1" ht="18" customHeight="1">
      <c r="A190" s="1067" t="s">
        <v>219</v>
      </c>
      <c r="B190" s="1068"/>
      <c r="C190" s="1018" t="s">
        <v>223</v>
      </c>
      <c r="D190" s="1034">
        <v>566.5</v>
      </c>
      <c r="E190" s="1034"/>
      <c r="F190" s="1034"/>
      <c r="G190" s="1034"/>
      <c r="H190" s="1034"/>
      <c r="I190" s="1034"/>
      <c r="J190" s="1034"/>
      <c r="K190" s="1034"/>
      <c r="L190" s="1036">
        <v>566.5</v>
      </c>
      <c r="M190" s="1067" t="s">
        <v>219</v>
      </c>
    </row>
    <row r="191" spans="1:13" s="984" customFormat="1" ht="18" customHeight="1">
      <c r="A191" s="1067" t="s">
        <v>219</v>
      </c>
      <c r="B191" s="1068"/>
      <c r="C191" s="1018" t="s">
        <v>224</v>
      </c>
      <c r="D191" s="1026">
        <v>267</v>
      </c>
      <c r="E191" s="1034"/>
      <c r="F191" s="1034"/>
      <c r="G191" s="1034"/>
      <c r="H191" s="1026">
        <v>10000</v>
      </c>
      <c r="I191" s="1026"/>
      <c r="J191" s="1026">
        <v>60000</v>
      </c>
      <c r="K191" s="1026">
        <v>20000</v>
      </c>
      <c r="L191" s="1036">
        <v>90267</v>
      </c>
      <c r="M191" s="1067" t="s">
        <v>219</v>
      </c>
    </row>
    <row r="192" spans="1:13" s="984" customFormat="1" ht="18" customHeight="1">
      <c r="A192" s="1072">
        <f>+Amb!AA126</f>
        <v>0</v>
      </c>
      <c r="B192" s="1013"/>
      <c r="C192" s="1073" t="s">
        <v>225</v>
      </c>
      <c r="D192" s="1015">
        <v>500</v>
      </c>
      <c r="E192" s="1015">
        <v>10000</v>
      </c>
      <c r="F192" s="1015"/>
      <c r="G192" s="1015"/>
      <c r="H192" s="1015"/>
      <c r="I192" s="1015"/>
      <c r="J192" s="1015"/>
      <c r="K192" s="1015"/>
      <c r="L192" s="1015">
        <v>10500</v>
      </c>
      <c r="M192" s="1020"/>
    </row>
    <row r="193" spans="1:13" s="984" customFormat="1" ht="18" customHeight="1">
      <c r="A193" s="1067" t="s">
        <v>219</v>
      </c>
      <c r="B193" s="1068"/>
      <c r="C193" s="1018" t="s">
        <v>226</v>
      </c>
      <c r="D193" s="1025">
        <v>500</v>
      </c>
      <c r="E193" s="1026">
        <v>10000</v>
      </c>
      <c r="F193" s="1026"/>
      <c r="G193" s="1026"/>
      <c r="H193" s="1026"/>
      <c r="I193" s="1026"/>
      <c r="J193" s="1026"/>
      <c r="K193" s="1026"/>
      <c r="L193" s="1036">
        <v>10500</v>
      </c>
      <c r="M193" s="1067" t="s">
        <v>219</v>
      </c>
    </row>
    <row r="194" spans="1:13" s="984" customFormat="1" ht="18" customHeight="1">
      <c r="A194" s="1072">
        <f>+Amb!AA169</f>
        <v>0</v>
      </c>
      <c r="B194" s="1013"/>
      <c r="C194" s="1073" t="s">
        <v>227</v>
      </c>
      <c r="D194" s="1015">
        <v>500</v>
      </c>
      <c r="E194" s="1015"/>
      <c r="F194" s="1015"/>
      <c r="G194" s="1015"/>
      <c r="H194" s="1015"/>
      <c r="I194" s="1015">
        <v>2000</v>
      </c>
      <c r="J194" s="1015"/>
      <c r="K194" s="1015"/>
      <c r="L194" s="1015">
        <v>2500</v>
      </c>
      <c r="M194" s="1020"/>
    </row>
    <row r="195" spans="1:13" s="984" customFormat="1" ht="18" customHeight="1">
      <c r="A195" s="1067" t="s">
        <v>219</v>
      </c>
      <c r="B195" s="1068"/>
      <c r="C195" s="1018" t="s">
        <v>228</v>
      </c>
      <c r="D195" s="1025">
        <v>500</v>
      </c>
      <c r="E195" s="1026"/>
      <c r="F195" s="1026"/>
      <c r="G195" s="1026"/>
      <c r="H195" s="1026"/>
      <c r="I195" s="1026">
        <v>2000</v>
      </c>
      <c r="J195" s="1026"/>
      <c r="K195" s="1026"/>
      <c r="L195" s="1036">
        <v>2500</v>
      </c>
      <c r="M195" s="1067" t="s">
        <v>219</v>
      </c>
    </row>
    <row r="196" spans="1:13" s="984" customFormat="1" ht="18" customHeight="1">
      <c r="A196" s="1020"/>
      <c r="B196" s="1013"/>
      <c r="C196" s="1073" t="s">
        <v>229</v>
      </c>
      <c r="D196" s="1015">
        <v>80000</v>
      </c>
      <c r="E196" s="1015">
        <v>79490</v>
      </c>
      <c r="F196" s="1015"/>
      <c r="G196" s="1015"/>
      <c r="H196" s="1015">
        <v>20000</v>
      </c>
      <c r="I196" s="1015"/>
      <c r="J196" s="1015">
        <v>105100</v>
      </c>
      <c r="K196" s="1015">
        <v>3000</v>
      </c>
      <c r="L196" s="1015">
        <v>287590</v>
      </c>
      <c r="M196" s="1020"/>
    </row>
    <row r="197" spans="1:13" s="984" customFormat="1" ht="18" customHeight="1">
      <c r="A197" s="1069" t="s">
        <v>230</v>
      </c>
      <c r="B197" s="1070"/>
      <c r="C197" s="1018" t="s">
        <v>231</v>
      </c>
      <c r="D197" s="1074">
        <v>1200</v>
      </c>
      <c r="E197" s="1074">
        <v>397</v>
      </c>
      <c r="F197" s="1074"/>
      <c r="G197" s="1074"/>
      <c r="H197" s="1074"/>
      <c r="I197" s="1074"/>
      <c r="J197" s="1074">
        <v>100</v>
      </c>
      <c r="K197" s="1074">
        <v>0</v>
      </c>
      <c r="L197" s="1036">
        <v>1697</v>
      </c>
      <c r="M197" s="1069" t="s">
        <v>230</v>
      </c>
    </row>
    <row r="198" spans="1:13" s="984" customFormat="1" ht="18" customHeight="1">
      <c r="A198" s="1069" t="s">
        <v>230</v>
      </c>
      <c r="B198" s="1070"/>
      <c r="C198" s="1018" t="s">
        <v>232</v>
      </c>
      <c r="D198" s="1074">
        <v>19000</v>
      </c>
      <c r="E198" s="1074">
        <v>15898</v>
      </c>
      <c r="F198" s="1074"/>
      <c r="G198" s="1074"/>
      <c r="H198" s="1074"/>
      <c r="I198" s="1074"/>
      <c r="J198" s="1074">
        <v>5000</v>
      </c>
      <c r="K198" s="1074"/>
      <c r="L198" s="1036">
        <v>39898</v>
      </c>
      <c r="M198" s="1069" t="s">
        <v>230</v>
      </c>
    </row>
    <row r="199" spans="1:13" s="984" customFormat="1" ht="18" customHeight="1">
      <c r="A199" s="1069" t="s">
        <v>230</v>
      </c>
      <c r="B199" s="1070"/>
      <c r="C199" s="1018" t="s">
        <v>233</v>
      </c>
      <c r="D199" s="1074">
        <v>27000</v>
      </c>
      <c r="E199" s="1074">
        <v>19873</v>
      </c>
      <c r="F199" s="1074"/>
      <c r="G199" s="1074"/>
      <c r="H199" s="1028">
        <v>13000</v>
      </c>
      <c r="I199" s="1074"/>
      <c r="J199" s="1074">
        <v>50000</v>
      </c>
      <c r="K199" s="1074">
        <v>3000</v>
      </c>
      <c r="L199" s="1036">
        <v>112873</v>
      </c>
      <c r="M199" s="1069" t="s">
        <v>230</v>
      </c>
    </row>
    <row r="200" spans="1:13" s="984" customFormat="1" ht="18" customHeight="1">
      <c r="A200" s="1075" t="s">
        <v>230</v>
      </c>
      <c r="B200" s="1070"/>
      <c r="C200" s="1018" t="s">
        <v>234</v>
      </c>
      <c r="D200" s="1074">
        <v>32800</v>
      </c>
      <c r="E200" s="1074">
        <v>43322</v>
      </c>
      <c r="F200" s="1074"/>
      <c r="G200" s="1076"/>
      <c r="H200" s="1028">
        <v>7000</v>
      </c>
      <c r="I200" s="1074"/>
      <c r="J200" s="1074">
        <v>50000</v>
      </c>
      <c r="K200" s="1074"/>
      <c r="L200" s="1036">
        <v>133122</v>
      </c>
      <c r="M200" s="1075" t="s">
        <v>230</v>
      </c>
    </row>
    <row r="201" spans="1:13" s="984" customFormat="1" ht="18" customHeight="1">
      <c r="A201" s="986"/>
      <c r="B201" s="1064">
        <v>4</v>
      </c>
      <c r="C201" s="1004" t="s">
        <v>235</v>
      </c>
      <c r="D201" s="1005">
        <v>148928</v>
      </c>
      <c r="E201" s="1005">
        <v>10000</v>
      </c>
      <c r="F201" s="1005">
        <v>0</v>
      </c>
      <c r="G201" s="1005">
        <v>0</v>
      </c>
      <c r="H201" s="1005">
        <v>15000</v>
      </c>
      <c r="I201" s="1005">
        <v>0</v>
      </c>
      <c r="J201" s="1005">
        <v>0</v>
      </c>
      <c r="K201" s="1005">
        <v>0</v>
      </c>
      <c r="L201" s="1005">
        <v>223928</v>
      </c>
      <c r="M201" s="986"/>
    </row>
    <row r="202" spans="1:13" s="984" customFormat="1" ht="18" customHeight="1">
      <c r="A202" s="1020"/>
      <c r="B202" s="1013"/>
      <c r="C202" s="1073" t="s">
        <v>236</v>
      </c>
      <c r="D202" s="1015">
        <v>5590</v>
      </c>
      <c r="E202" s="1015"/>
      <c r="F202" s="1015"/>
      <c r="G202" s="1015"/>
      <c r="H202" s="1015"/>
      <c r="I202" s="1015"/>
      <c r="J202" s="1015"/>
      <c r="K202" s="1015"/>
      <c r="L202" s="1015">
        <v>5590</v>
      </c>
      <c r="M202" s="1020"/>
    </row>
    <row r="203" spans="1:13" s="984" customFormat="1" ht="18" customHeight="1">
      <c r="A203" s="1077" t="s">
        <v>237</v>
      </c>
      <c r="B203" s="1078"/>
      <c r="C203" s="1018" t="s">
        <v>238</v>
      </c>
      <c r="D203" s="1026">
        <v>2600</v>
      </c>
      <c r="E203" s="1026"/>
      <c r="F203" s="1026"/>
      <c r="G203" s="1026"/>
      <c r="H203" s="1026"/>
      <c r="I203" s="1026"/>
      <c r="J203" s="1026"/>
      <c r="K203" s="1026"/>
      <c r="L203" s="1036">
        <v>2600</v>
      </c>
      <c r="M203" s="1077" t="s">
        <v>237</v>
      </c>
    </row>
    <row r="204" spans="1:13" s="984" customFormat="1" ht="18" customHeight="1">
      <c r="A204" s="1077" t="s">
        <v>237</v>
      </c>
      <c r="B204" s="1078"/>
      <c r="C204" s="1018" t="s">
        <v>239</v>
      </c>
      <c r="D204" s="1026">
        <v>200</v>
      </c>
      <c r="E204" s="1026"/>
      <c r="F204" s="1026"/>
      <c r="G204" s="1026"/>
      <c r="H204" s="1026"/>
      <c r="I204" s="1026"/>
      <c r="J204" s="1026"/>
      <c r="K204" s="1026"/>
      <c r="L204" s="1036">
        <v>200</v>
      </c>
      <c r="M204" s="1077" t="s">
        <v>237</v>
      </c>
    </row>
    <row r="205" spans="1:13" s="984" customFormat="1" ht="18" customHeight="1">
      <c r="A205" s="1077" t="s">
        <v>237</v>
      </c>
      <c r="B205" s="1078"/>
      <c r="C205" s="1018" t="s">
        <v>240</v>
      </c>
      <c r="D205" s="1026">
        <v>390</v>
      </c>
      <c r="E205" s="1026"/>
      <c r="F205" s="1026"/>
      <c r="G205" s="1026"/>
      <c r="H205" s="1026"/>
      <c r="I205" s="1026"/>
      <c r="J205" s="1026"/>
      <c r="K205" s="1026"/>
      <c r="L205" s="1036">
        <v>390</v>
      </c>
      <c r="M205" s="1077" t="s">
        <v>237</v>
      </c>
    </row>
    <row r="206" spans="1:13" s="984" customFormat="1" ht="18" customHeight="1">
      <c r="A206" s="1077" t="s">
        <v>237</v>
      </c>
      <c r="B206" s="1078"/>
      <c r="C206" s="1018" t="s">
        <v>241</v>
      </c>
      <c r="D206" s="1025">
        <v>2400</v>
      </c>
      <c r="E206" s="1026"/>
      <c r="F206" s="1026"/>
      <c r="G206" s="1026"/>
      <c r="H206" s="1026"/>
      <c r="I206" s="1026"/>
      <c r="J206" s="1026"/>
      <c r="K206" s="1026"/>
      <c r="L206" s="1036">
        <v>2400</v>
      </c>
      <c r="M206" s="1077" t="s">
        <v>237</v>
      </c>
    </row>
    <row r="207" spans="1:13" s="984" customFormat="1" ht="19.899999999999999" customHeight="1">
      <c r="A207" s="1029"/>
      <c r="B207" s="1030"/>
      <c r="C207" s="1073" t="s">
        <v>242</v>
      </c>
      <c r="D207" s="1015">
        <v>9450</v>
      </c>
      <c r="E207" s="1015"/>
      <c r="F207" s="1015"/>
      <c r="G207" s="1015"/>
      <c r="H207" s="1015"/>
      <c r="I207" s="1015"/>
      <c r="J207" s="1015"/>
      <c r="K207" s="1015"/>
      <c r="L207" s="1015">
        <v>9450</v>
      </c>
      <c r="M207" s="1029"/>
    </row>
    <row r="208" spans="1:13" s="984" customFormat="1" ht="19.899999999999999" customHeight="1">
      <c r="A208" s="1077" t="s">
        <v>237</v>
      </c>
      <c r="B208" s="1078"/>
      <c r="C208" s="1018" t="s">
        <v>243</v>
      </c>
      <c r="D208" s="1026">
        <v>6400</v>
      </c>
      <c r="E208" s="1026"/>
      <c r="F208" s="1026"/>
      <c r="G208" s="1026"/>
      <c r="H208" s="1026"/>
      <c r="I208" s="1026"/>
      <c r="J208" s="1026"/>
      <c r="K208" s="1026"/>
      <c r="L208" s="1036">
        <v>6400</v>
      </c>
      <c r="M208" s="1077" t="s">
        <v>237</v>
      </c>
    </row>
    <row r="209" spans="1:13" s="984" customFormat="1" ht="19.899999999999999" customHeight="1">
      <c r="A209" s="1077" t="s">
        <v>237</v>
      </c>
      <c r="B209" s="1078"/>
      <c r="C209" s="1018" t="s">
        <v>244</v>
      </c>
      <c r="D209" s="1026">
        <v>200</v>
      </c>
      <c r="E209" s="1026"/>
      <c r="F209" s="1026"/>
      <c r="G209" s="1026"/>
      <c r="H209" s="1026"/>
      <c r="I209" s="1026"/>
      <c r="J209" s="1026"/>
      <c r="K209" s="1026"/>
      <c r="L209" s="1036">
        <v>200</v>
      </c>
      <c r="M209" s="1077" t="s">
        <v>237</v>
      </c>
    </row>
    <row r="210" spans="1:13" s="984" customFormat="1" ht="19.899999999999999" customHeight="1">
      <c r="A210" s="1077" t="s">
        <v>237</v>
      </c>
      <c r="B210" s="1078"/>
      <c r="C210" s="1018" t="s">
        <v>245</v>
      </c>
      <c r="D210" s="1026">
        <v>450</v>
      </c>
      <c r="E210" s="1026"/>
      <c r="F210" s="1026"/>
      <c r="G210" s="1026"/>
      <c r="H210" s="1026"/>
      <c r="I210" s="1026"/>
      <c r="J210" s="1026"/>
      <c r="K210" s="1026"/>
      <c r="L210" s="1036">
        <v>450</v>
      </c>
      <c r="M210" s="1077" t="s">
        <v>237</v>
      </c>
    </row>
    <row r="211" spans="1:13" s="984" customFormat="1" ht="19.899999999999999" customHeight="1">
      <c r="A211" s="1077" t="s">
        <v>237</v>
      </c>
      <c r="B211" s="1078"/>
      <c r="C211" s="1018" t="s">
        <v>246</v>
      </c>
      <c r="D211" s="1026">
        <v>2400</v>
      </c>
      <c r="E211" s="1026"/>
      <c r="F211" s="1026"/>
      <c r="G211" s="1026"/>
      <c r="H211" s="1026"/>
      <c r="I211" s="1026"/>
      <c r="J211" s="1026"/>
      <c r="K211" s="1026"/>
      <c r="L211" s="1036">
        <v>2400</v>
      </c>
      <c r="M211" s="1077" t="s">
        <v>237</v>
      </c>
    </row>
    <row r="212" spans="1:13" s="984" customFormat="1" ht="19.899999999999999" customHeight="1">
      <c r="A212" s="1029"/>
      <c r="B212" s="1030"/>
      <c r="C212" s="1073" t="s">
        <v>247</v>
      </c>
      <c r="D212" s="1015">
        <v>80000</v>
      </c>
      <c r="E212" s="1015"/>
      <c r="F212" s="1015"/>
      <c r="G212" s="1015"/>
      <c r="H212" s="1015"/>
      <c r="I212" s="1015"/>
      <c r="J212" s="1015"/>
      <c r="K212" s="1015"/>
      <c r="L212" s="1015">
        <v>80000</v>
      </c>
      <c r="M212" s="1029"/>
    </row>
    <row r="213" spans="1:13" s="984" customFormat="1" ht="19.899999999999999" customHeight="1">
      <c r="A213" s="1079" t="s">
        <v>248</v>
      </c>
      <c r="B213" s="1080"/>
      <c r="C213" s="1018" t="s">
        <v>249</v>
      </c>
      <c r="D213" s="1026">
        <v>55000</v>
      </c>
      <c r="E213" s="1026"/>
      <c r="F213" s="1026"/>
      <c r="G213" s="1026"/>
      <c r="H213" s="1026"/>
      <c r="I213" s="1026"/>
      <c r="J213" s="1026"/>
      <c r="K213" s="1026"/>
      <c r="L213" s="1036">
        <v>55000</v>
      </c>
      <c r="M213" s="1079" t="s">
        <v>248</v>
      </c>
    </row>
    <row r="214" spans="1:13" s="984" customFormat="1" ht="19.899999999999999" customHeight="1">
      <c r="A214" s="1079" t="s">
        <v>248</v>
      </c>
      <c r="B214" s="1080"/>
      <c r="C214" s="1018" t="s">
        <v>250</v>
      </c>
      <c r="D214" s="1026">
        <v>20000</v>
      </c>
      <c r="E214" s="1026"/>
      <c r="F214" s="1026"/>
      <c r="G214" s="1026"/>
      <c r="H214" s="1026"/>
      <c r="I214" s="1026"/>
      <c r="J214" s="1026"/>
      <c r="K214" s="1026"/>
      <c r="L214" s="1036">
        <v>20000</v>
      </c>
      <c r="M214" s="1079" t="s">
        <v>248</v>
      </c>
    </row>
    <row r="215" spans="1:13" s="984" customFormat="1" ht="19.899999999999999" customHeight="1">
      <c r="A215" s="1079" t="s">
        <v>248</v>
      </c>
      <c r="B215" s="1080"/>
      <c r="C215" s="1018" t="s">
        <v>251</v>
      </c>
      <c r="D215" s="1028">
        <v>5000</v>
      </c>
      <c r="E215" s="1025"/>
      <c r="F215" s="1026"/>
      <c r="G215" s="1026"/>
      <c r="H215" s="1026"/>
      <c r="I215" s="1026"/>
      <c r="J215" s="1026"/>
      <c r="K215" s="1026"/>
      <c r="L215" s="1036">
        <v>5000</v>
      </c>
      <c r="M215" s="1079" t="s">
        <v>248</v>
      </c>
    </row>
    <row r="216" spans="1:13" s="984" customFormat="1" ht="19.899999999999999" customHeight="1">
      <c r="A216" s="1029"/>
      <c r="B216" s="1030"/>
      <c r="C216" s="1073" t="s">
        <v>252</v>
      </c>
      <c r="D216" s="1015">
        <v>53888</v>
      </c>
      <c r="E216" s="1015">
        <v>10000</v>
      </c>
      <c r="F216" s="1015"/>
      <c r="G216" s="1015"/>
      <c r="H216" s="1015">
        <v>15000</v>
      </c>
      <c r="I216" s="1015"/>
      <c r="J216" s="1015">
        <v>50000</v>
      </c>
      <c r="K216" s="1015"/>
      <c r="L216" s="1015">
        <v>128888</v>
      </c>
      <c r="M216" s="1029"/>
    </row>
    <row r="217" spans="1:13" s="984" customFormat="1" ht="19.899999999999999" customHeight="1">
      <c r="A217" s="1081" t="s">
        <v>253</v>
      </c>
      <c r="B217" s="1082"/>
      <c r="C217" s="1018" t="s">
        <v>254</v>
      </c>
      <c r="D217" s="1028">
        <v>35888</v>
      </c>
      <c r="E217" s="1028">
        <v>10000</v>
      </c>
      <c r="F217" s="1028"/>
      <c r="G217" s="1028"/>
      <c r="H217" s="1028"/>
      <c r="I217" s="1028"/>
      <c r="J217" s="1028"/>
      <c r="K217" s="1028"/>
      <c r="L217" s="1036">
        <v>45888</v>
      </c>
      <c r="M217" s="1081" t="s">
        <v>253</v>
      </c>
    </row>
    <row r="218" spans="1:13" ht="19.899999999999999" customHeight="1">
      <c r="A218" s="1081" t="s">
        <v>253</v>
      </c>
      <c r="B218" s="1082"/>
      <c r="C218" s="1018" t="s">
        <v>255</v>
      </c>
      <c r="D218" s="1028">
        <v>2000</v>
      </c>
      <c r="E218" s="1028"/>
      <c r="F218" s="1028"/>
      <c r="G218" s="1028"/>
      <c r="H218" s="1028"/>
      <c r="I218" s="1028"/>
      <c r="J218" s="1028"/>
      <c r="K218" s="1028"/>
      <c r="L218" s="1036">
        <v>2000</v>
      </c>
      <c r="M218" s="1081" t="s">
        <v>253</v>
      </c>
    </row>
    <row r="219" spans="1:13" ht="19.899999999999999" customHeight="1">
      <c r="A219" s="1083" t="s">
        <v>256</v>
      </c>
      <c r="B219" s="1078"/>
      <c r="C219" s="1018" t="s">
        <v>257</v>
      </c>
      <c r="D219" s="1028">
        <v>1000</v>
      </c>
      <c r="E219" s="1028"/>
      <c r="F219" s="1028"/>
      <c r="G219" s="1028"/>
      <c r="H219" s="1028"/>
      <c r="I219" s="1028"/>
      <c r="J219" s="1028"/>
      <c r="K219" s="1028"/>
      <c r="L219" s="1036">
        <v>1000</v>
      </c>
      <c r="M219" s="1083" t="s">
        <v>256</v>
      </c>
    </row>
    <row r="220" spans="1:13" ht="19.899999999999999" customHeight="1">
      <c r="A220" s="1083" t="s">
        <v>256</v>
      </c>
      <c r="B220" s="1078"/>
      <c r="C220" s="1018" t="s">
        <v>258</v>
      </c>
      <c r="D220" s="1028">
        <v>1000</v>
      </c>
      <c r="E220" s="1028"/>
      <c r="F220" s="1028"/>
      <c r="G220" s="1028"/>
      <c r="H220" s="1028"/>
      <c r="I220" s="1028"/>
      <c r="J220" s="1028"/>
      <c r="K220" s="1028"/>
      <c r="L220" s="1036">
        <v>1000</v>
      </c>
      <c r="M220" s="1083" t="s">
        <v>256</v>
      </c>
    </row>
    <row r="221" spans="1:13" ht="19.899999999999999" customHeight="1">
      <c r="A221" s="1084" t="s">
        <v>259</v>
      </c>
      <c r="B221" s="1080"/>
      <c r="C221" s="1058" t="s">
        <v>260</v>
      </c>
      <c r="D221" s="1028">
        <v>14000</v>
      </c>
      <c r="E221" s="1028"/>
      <c r="F221" s="1028"/>
      <c r="G221" s="1028"/>
      <c r="H221" s="1028">
        <v>15000</v>
      </c>
      <c r="I221" s="1028"/>
      <c r="J221" s="1028">
        <v>50000</v>
      </c>
      <c r="K221" s="1028"/>
      <c r="L221" s="1036">
        <v>79000</v>
      </c>
      <c r="M221" s="1084" t="s">
        <v>259</v>
      </c>
    </row>
    <row r="222" spans="1:13" ht="24" customHeight="1">
      <c r="B222" s="992"/>
      <c r="C222" s="992"/>
      <c r="D222" s="993"/>
      <c r="E222" s="993"/>
      <c r="F222" s="993"/>
      <c r="G222" s="993"/>
      <c r="H222" s="993"/>
      <c r="I222" s="993"/>
      <c r="J222" s="993"/>
      <c r="K222" s="993"/>
      <c r="L222" s="993"/>
    </row>
    <row r="223" spans="1:13">
      <c r="B223" s="992"/>
      <c r="C223" s="992"/>
      <c r="D223" s="993"/>
      <c r="E223" s="993"/>
      <c r="F223" s="993"/>
      <c r="G223" s="993"/>
      <c r="H223" s="993"/>
      <c r="I223" s="993"/>
      <c r="J223" s="993"/>
      <c r="K223" s="993"/>
      <c r="L223" s="993"/>
    </row>
  </sheetData>
  <conditionalFormatting sqref="D5:L5">
    <cfRule type="expression" dxfId="568" priority="1">
      <formula>D5=0</formula>
    </cfRule>
    <cfRule type="expression" dxfId="567" priority="2">
      <formula>D4&lt;D6</formula>
    </cfRule>
    <cfRule type="expression" dxfId="566" priority="3">
      <formula>D4&gt;D6</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V1201"/>
  <sheetViews>
    <sheetView topLeftCell="L1" zoomScale="80" zoomScaleNormal="80" zoomScaleSheetLayoutView="70" workbookViewId="0">
      <pane ySplit="2" topLeftCell="A362" activePane="bottomLeft" state="frozen"/>
      <selection pane="bottomLeft" activeCell="O3" sqref="O3"/>
    </sheetView>
  </sheetViews>
  <sheetFormatPr baseColWidth="10" defaultColWidth="11.5703125" defaultRowHeight="30" customHeight="1"/>
  <cols>
    <col min="1" max="1" width="5.28515625" style="884" customWidth="1"/>
    <col min="2" max="3" width="3.7109375" style="884" customWidth="1"/>
    <col min="4" max="7" width="3.7109375" style="845" customWidth="1"/>
    <col min="8" max="14" width="3.7109375" style="806" customWidth="1"/>
    <col min="15" max="15" width="8.5703125" style="885" customWidth="1"/>
    <col min="16" max="16" width="90.7109375" style="886" customWidth="1"/>
    <col min="17" max="17" width="6.42578125" style="887" customWidth="1"/>
    <col min="18" max="18" width="90.7109375" style="888" customWidth="1"/>
    <col min="19" max="19" width="9.85546875" style="889" customWidth="1"/>
    <col min="20" max="20" width="11.5703125" customWidth="1"/>
    <col min="21" max="21" width="11.5703125" style="328" customWidth="1"/>
    <col min="22" max="22" width="11.5703125" style="880" customWidth="1"/>
    <col min="23" max="23" width="11.5703125" customWidth="1"/>
    <col min="24" max="25" width="11.42578125" customWidth="1"/>
  </cols>
  <sheetData>
    <row r="1" spans="1:21" ht="76.900000000000006" customHeight="1">
      <c r="A1" s="890" t="s">
        <v>261</v>
      </c>
      <c r="B1" s="1132" t="s">
        <v>262</v>
      </c>
      <c r="C1" s="1132"/>
      <c r="D1" s="1133" t="s">
        <v>263</v>
      </c>
      <c r="E1" s="1133"/>
      <c r="F1" s="1133"/>
      <c r="G1" s="1134" t="s">
        <v>264</v>
      </c>
      <c r="H1" s="1134"/>
      <c r="I1" s="1134"/>
      <c r="J1" s="1134"/>
      <c r="K1" s="1135" t="s">
        <v>265</v>
      </c>
      <c r="L1" s="1135"/>
      <c r="M1" s="1135"/>
      <c r="N1" s="1135"/>
      <c r="O1" s="1136" t="s">
        <v>266</v>
      </c>
      <c r="P1" s="1136"/>
      <c r="Q1" s="1136"/>
      <c r="R1" s="1136"/>
      <c r="S1" s="1136"/>
      <c r="T1" s="1136"/>
    </row>
    <row r="2" spans="1:21" ht="30" customHeight="1">
      <c r="A2" s="891">
        <v>4</v>
      </c>
      <c r="B2" s="892">
        <f>SUM(C3:C1091)</f>
        <v>36</v>
      </c>
      <c r="C2" s="892"/>
      <c r="D2" s="893">
        <f>SUM(E3:E1091)</f>
        <v>162</v>
      </c>
      <c r="E2" s="893"/>
      <c r="F2" s="893"/>
      <c r="G2" s="894">
        <f>SUM(H3:H1091)</f>
        <v>818</v>
      </c>
      <c r="H2" s="894"/>
      <c r="I2" s="894"/>
      <c r="J2" s="894"/>
      <c r="K2" s="899">
        <f>SUM(L3:L1091)</f>
        <v>950</v>
      </c>
      <c r="L2" s="899"/>
      <c r="M2" s="899"/>
      <c r="N2" s="899"/>
      <c r="O2" s="900"/>
      <c r="P2" s="901" t="s">
        <v>267</v>
      </c>
      <c r="Q2" s="901" t="s">
        <v>268</v>
      </c>
      <c r="R2" s="901" t="s">
        <v>269</v>
      </c>
      <c r="S2" s="912" t="s">
        <v>270</v>
      </c>
      <c r="T2" s="901" t="s">
        <v>271</v>
      </c>
      <c r="U2" s="328">
        <f>SUM(U4:U1144)</f>
        <v>292</v>
      </c>
    </row>
    <row r="3" spans="1:21" ht="30" customHeight="1">
      <c r="C3" s="895">
        <v>12</v>
      </c>
      <c r="E3" s="896">
        <f>SUM(F4:F240)</f>
        <v>42</v>
      </c>
      <c r="F3" s="897"/>
      <c r="G3" s="897"/>
      <c r="H3" s="898">
        <f>SUM(I4:I226)</f>
        <v>157</v>
      </c>
      <c r="I3" s="897"/>
      <c r="J3" s="897"/>
      <c r="K3" s="897"/>
      <c r="L3" s="902">
        <f>SUM(M4:M226)</f>
        <v>183</v>
      </c>
      <c r="M3" s="897"/>
      <c r="N3" s="897"/>
      <c r="O3" s="903" t="s">
        <v>272</v>
      </c>
      <c r="P3" s="904" t="s">
        <v>273</v>
      </c>
      <c r="Q3" s="903"/>
      <c r="R3" s="913"/>
      <c r="S3" s="914"/>
      <c r="T3" s="903"/>
    </row>
    <row r="4" spans="1:21" ht="30" customHeight="1">
      <c r="D4" s="897"/>
      <c r="E4" s="897"/>
      <c r="F4" s="896">
        <v>4</v>
      </c>
      <c r="G4" s="897"/>
      <c r="I4" s="898">
        <f>SUM(J5:J25)</f>
        <v>20</v>
      </c>
      <c r="J4" s="897"/>
      <c r="K4" s="897"/>
      <c r="L4" s="897"/>
      <c r="M4" s="902">
        <f>SUM(N5:N25)</f>
        <v>20</v>
      </c>
      <c r="N4" s="897"/>
      <c r="O4" s="905" t="s">
        <v>274</v>
      </c>
      <c r="P4" s="906" t="s">
        <v>275</v>
      </c>
      <c r="Q4" s="905" t="s">
        <v>276</v>
      </c>
      <c r="R4" s="905" t="s">
        <v>277</v>
      </c>
      <c r="S4" s="915" t="s">
        <v>270</v>
      </c>
      <c r="T4" s="905" t="s">
        <v>271</v>
      </c>
      <c r="U4" s="328">
        <v>6</v>
      </c>
    </row>
    <row r="5" spans="1:21" ht="30" customHeight="1">
      <c r="D5" s="897"/>
      <c r="E5" s="897"/>
      <c r="F5" s="897"/>
      <c r="G5" s="897"/>
      <c r="H5" s="897"/>
      <c r="I5" s="897"/>
      <c r="J5" s="898">
        <v>5</v>
      </c>
      <c r="K5" s="897"/>
      <c r="L5" s="897"/>
      <c r="M5" s="897"/>
      <c r="N5" s="902">
        <v>5</v>
      </c>
      <c r="O5" s="907" t="s">
        <v>278</v>
      </c>
      <c r="P5" s="908" t="s">
        <v>279</v>
      </c>
      <c r="Q5" s="916"/>
      <c r="R5" s="916"/>
      <c r="S5" s="917"/>
      <c r="T5" s="916"/>
    </row>
    <row r="6" spans="1:21" ht="30" customHeight="1">
      <c r="D6" s="897"/>
      <c r="E6" s="897"/>
      <c r="F6" s="897"/>
      <c r="G6" s="897"/>
      <c r="H6" s="897"/>
      <c r="I6" s="897"/>
      <c r="J6" s="897"/>
      <c r="K6" s="897"/>
      <c r="L6" s="897"/>
      <c r="M6" s="897"/>
      <c r="N6" s="897"/>
      <c r="O6" s="909" t="s">
        <v>280</v>
      </c>
      <c r="P6" s="910" t="s">
        <v>281</v>
      </c>
      <c r="Q6" s="918">
        <v>1</v>
      </c>
      <c r="R6" s="919" t="s">
        <v>282</v>
      </c>
      <c r="S6" s="920">
        <v>2</v>
      </c>
      <c r="T6" s="919"/>
    </row>
    <row r="7" spans="1:21" ht="30" customHeight="1">
      <c r="D7" s="897"/>
      <c r="E7" s="897"/>
      <c r="F7" s="897"/>
      <c r="G7" s="897"/>
      <c r="H7" s="897"/>
      <c r="I7" s="897"/>
      <c r="J7" s="897"/>
      <c r="K7" s="897"/>
      <c r="L7" s="897"/>
      <c r="M7" s="897"/>
      <c r="N7" s="897"/>
      <c r="O7" s="909" t="s">
        <v>283</v>
      </c>
      <c r="P7" s="910" t="s">
        <v>284</v>
      </c>
      <c r="Q7" s="918">
        <v>2</v>
      </c>
      <c r="R7" s="919" t="s">
        <v>285</v>
      </c>
      <c r="S7" s="920">
        <v>6</v>
      </c>
      <c r="T7" s="919"/>
    </row>
    <row r="8" spans="1:21" ht="30" customHeight="1">
      <c r="D8" s="897"/>
      <c r="E8" s="897"/>
      <c r="F8" s="897"/>
      <c r="G8" s="897"/>
      <c r="H8" s="897"/>
      <c r="I8" s="897"/>
      <c r="J8" s="897"/>
      <c r="K8" s="897"/>
      <c r="L8" s="897"/>
      <c r="M8" s="897"/>
      <c r="N8" s="897"/>
      <c r="O8" s="909" t="s">
        <v>286</v>
      </c>
      <c r="P8" s="910" t="s">
        <v>287</v>
      </c>
      <c r="Q8" s="918">
        <v>3</v>
      </c>
      <c r="R8" s="919" t="s">
        <v>288</v>
      </c>
      <c r="S8" s="920">
        <v>1</v>
      </c>
      <c r="T8" s="919"/>
    </row>
    <row r="9" spans="1:21" ht="30" customHeight="1">
      <c r="D9" s="897"/>
      <c r="E9" s="897"/>
      <c r="F9" s="897"/>
      <c r="G9" s="897"/>
      <c r="H9" s="897"/>
      <c r="I9" s="897"/>
      <c r="J9" s="897"/>
      <c r="K9" s="897"/>
      <c r="L9" s="897"/>
      <c r="M9" s="897"/>
      <c r="N9" s="897"/>
      <c r="O9" s="909" t="s">
        <v>289</v>
      </c>
      <c r="P9" s="910" t="s">
        <v>290</v>
      </c>
      <c r="Q9" s="918">
        <v>4</v>
      </c>
      <c r="R9" s="919" t="s">
        <v>291</v>
      </c>
      <c r="S9" s="920">
        <v>2</v>
      </c>
      <c r="T9" s="919"/>
    </row>
    <row r="10" spans="1:21" ht="30" customHeight="1">
      <c r="D10" s="897"/>
      <c r="E10" s="897"/>
      <c r="F10" s="897"/>
      <c r="G10" s="897"/>
      <c r="H10" s="897"/>
      <c r="I10" s="897"/>
      <c r="J10" s="897"/>
      <c r="K10" s="897"/>
      <c r="L10" s="897"/>
      <c r="M10" s="897"/>
      <c r="N10" s="897"/>
      <c r="O10" s="909" t="s">
        <v>292</v>
      </c>
      <c r="P10" s="910" t="s">
        <v>293</v>
      </c>
      <c r="Q10" s="918">
        <v>5</v>
      </c>
      <c r="R10" s="919" t="s">
        <v>294</v>
      </c>
      <c r="S10" s="920">
        <v>3</v>
      </c>
      <c r="T10" s="919"/>
    </row>
    <row r="11" spans="1:21" ht="30" customHeight="1">
      <c r="D11" s="897"/>
      <c r="E11" s="897"/>
      <c r="F11" s="897"/>
      <c r="G11" s="897"/>
      <c r="H11" s="897"/>
      <c r="I11" s="897"/>
      <c r="J11" s="898">
        <v>4</v>
      </c>
      <c r="K11" s="897"/>
      <c r="L11" s="897"/>
      <c r="M11" s="897"/>
      <c r="N11" s="902">
        <v>4</v>
      </c>
      <c r="O11" s="907" t="s">
        <v>295</v>
      </c>
      <c r="P11" s="908" t="s">
        <v>31</v>
      </c>
      <c r="Q11" s="916"/>
      <c r="R11" s="916"/>
      <c r="S11" s="917"/>
      <c r="T11" s="916"/>
    </row>
    <row r="12" spans="1:21" ht="30" customHeight="1">
      <c r="D12" s="897"/>
      <c r="E12" s="897"/>
      <c r="F12" s="897"/>
      <c r="G12" s="897"/>
      <c r="H12" s="897"/>
      <c r="I12" s="897"/>
      <c r="J12" s="897"/>
      <c r="K12" s="897"/>
      <c r="L12" s="897"/>
      <c r="M12" s="897"/>
      <c r="N12" s="897"/>
      <c r="O12" s="909" t="s">
        <v>296</v>
      </c>
      <c r="P12" s="910" t="s">
        <v>297</v>
      </c>
      <c r="Q12" s="918">
        <v>6</v>
      </c>
      <c r="R12" s="919" t="s">
        <v>298</v>
      </c>
      <c r="S12" s="920">
        <v>200</v>
      </c>
      <c r="T12" s="919"/>
    </row>
    <row r="13" spans="1:21" ht="30" customHeight="1">
      <c r="D13" s="897"/>
      <c r="E13" s="897"/>
      <c r="F13" s="897"/>
      <c r="G13" s="897"/>
      <c r="H13" s="897"/>
      <c r="I13" s="897"/>
      <c r="J13" s="897"/>
      <c r="K13" s="897"/>
      <c r="L13" s="897"/>
      <c r="M13" s="897"/>
      <c r="N13" s="897"/>
      <c r="O13" s="909" t="s">
        <v>299</v>
      </c>
      <c r="P13" s="910" t="s">
        <v>300</v>
      </c>
      <c r="Q13" s="918">
        <v>7</v>
      </c>
      <c r="R13" s="919" t="s">
        <v>301</v>
      </c>
      <c r="S13" s="920">
        <v>100</v>
      </c>
      <c r="T13" s="919"/>
    </row>
    <row r="14" spans="1:21" ht="30" customHeight="1">
      <c r="D14" s="897"/>
      <c r="E14" s="897"/>
      <c r="F14" s="897"/>
      <c r="G14" s="897"/>
      <c r="H14" s="897"/>
      <c r="I14" s="897"/>
      <c r="J14" s="897"/>
      <c r="K14" s="897"/>
      <c r="L14" s="897"/>
      <c r="M14" s="897"/>
      <c r="N14" s="897"/>
      <c r="O14" s="909" t="s">
        <v>302</v>
      </c>
      <c r="P14" s="910" t="s">
        <v>303</v>
      </c>
      <c r="Q14" s="918">
        <v>8</v>
      </c>
      <c r="R14" s="919" t="s">
        <v>304</v>
      </c>
      <c r="S14" s="920">
        <v>200</v>
      </c>
      <c r="T14" s="919"/>
    </row>
    <row r="15" spans="1:21" ht="30" customHeight="1">
      <c r="D15" s="897"/>
      <c r="E15" s="897"/>
      <c r="F15" s="897"/>
      <c r="G15" s="897"/>
      <c r="H15" s="897"/>
      <c r="I15" s="897"/>
      <c r="J15" s="897"/>
      <c r="K15" s="897"/>
      <c r="L15" s="897"/>
      <c r="M15" s="897"/>
      <c r="N15" s="897"/>
      <c r="O15" s="909" t="s">
        <v>305</v>
      </c>
      <c r="P15" s="910" t="s">
        <v>306</v>
      </c>
      <c r="Q15" s="918">
        <v>9</v>
      </c>
      <c r="R15" s="919" t="s">
        <v>298</v>
      </c>
      <c r="S15" s="920">
        <v>1</v>
      </c>
      <c r="T15" s="919"/>
    </row>
    <row r="16" spans="1:21" ht="30" customHeight="1">
      <c r="D16" s="897"/>
      <c r="E16" s="897"/>
      <c r="F16" s="897"/>
      <c r="G16" s="897"/>
      <c r="H16" s="897"/>
      <c r="I16" s="897"/>
      <c r="J16" s="898">
        <v>8</v>
      </c>
      <c r="K16" s="897"/>
      <c r="L16" s="897"/>
      <c r="M16" s="897"/>
      <c r="N16" s="902">
        <v>8</v>
      </c>
      <c r="O16" s="907" t="s">
        <v>307</v>
      </c>
      <c r="P16" s="908" t="s">
        <v>32</v>
      </c>
      <c r="Q16" s="916"/>
      <c r="R16" s="916"/>
      <c r="S16" s="917"/>
      <c r="T16" s="916"/>
    </row>
    <row r="17" spans="4:21" ht="30" customHeight="1">
      <c r="D17" s="897"/>
      <c r="E17" s="897"/>
      <c r="F17" s="897"/>
      <c r="G17" s="897"/>
      <c r="H17" s="897"/>
      <c r="I17" s="897"/>
      <c r="J17" s="897"/>
      <c r="K17" s="897"/>
      <c r="L17" s="897"/>
      <c r="M17" s="897"/>
      <c r="N17" s="897"/>
      <c r="O17" s="909" t="s">
        <v>308</v>
      </c>
      <c r="P17" s="910" t="s">
        <v>309</v>
      </c>
      <c r="Q17" s="918">
        <v>10</v>
      </c>
      <c r="R17" s="919" t="s">
        <v>310</v>
      </c>
      <c r="S17" s="920">
        <v>1</v>
      </c>
      <c r="T17" s="919"/>
    </row>
    <row r="18" spans="4:21" ht="30" customHeight="1">
      <c r="D18" s="897"/>
      <c r="E18" s="897"/>
      <c r="F18" s="897"/>
      <c r="G18" s="897"/>
      <c r="H18" s="897"/>
      <c r="I18" s="897"/>
      <c r="J18" s="897"/>
      <c r="K18" s="897"/>
      <c r="L18" s="897"/>
      <c r="M18" s="897"/>
      <c r="N18" s="897"/>
      <c r="O18" s="909" t="s">
        <v>311</v>
      </c>
      <c r="P18" s="910" t="s">
        <v>312</v>
      </c>
      <c r="Q18" s="918">
        <v>11</v>
      </c>
      <c r="R18" s="919" t="s">
        <v>313</v>
      </c>
      <c r="S18" s="920">
        <v>1</v>
      </c>
      <c r="T18" s="919"/>
    </row>
    <row r="19" spans="4:21" ht="30" customHeight="1">
      <c r="D19" s="897"/>
      <c r="E19" s="897"/>
      <c r="F19" s="897"/>
      <c r="G19" s="897"/>
      <c r="H19" s="897"/>
      <c r="I19" s="897"/>
      <c r="J19" s="897"/>
      <c r="K19" s="897"/>
      <c r="L19" s="897"/>
      <c r="M19" s="897"/>
      <c r="N19" s="897"/>
      <c r="O19" s="909" t="s">
        <v>314</v>
      </c>
      <c r="P19" s="910" t="s">
        <v>315</v>
      </c>
      <c r="Q19" s="918">
        <v>12</v>
      </c>
      <c r="R19" s="919" t="s">
        <v>316</v>
      </c>
      <c r="S19" s="920">
        <v>1</v>
      </c>
      <c r="T19" s="919"/>
    </row>
    <row r="20" spans="4:21" ht="30" customHeight="1">
      <c r="D20" s="897"/>
      <c r="E20" s="897"/>
      <c r="F20" s="897"/>
      <c r="G20" s="897"/>
      <c r="H20" s="897"/>
      <c r="I20" s="897"/>
      <c r="J20" s="897"/>
      <c r="K20" s="897"/>
      <c r="L20" s="897"/>
      <c r="M20" s="897"/>
      <c r="N20" s="897"/>
      <c r="O20" s="909" t="s">
        <v>317</v>
      </c>
      <c r="P20" s="910" t="s">
        <v>318</v>
      </c>
      <c r="Q20" s="918">
        <v>13</v>
      </c>
      <c r="R20" s="919" t="s">
        <v>319</v>
      </c>
      <c r="S20" s="920">
        <v>1</v>
      </c>
      <c r="T20" s="919"/>
    </row>
    <row r="21" spans="4:21" ht="30" customHeight="1">
      <c r="D21" s="897"/>
      <c r="E21" s="897"/>
      <c r="F21" s="897"/>
      <c r="G21" s="897"/>
      <c r="H21" s="897"/>
      <c r="I21" s="897"/>
      <c r="J21" s="897"/>
      <c r="K21" s="897"/>
      <c r="L21" s="897"/>
      <c r="M21" s="897"/>
      <c r="N21" s="897"/>
      <c r="O21" s="909" t="s">
        <v>320</v>
      </c>
      <c r="P21" s="910" t="s">
        <v>321</v>
      </c>
      <c r="Q21" s="918">
        <v>14</v>
      </c>
      <c r="R21" s="919" t="s">
        <v>322</v>
      </c>
      <c r="S21" s="920">
        <v>250</v>
      </c>
      <c r="T21" s="919"/>
    </row>
    <row r="22" spans="4:21" ht="30" customHeight="1">
      <c r="D22" s="897"/>
      <c r="E22" s="897"/>
      <c r="F22" s="897"/>
      <c r="G22" s="897"/>
      <c r="H22" s="897"/>
      <c r="I22" s="897"/>
      <c r="J22" s="897"/>
      <c r="K22" s="897"/>
      <c r="L22" s="897"/>
      <c r="M22" s="897"/>
      <c r="N22" s="897"/>
      <c r="O22" s="909" t="s">
        <v>323</v>
      </c>
      <c r="P22" s="910" t="s">
        <v>324</v>
      </c>
      <c r="Q22" s="918">
        <v>15</v>
      </c>
      <c r="R22" s="919" t="s">
        <v>325</v>
      </c>
      <c r="S22" s="920">
        <v>8</v>
      </c>
      <c r="T22" s="919"/>
    </row>
    <row r="23" spans="4:21" ht="30" customHeight="1">
      <c r="D23" s="897"/>
      <c r="E23" s="897"/>
      <c r="F23" s="897"/>
      <c r="G23" s="897"/>
      <c r="H23" s="897"/>
      <c r="I23" s="897"/>
      <c r="J23" s="897"/>
      <c r="K23" s="897"/>
      <c r="L23" s="897"/>
      <c r="M23" s="897"/>
      <c r="N23" s="897"/>
      <c r="O23" s="909" t="s">
        <v>326</v>
      </c>
      <c r="P23" s="910" t="s">
        <v>327</v>
      </c>
      <c r="Q23" s="918">
        <v>16</v>
      </c>
      <c r="R23" s="919" t="s">
        <v>328</v>
      </c>
      <c r="S23" s="920">
        <v>1</v>
      </c>
      <c r="T23" s="919"/>
    </row>
    <row r="24" spans="4:21" ht="30" customHeight="1">
      <c r="D24" s="897"/>
      <c r="E24" s="897"/>
      <c r="F24" s="897"/>
      <c r="G24" s="897"/>
      <c r="H24" s="897"/>
      <c r="I24" s="897"/>
      <c r="J24" s="897"/>
      <c r="K24" s="897"/>
      <c r="L24" s="897"/>
      <c r="M24" s="897"/>
      <c r="N24" s="897"/>
      <c r="O24" s="909" t="s">
        <v>329</v>
      </c>
      <c r="P24" s="910" t="s">
        <v>330</v>
      </c>
      <c r="Q24" s="918">
        <v>17</v>
      </c>
      <c r="R24" s="919" t="s">
        <v>288</v>
      </c>
      <c r="S24" s="920">
        <v>1</v>
      </c>
      <c r="T24" s="919"/>
    </row>
    <row r="25" spans="4:21" ht="30" customHeight="1">
      <c r="D25" s="897"/>
      <c r="E25" s="897"/>
      <c r="F25" s="897"/>
      <c r="G25" s="897"/>
      <c r="H25" s="897"/>
      <c r="I25" s="897"/>
      <c r="J25" s="898">
        <v>3</v>
      </c>
      <c r="K25" s="897"/>
      <c r="L25" s="897"/>
      <c r="M25" s="897"/>
      <c r="N25" s="902">
        <v>3</v>
      </c>
      <c r="O25" s="911" t="s">
        <v>331</v>
      </c>
      <c r="P25" s="908" t="s">
        <v>332</v>
      </c>
      <c r="Q25" s="916"/>
      <c r="R25" s="916"/>
      <c r="S25" s="917"/>
      <c r="T25" s="916"/>
    </row>
    <row r="26" spans="4:21" ht="30" customHeight="1">
      <c r="D26" s="897"/>
      <c r="E26" s="897"/>
      <c r="F26" s="897"/>
      <c r="G26" s="897"/>
      <c r="H26" s="897"/>
      <c r="I26" s="897"/>
      <c r="J26" s="897"/>
      <c r="K26" s="897"/>
      <c r="L26" s="897"/>
      <c r="M26" s="897"/>
      <c r="N26" s="897"/>
      <c r="O26" s="909" t="s">
        <v>333</v>
      </c>
      <c r="P26" s="910" t="s">
        <v>334</v>
      </c>
      <c r="Q26" s="918">
        <v>18</v>
      </c>
      <c r="R26" s="919" t="s">
        <v>301</v>
      </c>
      <c r="S26" s="920">
        <v>1000</v>
      </c>
      <c r="T26" s="919"/>
    </row>
    <row r="27" spans="4:21" ht="30" customHeight="1">
      <c r="D27" s="897"/>
      <c r="E27" s="897"/>
      <c r="F27" s="897"/>
      <c r="G27" s="897"/>
      <c r="H27" s="897"/>
      <c r="I27" s="897"/>
      <c r="J27" s="897"/>
      <c r="K27" s="897"/>
      <c r="L27" s="897"/>
      <c r="M27" s="897"/>
      <c r="N27" s="897"/>
      <c r="O27" s="909" t="s">
        <v>335</v>
      </c>
      <c r="P27" s="910" t="s">
        <v>336</v>
      </c>
      <c r="Q27" s="918">
        <v>19</v>
      </c>
      <c r="R27" s="919" t="s">
        <v>337</v>
      </c>
      <c r="S27" s="920">
        <v>2500</v>
      </c>
      <c r="T27" s="919"/>
    </row>
    <row r="28" spans="4:21" ht="30" customHeight="1">
      <c r="D28" s="897"/>
      <c r="E28" s="897"/>
      <c r="F28" s="897"/>
      <c r="G28" s="897"/>
      <c r="H28" s="897"/>
      <c r="I28" s="897"/>
      <c r="J28" s="897"/>
      <c r="K28" s="897"/>
      <c r="L28" s="897"/>
      <c r="M28" s="897"/>
      <c r="N28" s="897"/>
      <c r="O28" s="909" t="s">
        <v>338</v>
      </c>
      <c r="P28" s="910" t="s">
        <v>339</v>
      </c>
      <c r="Q28" s="918">
        <v>20</v>
      </c>
      <c r="R28" s="919" t="s">
        <v>340</v>
      </c>
      <c r="S28" s="920">
        <v>200</v>
      </c>
      <c r="T28" s="919"/>
    </row>
    <row r="29" spans="4:21" ht="30" customHeight="1">
      <c r="D29" s="897"/>
      <c r="E29" s="897"/>
      <c r="F29" s="896">
        <v>8</v>
      </c>
      <c r="G29" s="897"/>
      <c r="H29" s="897"/>
      <c r="I29" s="898">
        <f>SUM(J30:J70)</f>
        <v>37</v>
      </c>
      <c r="J29" s="897"/>
      <c r="K29" s="897"/>
      <c r="L29" s="897"/>
      <c r="M29" s="902">
        <f>SUM(N30:N70)</f>
        <v>37</v>
      </c>
      <c r="N29" s="897"/>
      <c r="O29" s="905">
        <v>1.2</v>
      </c>
      <c r="P29" s="906" t="s">
        <v>341</v>
      </c>
      <c r="Q29" s="905" t="s">
        <v>276</v>
      </c>
      <c r="R29" s="905" t="s">
        <v>277</v>
      </c>
      <c r="S29" s="915" t="s">
        <v>270</v>
      </c>
      <c r="T29" s="905"/>
      <c r="U29" s="328">
        <v>4</v>
      </c>
    </row>
    <row r="30" spans="4:21" ht="30" customHeight="1">
      <c r="D30" s="897"/>
      <c r="E30" s="897"/>
      <c r="F30" s="897"/>
      <c r="G30" s="897"/>
      <c r="H30" s="897"/>
      <c r="I30" s="897"/>
      <c r="J30" s="898">
        <v>8</v>
      </c>
      <c r="K30" s="897"/>
      <c r="L30" s="897"/>
      <c r="M30" s="897"/>
      <c r="N30" s="902">
        <v>8</v>
      </c>
      <c r="O30" s="911" t="s">
        <v>342</v>
      </c>
      <c r="P30" s="908" t="s">
        <v>36</v>
      </c>
      <c r="Q30" s="916"/>
      <c r="R30" s="916"/>
      <c r="S30" s="917"/>
      <c r="T30" s="916"/>
    </row>
    <row r="31" spans="4:21" ht="30" customHeight="1">
      <c r="D31" s="897"/>
      <c r="E31" s="897"/>
      <c r="F31" s="897"/>
      <c r="G31" s="897"/>
      <c r="H31" s="897"/>
      <c r="I31" s="897"/>
      <c r="J31" s="897"/>
      <c r="K31" s="897"/>
      <c r="L31" s="897"/>
      <c r="M31" s="897"/>
      <c r="N31" s="897"/>
      <c r="O31" s="909" t="s">
        <v>343</v>
      </c>
      <c r="P31" s="910" t="s">
        <v>344</v>
      </c>
      <c r="Q31" s="918">
        <v>21</v>
      </c>
      <c r="R31" s="919" t="s">
        <v>345</v>
      </c>
      <c r="S31" s="920">
        <v>2</v>
      </c>
      <c r="T31" s="919"/>
    </row>
    <row r="32" spans="4:21" ht="30" customHeight="1">
      <c r="D32" s="897"/>
      <c r="E32" s="897"/>
      <c r="F32" s="897"/>
      <c r="G32" s="897"/>
      <c r="H32" s="897"/>
      <c r="I32" s="897"/>
      <c r="J32" s="897"/>
      <c r="K32" s="897"/>
      <c r="L32" s="897"/>
      <c r="M32" s="897"/>
      <c r="N32" s="897"/>
      <c r="O32" s="909" t="s">
        <v>346</v>
      </c>
      <c r="P32" s="910" t="s">
        <v>347</v>
      </c>
      <c r="Q32" s="918">
        <v>22</v>
      </c>
      <c r="R32" s="919" t="s">
        <v>348</v>
      </c>
      <c r="S32" s="920">
        <v>8</v>
      </c>
      <c r="T32" s="919"/>
    </row>
    <row r="33" spans="4:20" ht="30" customHeight="1">
      <c r="D33" s="897"/>
      <c r="E33" s="897"/>
      <c r="F33" s="897"/>
      <c r="G33" s="897"/>
      <c r="H33" s="897"/>
      <c r="I33" s="897"/>
      <c r="J33" s="897"/>
      <c r="K33" s="897"/>
      <c r="L33" s="897"/>
      <c r="M33" s="897"/>
      <c r="N33" s="897"/>
      <c r="O33" s="909" t="s">
        <v>349</v>
      </c>
      <c r="P33" s="910" t="s">
        <v>350</v>
      </c>
      <c r="Q33" s="918">
        <v>23</v>
      </c>
      <c r="R33" s="919" t="s">
        <v>351</v>
      </c>
      <c r="S33" s="920">
        <v>1</v>
      </c>
      <c r="T33" s="919"/>
    </row>
    <row r="34" spans="4:20" ht="30" customHeight="1">
      <c r="D34" s="897"/>
      <c r="E34" s="897"/>
      <c r="F34" s="897"/>
      <c r="G34" s="897"/>
      <c r="H34" s="897"/>
      <c r="I34" s="897"/>
      <c r="J34" s="897"/>
      <c r="K34" s="897"/>
      <c r="L34" s="897"/>
      <c r="M34" s="897"/>
      <c r="N34" s="897"/>
      <c r="O34" s="909" t="s">
        <v>352</v>
      </c>
      <c r="P34" s="910" t="s">
        <v>353</v>
      </c>
      <c r="Q34" s="918">
        <v>24</v>
      </c>
      <c r="R34" s="919" t="s">
        <v>348</v>
      </c>
      <c r="S34" s="920">
        <v>20</v>
      </c>
      <c r="T34" s="919"/>
    </row>
    <row r="35" spans="4:20" ht="30" customHeight="1">
      <c r="D35" s="897"/>
      <c r="E35" s="897"/>
      <c r="F35" s="897"/>
      <c r="G35" s="897"/>
      <c r="H35" s="897"/>
      <c r="I35" s="897"/>
      <c r="J35" s="897"/>
      <c r="K35" s="897"/>
      <c r="L35" s="897"/>
      <c r="M35" s="897"/>
      <c r="N35" s="897"/>
      <c r="O35" s="909" t="s">
        <v>354</v>
      </c>
      <c r="P35" s="910" t="s">
        <v>355</v>
      </c>
      <c r="Q35" s="918">
        <v>25</v>
      </c>
      <c r="R35" s="919" t="s">
        <v>356</v>
      </c>
      <c r="S35" s="920">
        <v>8</v>
      </c>
      <c r="T35" s="919"/>
    </row>
    <row r="36" spans="4:20" ht="30" customHeight="1">
      <c r="D36" s="897"/>
      <c r="E36" s="897"/>
      <c r="F36" s="897"/>
      <c r="G36" s="897"/>
      <c r="H36" s="897"/>
      <c r="I36" s="897"/>
      <c r="J36" s="897"/>
      <c r="K36" s="897"/>
      <c r="L36" s="897"/>
      <c r="M36" s="897"/>
      <c r="N36" s="897"/>
      <c r="O36" s="909" t="s">
        <v>357</v>
      </c>
      <c r="P36" s="910" t="s">
        <v>358</v>
      </c>
      <c r="Q36" s="918">
        <v>26</v>
      </c>
      <c r="R36" s="919" t="s">
        <v>359</v>
      </c>
      <c r="S36" s="920">
        <v>20</v>
      </c>
      <c r="T36" s="919"/>
    </row>
    <row r="37" spans="4:20" ht="30" customHeight="1">
      <c r="D37" s="897"/>
      <c r="E37" s="897"/>
      <c r="F37" s="897"/>
      <c r="G37" s="897"/>
      <c r="H37" s="897"/>
      <c r="I37" s="897"/>
      <c r="J37" s="897"/>
      <c r="K37" s="897"/>
      <c r="L37" s="897"/>
      <c r="M37" s="897"/>
      <c r="N37" s="897"/>
      <c r="O37" s="909" t="s">
        <v>360</v>
      </c>
      <c r="P37" s="910" t="s">
        <v>361</v>
      </c>
      <c r="Q37" s="918">
        <v>27</v>
      </c>
      <c r="R37" s="919" t="s">
        <v>362</v>
      </c>
      <c r="S37" s="920">
        <v>12</v>
      </c>
      <c r="T37" s="919"/>
    </row>
    <row r="38" spans="4:20" ht="30" customHeight="1">
      <c r="D38" s="897"/>
      <c r="E38" s="897"/>
      <c r="F38" s="897"/>
      <c r="G38" s="897"/>
      <c r="H38" s="897"/>
      <c r="I38" s="897"/>
      <c r="J38" s="897"/>
      <c r="K38" s="897"/>
      <c r="L38" s="897"/>
      <c r="M38" s="897"/>
      <c r="N38" s="897"/>
      <c r="O38" s="909" t="s">
        <v>363</v>
      </c>
      <c r="P38" s="910" t="s">
        <v>364</v>
      </c>
      <c r="Q38" s="918">
        <v>28</v>
      </c>
      <c r="R38" s="919" t="s">
        <v>365</v>
      </c>
      <c r="S38" s="920">
        <v>5000</v>
      </c>
      <c r="T38" s="919"/>
    </row>
    <row r="39" spans="4:20" ht="30" customHeight="1">
      <c r="D39" s="897"/>
      <c r="E39" s="897"/>
      <c r="F39" s="897"/>
      <c r="G39" s="897"/>
      <c r="H39" s="897"/>
      <c r="I39" s="897"/>
      <c r="J39" s="898">
        <v>3</v>
      </c>
      <c r="K39" s="897"/>
      <c r="L39" s="897"/>
      <c r="M39" s="897"/>
      <c r="N39" s="902">
        <v>3</v>
      </c>
      <c r="O39" s="911" t="s">
        <v>366</v>
      </c>
      <c r="P39" s="908" t="s">
        <v>367</v>
      </c>
      <c r="Q39" s="916"/>
      <c r="R39" s="916"/>
      <c r="S39" s="917"/>
      <c r="T39" s="916"/>
    </row>
    <row r="40" spans="4:20" ht="30" customHeight="1">
      <c r="D40" s="897"/>
      <c r="E40" s="897"/>
      <c r="F40" s="897"/>
      <c r="G40" s="897"/>
      <c r="H40" s="897"/>
      <c r="I40" s="897"/>
      <c r="J40" s="897"/>
      <c r="K40" s="897"/>
      <c r="L40" s="897"/>
      <c r="M40" s="897"/>
      <c r="N40" s="897"/>
      <c r="O40" s="909" t="s">
        <v>368</v>
      </c>
      <c r="P40" s="910" t="s">
        <v>369</v>
      </c>
      <c r="Q40" s="918">
        <v>29</v>
      </c>
      <c r="R40" s="919" t="s">
        <v>370</v>
      </c>
      <c r="S40" s="920">
        <v>4</v>
      </c>
      <c r="T40" s="919"/>
    </row>
    <row r="41" spans="4:20" ht="30" customHeight="1">
      <c r="D41" s="897"/>
      <c r="E41" s="897"/>
      <c r="F41" s="897"/>
      <c r="G41" s="897"/>
      <c r="H41" s="897"/>
      <c r="I41" s="897"/>
      <c r="J41" s="897"/>
      <c r="K41" s="897"/>
      <c r="L41" s="897"/>
      <c r="M41" s="897"/>
      <c r="N41" s="897"/>
      <c r="O41" s="909" t="s">
        <v>371</v>
      </c>
      <c r="P41" s="910" t="s">
        <v>372</v>
      </c>
      <c r="Q41" s="918">
        <v>30</v>
      </c>
      <c r="R41" s="919" t="s">
        <v>373</v>
      </c>
      <c r="S41" s="920">
        <v>20</v>
      </c>
      <c r="T41" s="919"/>
    </row>
    <row r="42" spans="4:20" ht="30" customHeight="1">
      <c r="D42" s="897"/>
      <c r="E42" s="897"/>
      <c r="F42" s="897"/>
      <c r="G42" s="897"/>
      <c r="H42" s="897"/>
      <c r="I42" s="897"/>
      <c r="J42" s="897"/>
      <c r="K42" s="897"/>
      <c r="L42" s="897"/>
      <c r="M42" s="897"/>
      <c r="N42" s="897"/>
      <c r="O42" s="909" t="s">
        <v>374</v>
      </c>
      <c r="P42" s="910" t="s">
        <v>375</v>
      </c>
      <c r="Q42" s="918">
        <v>31</v>
      </c>
      <c r="R42" s="919" t="s">
        <v>370</v>
      </c>
      <c r="S42" s="920">
        <v>20</v>
      </c>
      <c r="T42" s="919"/>
    </row>
    <row r="43" spans="4:20" ht="30" customHeight="1">
      <c r="D43" s="897"/>
      <c r="E43" s="897"/>
      <c r="F43" s="897"/>
      <c r="G43" s="897"/>
      <c r="H43" s="897"/>
      <c r="I43" s="897"/>
      <c r="J43" s="898">
        <v>8</v>
      </c>
      <c r="K43" s="897"/>
      <c r="L43" s="897"/>
      <c r="M43" s="897"/>
      <c r="N43" s="902">
        <v>8</v>
      </c>
      <c r="O43" s="911" t="s">
        <v>376</v>
      </c>
      <c r="P43" s="908" t="s">
        <v>377</v>
      </c>
      <c r="Q43" s="916"/>
      <c r="R43" s="916"/>
      <c r="S43" s="917"/>
      <c r="T43" s="916"/>
    </row>
    <row r="44" spans="4:20" ht="30" customHeight="1">
      <c r="D44" s="897"/>
      <c r="E44" s="897"/>
      <c r="F44" s="897"/>
      <c r="G44" s="897"/>
      <c r="H44" s="897"/>
      <c r="I44" s="897"/>
      <c r="J44" s="897"/>
      <c r="K44" s="897"/>
      <c r="L44" s="897"/>
      <c r="M44" s="897"/>
      <c r="N44" s="897"/>
      <c r="O44" s="909" t="s">
        <v>378</v>
      </c>
      <c r="P44" s="910" t="s">
        <v>379</v>
      </c>
      <c r="Q44" s="918">
        <v>32</v>
      </c>
      <c r="R44" s="919" t="s">
        <v>380</v>
      </c>
      <c r="S44" s="920">
        <v>1</v>
      </c>
      <c r="T44" s="919"/>
    </row>
    <row r="45" spans="4:20" ht="30" customHeight="1">
      <c r="D45" s="897"/>
      <c r="E45" s="897"/>
      <c r="F45" s="897"/>
      <c r="G45" s="897"/>
      <c r="H45" s="897"/>
      <c r="I45" s="897"/>
      <c r="J45" s="897"/>
      <c r="K45" s="897"/>
      <c r="L45" s="897"/>
      <c r="M45" s="897"/>
      <c r="N45" s="897"/>
      <c r="O45" s="909" t="s">
        <v>381</v>
      </c>
      <c r="P45" s="910" t="s">
        <v>382</v>
      </c>
      <c r="Q45" s="918">
        <v>33</v>
      </c>
      <c r="R45" s="919" t="s">
        <v>383</v>
      </c>
      <c r="S45" s="920">
        <v>800</v>
      </c>
      <c r="T45" s="919"/>
    </row>
    <row r="46" spans="4:20" ht="30" customHeight="1">
      <c r="D46" s="897"/>
      <c r="E46" s="897"/>
      <c r="F46" s="897"/>
      <c r="G46" s="897"/>
      <c r="H46" s="897"/>
      <c r="I46" s="897"/>
      <c r="J46" s="897"/>
      <c r="K46" s="897"/>
      <c r="L46" s="897"/>
      <c r="M46" s="897"/>
      <c r="N46" s="897"/>
      <c r="O46" s="909" t="s">
        <v>384</v>
      </c>
      <c r="P46" s="910" t="s">
        <v>385</v>
      </c>
      <c r="Q46" s="918">
        <v>34</v>
      </c>
      <c r="R46" s="919" t="s">
        <v>362</v>
      </c>
      <c r="S46" s="920">
        <v>30</v>
      </c>
      <c r="T46" s="919"/>
    </row>
    <row r="47" spans="4:20" ht="30" customHeight="1">
      <c r="D47" s="897"/>
      <c r="E47" s="897"/>
      <c r="F47" s="897"/>
      <c r="G47" s="897"/>
      <c r="H47" s="897"/>
      <c r="I47" s="897"/>
      <c r="J47" s="897"/>
      <c r="K47" s="897"/>
      <c r="L47" s="897"/>
      <c r="M47" s="897"/>
      <c r="N47" s="897"/>
      <c r="O47" s="909" t="s">
        <v>386</v>
      </c>
      <c r="P47" s="910" t="s">
        <v>387</v>
      </c>
      <c r="Q47" s="918">
        <v>35</v>
      </c>
      <c r="R47" s="919" t="s">
        <v>388</v>
      </c>
      <c r="S47" s="920">
        <v>800</v>
      </c>
      <c r="T47" s="919"/>
    </row>
    <row r="48" spans="4:20" ht="30" customHeight="1">
      <c r="D48" s="897"/>
      <c r="E48" s="897"/>
      <c r="F48" s="897"/>
      <c r="G48" s="897"/>
      <c r="H48" s="897"/>
      <c r="I48" s="897"/>
      <c r="J48" s="897"/>
      <c r="K48" s="897"/>
      <c r="L48" s="897"/>
      <c r="M48" s="897"/>
      <c r="N48" s="897"/>
      <c r="O48" s="909" t="s">
        <v>389</v>
      </c>
      <c r="P48" s="910" t="s">
        <v>390</v>
      </c>
      <c r="Q48" s="918">
        <v>36</v>
      </c>
      <c r="R48" s="919" t="s">
        <v>391</v>
      </c>
      <c r="S48" s="920">
        <v>4</v>
      </c>
      <c r="T48" s="919"/>
    </row>
    <row r="49" spans="4:20" ht="30" customHeight="1">
      <c r="D49" s="897"/>
      <c r="E49" s="897"/>
      <c r="F49" s="897"/>
      <c r="G49" s="897"/>
      <c r="H49" s="897"/>
      <c r="I49" s="897"/>
      <c r="J49" s="897"/>
      <c r="K49" s="897"/>
      <c r="L49" s="897"/>
      <c r="M49" s="897"/>
      <c r="N49" s="897"/>
      <c r="O49" s="909" t="s">
        <v>392</v>
      </c>
      <c r="P49" s="910" t="s">
        <v>393</v>
      </c>
      <c r="Q49" s="918">
        <v>37</v>
      </c>
      <c r="R49" s="919" t="s">
        <v>394</v>
      </c>
      <c r="S49" s="920">
        <v>20</v>
      </c>
      <c r="T49" s="919"/>
    </row>
    <row r="50" spans="4:20" ht="30" customHeight="1">
      <c r="D50" s="897"/>
      <c r="E50" s="897"/>
      <c r="F50" s="897"/>
      <c r="G50" s="897"/>
      <c r="H50" s="897"/>
      <c r="I50" s="897"/>
      <c r="J50" s="897"/>
      <c r="K50" s="897"/>
      <c r="L50" s="897"/>
      <c r="M50" s="897"/>
      <c r="N50" s="897"/>
      <c r="O50" s="909" t="s">
        <v>395</v>
      </c>
      <c r="P50" s="910" t="s">
        <v>396</v>
      </c>
      <c r="Q50" s="918">
        <v>38</v>
      </c>
      <c r="R50" s="919" t="s">
        <v>359</v>
      </c>
      <c r="S50" s="920">
        <v>40</v>
      </c>
      <c r="T50" s="919"/>
    </row>
    <row r="51" spans="4:20" ht="30" customHeight="1">
      <c r="D51" s="897"/>
      <c r="E51" s="897"/>
      <c r="F51" s="897"/>
      <c r="G51" s="897"/>
      <c r="H51" s="897"/>
      <c r="I51" s="897"/>
      <c r="J51" s="897"/>
      <c r="K51" s="897"/>
      <c r="L51" s="897"/>
      <c r="M51" s="897"/>
      <c r="N51" s="897"/>
      <c r="O51" s="909" t="s">
        <v>397</v>
      </c>
      <c r="P51" s="910" t="s">
        <v>398</v>
      </c>
      <c r="Q51" s="918">
        <v>39</v>
      </c>
      <c r="R51" s="919" t="s">
        <v>359</v>
      </c>
      <c r="S51" s="920">
        <v>8</v>
      </c>
      <c r="T51" s="919"/>
    </row>
    <row r="52" spans="4:20" ht="30" customHeight="1">
      <c r="D52" s="897"/>
      <c r="E52" s="897"/>
      <c r="F52" s="897"/>
      <c r="G52" s="897"/>
      <c r="H52" s="897"/>
      <c r="I52" s="897"/>
      <c r="J52" s="898">
        <v>3</v>
      </c>
      <c r="K52" s="897"/>
      <c r="L52" s="897"/>
      <c r="M52" s="897"/>
      <c r="N52" s="902">
        <v>3</v>
      </c>
      <c r="O52" s="911" t="s">
        <v>399</v>
      </c>
      <c r="P52" s="908" t="s">
        <v>39</v>
      </c>
      <c r="Q52" s="916"/>
      <c r="R52" s="916"/>
      <c r="S52" s="917"/>
      <c r="T52" s="916"/>
    </row>
    <row r="53" spans="4:20" ht="30" customHeight="1">
      <c r="D53" s="897"/>
      <c r="E53" s="897"/>
      <c r="F53" s="897"/>
      <c r="G53" s="897"/>
      <c r="H53" s="897"/>
      <c r="I53" s="897"/>
      <c r="J53" s="897"/>
      <c r="K53" s="897"/>
      <c r="L53" s="897"/>
      <c r="M53" s="897"/>
      <c r="N53" s="897"/>
      <c r="O53" s="909" t="s">
        <v>400</v>
      </c>
      <c r="P53" s="910" t="s">
        <v>401</v>
      </c>
      <c r="Q53" s="918">
        <v>40</v>
      </c>
      <c r="R53" s="919" t="s">
        <v>402</v>
      </c>
      <c r="S53" s="920">
        <v>6</v>
      </c>
      <c r="T53" s="919"/>
    </row>
    <row r="54" spans="4:20" ht="30" customHeight="1">
      <c r="D54" s="897"/>
      <c r="E54" s="897"/>
      <c r="F54" s="897"/>
      <c r="G54" s="897"/>
      <c r="H54" s="897"/>
      <c r="I54" s="897"/>
      <c r="J54" s="897"/>
      <c r="K54" s="897"/>
      <c r="L54" s="897"/>
      <c r="M54" s="897"/>
      <c r="N54" s="897"/>
      <c r="O54" s="909" t="s">
        <v>403</v>
      </c>
      <c r="P54" s="910" t="s">
        <v>404</v>
      </c>
      <c r="Q54" s="918">
        <v>41</v>
      </c>
      <c r="R54" s="919" t="s">
        <v>345</v>
      </c>
      <c r="S54" s="920">
        <v>12</v>
      </c>
      <c r="T54" s="919"/>
    </row>
    <row r="55" spans="4:20" ht="30" customHeight="1">
      <c r="D55" s="897"/>
      <c r="E55" s="897"/>
      <c r="F55" s="897"/>
      <c r="G55" s="897"/>
      <c r="H55" s="897"/>
      <c r="I55" s="897"/>
      <c r="J55" s="897"/>
      <c r="K55" s="897"/>
      <c r="L55" s="897"/>
      <c r="M55" s="897"/>
      <c r="N55" s="897"/>
      <c r="O55" s="909" t="s">
        <v>405</v>
      </c>
      <c r="P55" s="910" t="s">
        <v>406</v>
      </c>
      <c r="Q55" s="918">
        <v>42</v>
      </c>
      <c r="R55" s="919" t="s">
        <v>345</v>
      </c>
      <c r="S55" s="920">
        <v>4</v>
      </c>
      <c r="T55" s="919"/>
    </row>
    <row r="56" spans="4:20" ht="30" customHeight="1">
      <c r="D56" s="897"/>
      <c r="E56" s="897"/>
      <c r="F56" s="897"/>
      <c r="G56" s="897"/>
      <c r="H56" s="897"/>
      <c r="I56" s="897"/>
      <c r="J56" s="898">
        <v>3</v>
      </c>
      <c r="K56" s="897"/>
      <c r="L56" s="897"/>
      <c r="M56" s="897"/>
      <c r="N56" s="902">
        <v>3</v>
      </c>
      <c r="O56" s="911" t="s">
        <v>407</v>
      </c>
      <c r="P56" s="908" t="s">
        <v>40</v>
      </c>
      <c r="Q56" s="916"/>
      <c r="R56" s="916"/>
      <c r="S56" s="917"/>
      <c r="T56" s="916"/>
    </row>
    <row r="57" spans="4:20" ht="30" customHeight="1">
      <c r="D57" s="897"/>
      <c r="E57" s="897"/>
      <c r="F57" s="897"/>
      <c r="G57" s="897"/>
      <c r="H57" s="897"/>
      <c r="I57" s="897"/>
      <c r="J57" s="897"/>
      <c r="K57" s="897"/>
      <c r="L57" s="897"/>
      <c r="M57" s="897"/>
      <c r="N57" s="897"/>
      <c r="O57" s="909" t="s">
        <v>408</v>
      </c>
      <c r="P57" s="910" t="s">
        <v>409</v>
      </c>
      <c r="Q57" s="918">
        <v>43</v>
      </c>
      <c r="R57" s="919" t="s">
        <v>345</v>
      </c>
      <c r="S57" s="920">
        <v>6</v>
      </c>
      <c r="T57" s="919"/>
    </row>
    <row r="58" spans="4:20" ht="30" customHeight="1">
      <c r="D58" s="897"/>
      <c r="E58" s="897"/>
      <c r="F58" s="897"/>
      <c r="G58" s="897"/>
      <c r="H58" s="897"/>
      <c r="I58" s="897"/>
      <c r="J58" s="897"/>
      <c r="K58" s="897"/>
      <c r="L58" s="897"/>
      <c r="M58" s="897"/>
      <c r="N58" s="897"/>
      <c r="O58" s="909" t="s">
        <v>410</v>
      </c>
      <c r="P58" s="910" t="s">
        <v>411</v>
      </c>
      <c r="Q58" s="918">
        <v>44</v>
      </c>
      <c r="R58" s="919" t="s">
        <v>412</v>
      </c>
      <c r="S58" s="920">
        <v>12</v>
      </c>
      <c r="T58" s="919"/>
    </row>
    <row r="59" spans="4:20" ht="30" customHeight="1">
      <c r="D59" s="897"/>
      <c r="E59" s="897"/>
      <c r="F59" s="897"/>
      <c r="G59" s="897"/>
      <c r="H59" s="897"/>
      <c r="I59" s="897"/>
      <c r="J59" s="897"/>
      <c r="K59" s="897"/>
      <c r="L59" s="897"/>
      <c r="M59" s="897"/>
      <c r="N59" s="897"/>
      <c r="O59" s="909" t="s">
        <v>413</v>
      </c>
      <c r="P59" s="910" t="s">
        <v>414</v>
      </c>
      <c r="Q59" s="921">
        <v>45</v>
      </c>
      <c r="R59" s="919" t="s">
        <v>345</v>
      </c>
      <c r="S59" s="920">
        <v>12</v>
      </c>
      <c r="T59" s="919"/>
    </row>
    <row r="60" spans="4:20" ht="30" customHeight="1">
      <c r="D60" s="897"/>
      <c r="E60" s="897"/>
      <c r="F60" s="897"/>
      <c r="G60" s="897"/>
      <c r="H60" s="897"/>
      <c r="I60" s="897"/>
      <c r="J60" s="898">
        <v>5</v>
      </c>
      <c r="K60" s="897"/>
      <c r="L60" s="897"/>
      <c r="M60" s="897"/>
      <c r="N60" s="902">
        <v>5</v>
      </c>
      <c r="O60" s="911" t="s">
        <v>415</v>
      </c>
      <c r="P60" s="908" t="s">
        <v>416</v>
      </c>
      <c r="Q60" s="916"/>
      <c r="R60" s="916"/>
      <c r="S60" s="917"/>
      <c r="T60" s="916"/>
    </row>
    <row r="61" spans="4:20" ht="30" customHeight="1">
      <c r="D61" s="897"/>
      <c r="E61" s="897"/>
      <c r="F61" s="897"/>
      <c r="G61" s="897"/>
      <c r="H61" s="897"/>
      <c r="I61" s="897"/>
      <c r="J61" s="897"/>
      <c r="K61" s="897"/>
      <c r="L61" s="897"/>
      <c r="M61" s="897"/>
      <c r="N61" s="897"/>
      <c r="O61" s="909" t="s">
        <v>417</v>
      </c>
      <c r="P61" s="910" t="s">
        <v>418</v>
      </c>
      <c r="Q61" s="918">
        <v>46</v>
      </c>
      <c r="R61" s="919" t="s">
        <v>419</v>
      </c>
      <c r="S61" s="920">
        <v>1</v>
      </c>
      <c r="T61" s="919"/>
    </row>
    <row r="62" spans="4:20" ht="30" customHeight="1">
      <c r="D62" s="897"/>
      <c r="E62" s="897"/>
      <c r="F62" s="897"/>
      <c r="G62" s="897"/>
      <c r="H62" s="897"/>
      <c r="I62" s="897"/>
      <c r="J62" s="897"/>
      <c r="K62" s="897"/>
      <c r="L62" s="897"/>
      <c r="M62" s="897"/>
      <c r="N62" s="897"/>
      <c r="O62" s="909" t="s">
        <v>420</v>
      </c>
      <c r="P62" s="910" t="s">
        <v>421</v>
      </c>
      <c r="Q62" s="918">
        <v>47</v>
      </c>
      <c r="R62" s="919" t="s">
        <v>422</v>
      </c>
      <c r="S62" s="920">
        <v>12</v>
      </c>
      <c r="T62" s="919"/>
    </row>
    <row r="63" spans="4:20" ht="30" customHeight="1">
      <c r="D63" s="897"/>
      <c r="E63" s="897"/>
      <c r="F63" s="897"/>
      <c r="G63" s="897"/>
      <c r="H63" s="897"/>
      <c r="I63" s="897"/>
      <c r="J63" s="897"/>
      <c r="K63" s="897"/>
      <c r="L63" s="897"/>
      <c r="M63" s="897"/>
      <c r="N63" s="897"/>
      <c r="O63" s="909" t="s">
        <v>423</v>
      </c>
      <c r="P63" s="910" t="s">
        <v>424</v>
      </c>
      <c r="Q63" s="918">
        <v>48</v>
      </c>
      <c r="R63" s="919" t="s">
        <v>425</v>
      </c>
      <c r="S63" s="920">
        <v>1</v>
      </c>
      <c r="T63" s="919"/>
    </row>
    <row r="64" spans="4:20" ht="30" customHeight="1">
      <c r="D64" s="897"/>
      <c r="E64" s="897"/>
      <c r="F64" s="897"/>
      <c r="G64" s="897"/>
      <c r="H64" s="897"/>
      <c r="I64" s="897"/>
      <c r="J64" s="897"/>
      <c r="K64" s="897"/>
      <c r="L64" s="897"/>
      <c r="M64" s="897"/>
      <c r="N64" s="897"/>
      <c r="O64" s="909" t="s">
        <v>426</v>
      </c>
      <c r="P64" s="910" t="s">
        <v>427</v>
      </c>
      <c r="Q64" s="918">
        <v>49</v>
      </c>
      <c r="R64" s="919" t="s">
        <v>419</v>
      </c>
      <c r="S64" s="920">
        <v>6</v>
      </c>
      <c r="T64" s="919"/>
    </row>
    <row r="65" spans="4:21" ht="30" customHeight="1">
      <c r="D65" s="897"/>
      <c r="E65" s="897"/>
      <c r="F65" s="897"/>
      <c r="G65" s="897"/>
      <c r="H65" s="897"/>
      <c r="I65" s="897"/>
      <c r="J65" s="897"/>
      <c r="K65" s="897"/>
      <c r="L65" s="897"/>
      <c r="M65" s="897"/>
      <c r="N65" s="897"/>
      <c r="O65" s="909" t="s">
        <v>428</v>
      </c>
      <c r="P65" s="910" t="s">
        <v>429</v>
      </c>
      <c r="Q65" s="925">
        <v>50</v>
      </c>
      <c r="R65" s="919" t="s">
        <v>422</v>
      </c>
      <c r="S65" s="920">
        <v>24</v>
      </c>
      <c r="T65" s="919"/>
    </row>
    <row r="66" spans="4:21" ht="30" customHeight="1">
      <c r="D66" s="897"/>
      <c r="E66" s="897"/>
      <c r="F66" s="897"/>
      <c r="G66" s="897"/>
      <c r="H66" s="897"/>
      <c r="I66" s="897"/>
      <c r="J66" s="898">
        <v>3</v>
      </c>
      <c r="K66" s="897"/>
      <c r="L66" s="897"/>
      <c r="M66" s="897"/>
      <c r="N66" s="902">
        <v>3</v>
      </c>
      <c r="O66" s="911" t="s">
        <v>430</v>
      </c>
      <c r="P66" s="908" t="s">
        <v>42</v>
      </c>
      <c r="Q66" s="916"/>
      <c r="R66" s="916"/>
      <c r="S66" s="917"/>
      <c r="T66" s="916"/>
    </row>
    <row r="67" spans="4:21" ht="30" customHeight="1">
      <c r="D67" s="897"/>
      <c r="E67" s="897"/>
      <c r="F67" s="897"/>
      <c r="G67" s="897"/>
      <c r="H67" s="897"/>
      <c r="I67" s="897"/>
      <c r="J67" s="897"/>
      <c r="K67" s="897"/>
      <c r="L67" s="897"/>
      <c r="M67" s="897"/>
      <c r="N67" s="897"/>
      <c r="O67" s="909" t="s">
        <v>431</v>
      </c>
      <c r="P67" s="910" t="s">
        <v>432</v>
      </c>
      <c r="Q67" s="918">
        <v>51</v>
      </c>
      <c r="R67" s="919" t="s">
        <v>425</v>
      </c>
      <c r="S67" s="920">
        <v>40</v>
      </c>
      <c r="T67" s="919"/>
    </row>
    <row r="68" spans="4:21" ht="30" customHeight="1">
      <c r="D68" s="897"/>
      <c r="E68" s="897"/>
      <c r="F68" s="897"/>
      <c r="G68" s="897"/>
      <c r="H68" s="897"/>
      <c r="I68" s="897"/>
      <c r="J68" s="897"/>
      <c r="K68" s="897"/>
      <c r="L68" s="897"/>
      <c r="M68" s="897"/>
      <c r="N68" s="897"/>
      <c r="O68" s="909" t="s">
        <v>433</v>
      </c>
      <c r="P68" s="910" t="s">
        <v>434</v>
      </c>
      <c r="Q68" s="918">
        <v>52</v>
      </c>
      <c r="R68" s="919" t="s">
        <v>435</v>
      </c>
      <c r="S68" s="920">
        <v>6</v>
      </c>
      <c r="T68" s="919"/>
    </row>
    <row r="69" spans="4:21" ht="30" customHeight="1">
      <c r="D69" s="897"/>
      <c r="E69" s="897"/>
      <c r="F69" s="897"/>
      <c r="G69" s="897"/>
      <c r="H69" s="897"/>
      <c r="I69" s="897"/>
      <c r="J69" s="897"/>
      <c r="K69" s="897"/>
      <c r="L69" s="897"/>
      <c r="M69" s="897"/>
      <c r="N69" s="897"/>
      <c r="O69" s="909" t="s">
        <v>436</v>
      </c>
      <c r="P69" s="910" t="s">
        <v>437</v>
      </c>
      <c r="Q69" s="918">
        <v>53</v>
      </c>
      <c r="R69" s="919" t="s">
        <v>438</v>
      </c>
      <c r="S69" s="920">
        <v>1500</v>
      </c>
      <c r="T69" s="919"/>
    </row>
    <row r="70" spans="4:21" ht="30" customHeight="1">
      <c r="D70" s="897"/>
      <c r="E70" s="897"/>
      <c r="F70" s="897"/>
      <c r="G70" s="897"/>
      <c r="H70" s="897"/>
      <c r="I70" s="897"/>
      <c r="J70" s="898">
        <v>4</v>
      </c>
      <c r="K70" s="897"/>
      <c r="L70" s="897"/>
      <c r="M70" s="897"/>
      <c r="N70" s="902">
        <v>4</v>
      </c>
      <c r="O70" s="911" t="s">
        <v>439</v>
      </c>
      <c r="P70" s="908" t="s">
        <v>440</v>
      </c>
      <c r="Q70" s="916"/>
      <c r="R70" s="916"/>
      <c r="S70" s="917"/>
      <c r="T70" s="916"/>
    </row>
    <row r="71" spans="4:21" ht="30" customHeight="1">
      <c r="D71" s="897"/>
      <c r="E71" s="897"/>
      <c r="F71" s="897"/>
      <c r="G71" s="897"/>
      <c r="H71" s="897"/>
      <c r="I71" s="897"/>
      <c r="J71" s="897"/>
      <c r="K71" s="897"/>
      <c r="L71" s="897"/>
      <c r="M71" s="897"/>
      <c r="N71" s="897"/>
      <c r="O71" s="909" t="s">
        <v>441</v>
      </c>
      <c r="P71" s="910" t="s">
        <v>442</v>
      </c>
      <c r="Q71" s="918">
        <v>54</v>
      </c>
      <c r="R71" s="919" t="s">
        <v>443</v>
      </c>
      <c r="S71" s="920">
        <v>1</v>
      </c>
      <c r="T71" s="919"/>
    </row>
    <row r="72" spans="4:21" ht="30" customHeight="1">
      <c r="D72" s="897"/>
      <c r="E72" s="897"/>
      <c r="F72" s="897"/>
      <c r="G72" s="897"/>
      <c r="H72" s="897"/>
      <c r="I72" s="897"/>
      <c r="J72" s="897"/>
      <c r="K72" s="897"/>
      <c r="L72" s="897"/>
      <c r="M72" s="897"/>
      <c r="N72" s="897"/>
      <c r="O72" s="909" t="s">
        <v>444</v>
      </c>
      <c r="P72" s="910" t="s">
        <v>445</v>
      </c>
      <c r="Q72" s="918">
        <v>55</v>
      </c>
      <c r="R72" s="919" t="s">
        <v>446</v>
      </c>
      <c r="S72" s="920">
        <v>20</v>
      </c>
      <c r="T72" s="919"/>
    </row>
    <row r="73" spans="4:21" ht="30" customHeight="1">
      <c r="D73" s="897"/>
      <c r="E73" s="897"/>
      <c r="F73" s="897"/>
      <c r="G73" s="897"/>
      <c r="H73" s="897"/>
      <c r="I73" s="897"/>
      <c r="J73" s="897"/>
      <c r="K73" s="897"/>
      <c r="L73" s="897"/>
      <c r="M73" s="897"/>
      <c r="N73" s="897"/>
      <c r="O73" s="909" t="s">
        <v>447</v>
      </c>
      <c r="P73" s="910" t="s">
        <v>448</v>
      </c>
      <c r="Q73" s="918">
        <v>56</v>
      </c>
      <c r="R73" s="919" t="s">
        <v>449</v>
      </c>
      <c r="S73" s="920">
        <v>6</v>
      </c>
      <c r="T73" s="919"/>
    </row>
    <row r="74" spans="4:21" ht="30" customHeight="1">
      <c r="D74" s="897"/>
      <c r="E74" s="897"/>
      <c r="F74" s="897"/>
      <c r="G74" s="897"/>
      <c r="H74" s="897"/>
      <c r="I74" s="897"/>
      <c r="J74" s="897"/>
      <c r="K74" s="897"/>
      <c r="L74" s="897"/>
      <c r="M74" s="897"/>
      <c r="N74" s="897"/>
      <c r="O74" s="909" t="s">
        <v>450</v>
      </c>
      <c r="P74" s="910" t="s">
        <v>451</v>
      </c>
      <c r="Q74" s="918">
        <v>57</v>
      </c>
      <c r="R74" s="919" t="s">
        <v>452</v>
      </c>
      <c r="S74" s="920">
        <v>1</v>
      </c>
      <c r="T74" s="919"/>
    </row>
    <row r="75" spans="4:21" ht="30" customHeight="1">
      <c r="D75" s="897"/>
      <c r="E75" s="897"/>
      <c r="F75" s="896">
        <v>2</v>
      </c>
      <c r="G75" s="897"/>
      <c r="H75" s="897"/>
      <c r="I75" s="898">
        <f>SUM(J76:J79)</f>
        <v>3</v>
      </c>
      <c r="J75" s="897"/>
      <c r="K75" s="897"/>
      <c r="L75" s="897"/>
      <c r="M75" s="902">
        <f>SUM(N76:N79)</f>
        <v>3</v>
      </c>
      <c r="N75" s="897"/>
      <c r="O75" s="905">
        <v>1.3</v>
      </c>
      <c r="P75" s="906" t="s">
        <v>44</v>
      </c>
      <c r="Q75" s="905" t="s">
        <v>276</v>
      </c>
      <c r="R75" s="905" t="s">
        <v>277</v>
      </c>
      <c r="S75" s="915" t="s">
        <v>270</v>
      </c>
      <c r="T75" s="905"/>
      <c r="U75" s="926">
        <v>2</v>
      </c>
    </row>
    <row r="76" spans="4:21" ht="30" customHeight="1">
      <c r="D76" s="897"/>
      <c r="E76" s="897"/>
      <c r="F76" s="897"/>
      <c r="G76" s="897"/>
      <c r="H76" s="897"/>
      <c r="I76" s="897"/>
      <c r="J76" s="898">
        <v>2</v>
      </c>
      <c r="K76" s="897"/>
      <c r="L76" s="897"/>
      <c r="M76" s="897"/>
      <c r="N76" s="902">
        <v>2</v>
      </c>
      <c r="O76" s="911" t="s">
        <v>453</v>
      </c>
      <c r="P76" s="908" t="s">
        <v>46</v>
      </c>
      <c r="Q76" s="916"/>
      <c r="R76" s="916"/>
      <c r="S76" s="917"/>
      <c r="T76" s="916"/>
    </row>
    <row r="77" spans="4:21" ht="30" customHeight="1">
      <c r="D77" s="897"/>
      <c r="E77" s="897"/>
      <c r="F77" s="897"/>
      <c r="G77" s="897"/>
      <c r="H77" s="897"/>
      <c r="I77" s="897"/>
      <c r="J77" s="897"/>
      <c r="K77" s="897"/>
      <c r="L77" s="897"/>
      <c r="M77" s="897"/>
      <c r="N77" s="897"/>
      <c r="O77" s="909" t="s">
        <v>454</v>
      </c>
      <c r="P77" s="910" t="s">
        <v>455</v>
      </c>
      <c r="Q77" s="918">
        <v>58</v>
      </c>
      <c r="R77" s="919" t="s">
        <v>456</v>
      </c>
      <c r="S77" s="920">
        <v>15</v>
      </c>
      <c r="T77" s="919"/>
    </row>
    <row r="78" spans="4:21" ht="30" customHeight="1">
      <c r="D78" s="897"/>
      <c r="E78" s="897"/>
      <c r="F78" s="897"/>
      <c r="G78" s="897"/>
      <c r="H78" s="897"/>
      <c r="I78" s="897"/>
      <c r="J78" s="897"/>
      <c r="K78" s="897"/>
      <c r="L78" s="897"/>
      <c r="M78" s="897"/>
      <c r="N78" s="897"/>
      <c r="O78" s="909" t="s">
        <v>457</v>
      </c>
      <c r="P78" s="910" t="s">
        <v>458</v>
      </c>
      <c r="Q78" s="918">
        <v>59</v>
      </c>
      <c r="R78" s="919" t="s">
        <v>459</v>
      </c>
      <c r="S78" s="920">
        <v>80</v>
      </c>
      <c r="T78" s="919"/>
    </row>
    <row r="79" spans="4:21" ht="30" customHeight="1">
      <c r="D79" s="897"/>
      <c r="E79" s="897"/>
      <c r="F79" s="897"/>
      <c r="G79" s="897"/>
      <c r="H79" s="897"/>
      <c r="I79" s="897"/>
      <c r="J79" s="898">
        <v>1</v>
      </c>
      <c r="K79" s="897"/>
      <c r="L79" s="897"/>
      <c r="M79" s="897"/>
      <c r="N79" s="902">
        <v>1</v>
      </c>
      <c r="O79" s="911" t="s">
        <v>460</v>
      </c>
      <c r="P79" s="908" t="s">
        <v>461</v>
      </c>
      <c r="Q79" s="916"/>
      <c r="R79" s="916"/>
      <c r="S79" s="917"/>
      <c r="T79" s="916"/>
    </row>
    <row r="80" spans="4:21" ht="30" customHeight="1">
      <c r="D80" s="897"/>
      <c r="E80" s="897"/>
      <c r="F80" s="897"/>
      <c r="G80" s="897"/>
      <c r="H80" s="897"/>
      <c r="I80" s="897"/>
      <c r="J80" s="897"/>
      <c r="K80" s="897"/>
      <c r="L80" s="897"/>
      <c r="M80" s="897"/>
      <c r="N80" s="897"/>
      <c r="O80" s="909" t="s">
        <v>462</v>
      </c>
      <c r="P80" s="910" t="s">
        <v>463</v>
      </c>
      <c r="Q80" s="918">
        <v>60</v>
      </c>
      <c r="R80" s="919" t="s">
        <v>456</v>
      </c>
      <c r="S80" s="920">
        <v>12</v>
      </c>
      <c r="T80" s="919"/>
    </row>
    <row r="81" spans="4:21" ht="30" customHeight="1">
      <c r="D81" s="897"/>
      <c r="E81" s="897"/>
      <c r="F81" s="896">
        <v>9</v>
      </c>
      <c r="G81" s="897"/>
      <c r="H81" s="897"/>
      <c r="I81" s="898">
        <f>SUM(J82:J115)</f>
        <v>22</v>
      </c>
      <c r="J81" s="897"/>
      <c r="K81" s="897"/>
      <c r="L81" s="897"/>
      <c r="M81" s="902">
        <f>SUM(N82:N115)</f>
        <v>26</v>
      </c>
      <c r="N81" s="897"/>
      <c r="O81" s="905">
        <v>1.4</v>
      </c>
      <c r="P81" s="906" t="s">
        <v>464</v>
      </c>
      <c r="Q81" s="905" t="s">
        <v>276</v>
      </c>
      <c r="R81" s="905" t="s">
        <v>277</v>
      </c>
      <c r="S81" s="915" t="s">
        <v>270</v>
      </c>
      <c r="T81" s="905"/>
      <c r="U81" s="328">
        <v>14</v>
      </c>
    </row>
    <row r="82" spans="4:21" ht="30" customHeight="1">
      <c r="D82" s="897"/>
      <c r="E82" s="897"/>
      <c r="F82" s="897"/>
      <c r="G82" s="897"/>
      <c r="H82" s="897"/>
      <c r="I82" s="897"/>
      <c r="J82" s="898">
        <v>5</v>
      </c>
      <c r="K82" s="897"/>
      <c r="L82" s="897"/>
      <c r="M82" s="897"/>
      <c r="N82" s="902">
        <v>5</v>
      </c>
      <c r="O82" s="911" t="s">
        <v>465</v>
      </c>
      <c r="P82" s="908" t="s">
        <v>51</v>
      </c>
      <c r="Q82" s="916"/>
      <c r="R82" s="916"/>
      <c r="S82" s="917"/>
      <c r="T82" s="916"/>
    </row>
    <row r="83" spans="4:21" ht="30" customHeight="1">
      <c r="D83" s="897"/>
      <c r="E83" s="897"/>
      <c r="F83" s="897"/>
      <c r="G83" s="897"/>
      <c r="H83" s="897"/>
      <c r="I83" s="897"/>
      <c r="J83" s="897"/>
      <c r="K83" s="897"/>
      <c r="L83" s="897"/>
      <c r="M83" s="897"/>
      <c r="N83" s="897"/>
      <c r="O83" s="909" t="s">
        <v>466</v>
      </c>
      <c r="P83" s="910" t="s">
        <v>467</v>
      </c>
      <c r="Q83" s="918">
        <v>61</v>
      </c>
      <c r="R83" s="919" t="s">
        <v>468</v>
      </c>
      <c r="S83" s="920">
        <v>2</v>
      </c>
      <c r="T83" s="919"/>
    </row>
    <row r="84" spans="4:21" ht="30" customHeight="1">
      <c r="D84" s="897"/>
      <c r="E84" s="897"/>
      <c r="F84" s="897"/>
      <c r="G84" s="897"/>
      <c r="H84" s="897"/>
      <c r="I84" s="897"/>
      <c r="J84" s="897"/>
      <c r="K84" s="897"/>
      <c r="L84" s="897"/>
      <c r="M84" s="897"/>
      <c r="N84" s="897"/>
      <c r="O84" s="909" t="s">
        <v>469</v>
      </c>
      <c r="P84" s="910" t="s">
        <v>470</v>
      </c>
      <c r="Q84" s="918">
        <v>62</v>
      </c>
      <c r="R84" s="919" t="s">
        <v>471</v>
      </c>
      <c r="S84" s="920">
        <v>300</v>
      </c>
      <c r="T84" s="919"/>
    </row>
    <row r="85" spans="4:21" ht="30" customHeight="1">
      <c r="D85" s="897"/>
      <c r="E85" s="897"/>
      <c r="F85" s="897"/>
      <c r="G85" s="897"/>
      <c r="H85" s="897"/>
      <c r="I85" s="897"/>
      <c r="J85" s="897"/>
      <c r="K85" s="897"/>
      <c r="L85" s="897"/>
      <c r="M85" s="897"/>
      <c r="N85" s="897"/>
      <c r="O85" s="909" t="s">
        <v>472</v>
      </c>
      <c r="P85" s="910" t="s">
        <v>473</v>
      </c>
      <c r="Q85" s="918">
        <v>63</v>
      </c>
      <c r="R85" s="919" t="s">
        <v>474</v>
      </c>
      <c r="S85" s="920">
        <v>1</v>
      </c>
      <c r="T85" s="919"/>
    </row>
    <row r="86" spans="4:21" ht="30" customHeight="1">
      <c r="D86" s="897"/>
      <c r="E86" s="897"/>
      <c r="F86" s="897"/>
      <c r="G86" s="897"/>
      <c r="H86" s="897"/>
      <c r="I86" s="897"/>
      <c r="J86" s="897"/>
      <c r="K86" s="897"/>
      <c r="L86" s="897"/>
      <c r="M86" s="897"/>
      <c r="N86" s="897"/>
      <c r="O86" s="909" t="s">
        <v>475</v>
      </c>
      <c r="P86" s="910" t="s">
        <v>476</v>
      </c>
      <c r="Q86" s="918">
        <v>64</v>
      </c>
      <c r="R86" s="927" t="s">
        <v>477</v>
      </c>
      <c r="S86" s="920">
        <v>5000</v>
      </c>
      <c r="T86" s="927"/>
    </row>
    <row r="87" spans="4:21" ht="30" customHeight="1">
      <c r="D87" s="897"/>
      <c r="E87" s="897"/>
      <c r="F87" s="897"/>
      <c r="G87" s="897"/>
      <c r="H87" s="897"/>
      <c r="I87" s="897"/>
      <c r="J87" s="897"/>
      <c r="K87" s="897"/>
      <c r="L87" s="897"/>
      <c r="M87" s="897"/>
      <c r="N87" s="897"/>
      <c r="O87" s="909" t="s">
        <v>478</v>
      </c>
      <c r="P87" s="910" t="s">
        <v>479</v>
      </c>
      <c r="Q87" s="918">
        <v>65</v>
      </c>
      <c r="R87" s="927" t="s">
        <v>480</v>
      </c>
      <c r="S87" s="920">
        <v>2</v>
      </c>
      <c r="T87" s="927"/>
    </row>
    <row r="88" spans="4:21" ht="30" customHeight="1">
      <c r="D88" s="897"/>
      <c r="E88" s="897"/>
      <c r="F88" s="897"/>
      <c r="G88" s="897"/>
      <c r="H88" s="897"/>
      <c r="I88" s="897"/>
      <c r="J88" s="898">
        <v>4</v>
      </c>
      <c r="K88" s="897"/>
      <c r="L88" s="897"/>
      <c r="M88" s="897"/>
      <c r="N88" s="902">
        <v>4</v>
      </c>
      <c r="O88" s="911" t="s">
        <v>481</v>
      </c>
      <c r="P88" s="908" t="s">
        <v>482</v>
      </c>
      <c r="Q88" s="916"/>
      <c r="R88" s="916"/>
      <c r="S88" s="917"/>
      <c r="T88" s="916"/>
    </row>
    <row r="89" spans="4:21" ht="30" customHeight="1">
      <c r="D89" s="897"/>
      <c r="E89" s="897"/>
      <c r="F89" s="897"/>
      <c r="G89" s="897"/>
      <c r="H89" s="897"/>
      <c r="I89" s="897"/>
      <c r="J89" s="897"/>
      <c r="K89" s="897"/>
      <c r="L89" s="897"/>
      <c r="M89" s="897"/>
      <c r="N89" s="897"/>
      <c r="O89" s="909" t="s">
        <v>483</v>
      </c>
      <c r="P89" s="910" t="s">
        <v>484</v>
      </c>
      <c r="Q89" s="918">
        <v>66</v>
      </c>
      <c r="R89" s="919" t="s">
        <v>485</v>
      </c>
      <c r="S89" s="928">
        <v>400</v>
      </c>
      <c r="T89" s="919"/>
    </row>
    <row r="90" spans="4:21" ht="30" customHeight="1">
      <c r="D90" s="897"/>
      <c r="E90" s="897"/>
      <c r="F90" s="897"/>
      <c r="G90" s="897"/>
      <c r="H90" s="897"/>
      <c r="I90" s="897"/>
      <c r="J90" s="897"/>
      <c r="K90" s="897"/>
      <c r="L90" s="897"/>
      <c r="M90" s="897"/>
      <c r="N90" s="897"/>
      <c r="O90" s="909" t="s">
        <v>486</v>
      </c>
      <c r="P90" s="910" t="s">
        <v>487</v>
      </c>
      <c r="Q90" s="918">
        <v>67</v>
      </c>
      <c r="R90" s="927" t="s">
        <v>488</v>
      </c>
      <c r="S90" s="928">
        <v>500</v>
      </c>
      <c r="T90" s="927"/>
    </row>
    <row r="91" spans="4:21" ht="30" customHeight="1">
      <c r="D91" s="897"/>
      <c r="E91" s="897"/>
      <c r="F91" s="897"/>
      <c r="G91" s="897"/>
      <c r="H91" s="897"/>
      <c r="I91" s="897"/>
      <c r="J91" s="897"/>
      <c r="K91" s="897"/>
      <c r="L91" s="897"/>
      <c r="M91" s="897"/>
      <c r="N91" s="897"/>
      <c r="O91" s="909" t="s">
        <v>489</v>
      </c>
      <c r="P91" s="910" t="s">
        <v>490</v>
      </c>
      <c r="Q91" s="918">
        <v>68</v>
      </c>
      <c r="R91" s="927" t="s">
        <v>491</v>
      </c>
      <c r="S91" s="928">
        <v>300</v>
      </c>
      <c r="T91" s="927"/>
    </row>
    <row r="92" spans="4:21" ht="30" customHeight="1">
      <c r="D92" s="897"/>
      <c r="E92" s="897"/>
      <c r="F92" s="897"/>
      <c r="G92" s="897"/>
      <c r="H92" s="897"/>
      <c r="I92" s="897"/>
      <c r="J92" s="897"/>
      <c r="K92" s="897"/>
      <c r="L92" s="897"/>
      <c r="M92" s="897"/>
      <c r="N92" s="897"/>
      <c r="O92" s="909" t="s">
        <v>492</v>
      </c>
      <c r="P92" s="910" t="s">
        <v>493</v>
      </c>
      <c r="Q92" s="918">
        <v>69</v>
      </c>
      <c r="R92" s="927" t="s">
        <v>494</v>
      </c>
      <c r="S92" s="928">
        <v>100</v>
      </c>
      <c r="T92" s="927"/>
    </row>
    <row r="93" spans="4:21" ht="30" customHeight="1">
      <c r="D93" s="897"/>
      <c r="E93" s="897"/>
      <c r="F93" s="897"/>
      <c r="G93" s="897"/>
      <c r="H93" s="897"/>
      <c r="I93" s="897"/>
      <c r="J93" s="898">
        <v>7</v>
      </c>
      <c r="K93" s="897"/>
      <c r="L93" s="897"/>
      <c r="M93" s="897"/>
      <c r="N93" s="902">
        <v>9</v>
      </c>
      <c r="O93" s="911" t="s">
        <v>495</v>
      </c>
      <c r="P93" s="908" t="s">
        <v>496</v>
      </c>
      <c r="Q93" s="916"/>
      <c r="R93" s="916"/>
      <c r="S93" s="917"/>
      <c r="T93" s="916"/>
    </row>
    <row r="94" spans="4:21" ht="30" customHeight="1">
      <c r="D94" s="897"/>
      <c r="E94" s="897"/>
      <c r="F94" s="897"/>
      <c r="G94" s="897"/>
      <c r="H94" s="897"/>
      <c r="I94" s="897"/>
      <c r="J94" s="897"/>
      <c r="K94" s="897"/>
      <c r="L94" s="897"/>
      <c r="M94" s="897"/>
      <c r="N94" s="897"/>
      <c r="O94" s="1137" t="s">
        <v>497</v>
      </c>
      <c r="P94" s="1140" t="s">
        <v>498</v>
      </c>
      <c r="Q94" s="918">
        <v>70</v>
      </c>
      <c r="R94" s="927" t="s">
        <v>499</v>
      </c>
      <c r="S94" s="920">
        <v>3</v>
      </c>
      <c r="T94" s="927"/>
    </row>
    <row r="95" spans="4:21" ht="30" customHeight="1">
      <c r="D95" s="897"/>
      <c r="E95" s="897"/>
      <c r="F95" s="897"/>
      <c r="G95" s="897"/>
      <c r="H95" s="897"/>
      <c r="I95" s="897"/>
      <c r="J95" s="897"/>
      <c r="K95" s="897"/>
      <c r="L95" s="897"/>
      <c r="M95" s="897"/>
      <c r="N95" s="897"/>
      <c r="O95" s="1137"/>
      <c r="P95" s="1140"/>
      <c r="Q95" s="918">
        <v>71</v>
      </c>
      <c r="R95" s="927" t="s">
        <v>500</v>
      </c>
      <c r="S95" s="920">
        <v>3</v>
      </c>
      <c r="T95" s="927"/>
    </row>
    <row r="96" spans="4:21" ht="30" customHeight="1">
      <c r="D96" s="897"/>
      <c r="E96" s="897"/>
      <c r="F96" s="897"/>
      <c r="G96" s="897"/>
      <c r="H96" s="897"/>
      <c r="I96" s="897"/>
      <c r="J96" s="897"/>
      <c r="K96" s="897"/>
      <c r="L96" s="897"/>
      <c r="M96" s="897"/>
      <c r="N96" s="897"/>
      <c r="O96" s="1137" t="s">
        <v>501</v>
      </c>
      <c r="P96" s="1140" t="s">
        <v>502</v>
      </c>
      <c r="Q96" s="918">
        <v>72</v>
      </c>
      <c r="R96" s="927" t="s">
        <v>503</v>
      </c>
      <c r="S96" s="920">
        <v>100</v>
      </c>
      <c r="T96" s="927"/>
    </row>
    <row r="97" spans="4:20" ht="30" customHeight="1">
      <c r="D97" s="897"/>
      <c r="E97" s="897"/>
      <c r="F97" s="897"/>
      <c r="G97" s="897"/>
      <c r="H97" s="897"/>
      <c r="I97" s="897"/>
      <c r="J97" s="897"/>
      <c r="K97" s="897"/>
      <c r="L97" s="897"/>
      <c r="M97" s="897"/>
      <c r="N97" s="897"/>
      <c r="O97" s="1137"/>
      <c r="P97" s="1140"/>
      <c r="Q97" s="918">
        <v>73</v>
      </c>
      <c r="R97" s="927" t="s">
        <v>504</v>
      </c>
      <c r="S97" s="920">
        <v>100</v>
      </c>
      <c r="T97" s="927"/>
    </row>
    <row r="98" spans="4:20" ht="30" customHeight="1">
      <c r="D98" s="897"/>
      <c r="E98" s="897"/>
      <c r="F98" s="897"/>
      <c r="G98" s="897"/>
      <c r="H98" s="897"/>
      <c r="I98" s="897"/>
      <c r="J98" s="897"/>
      <c r="K98" s="897"/>
      <c r="L98" s="897"/>
      <c r="M98" s="897"/>
      <c r="N98" s="897"/>
      <c r="O98" s="909" t="s">
        <v>505</v>
      </c>
      <c r="P98" s="910" t="s">
        <v>506</v>
      </c>
      <c r="Q98" s="918">
        <v>74</v>
      </c>
      <c r="R98" s="927" t="s">
        <v>507</v>
      </c>
      <c r="S98" s="920">
        <v>2</v>
      </c>
      <c r="T98" s="927"/>
    </row>
    <row r="99" spans="4:20" ht="30" customHeight="1">
      <c r="D99" s="897"/>
      <c r="E99" s="897"/>
      <c r="F99" s="897"/>
      <c r="G99" s="897"/>
      <c r="H99" s="897"/>
      <c r="I99" s="897"/>
      <c r="J99" s="897"/>
      <c r="K99" s="897"/>
      <c r="L99" s="897"/>
      <c r="M99" s="897"/>
      <c r="N99" s="897"/>
      <c r="O99" s="909" t="s">
        <v>508</v>
      </c>
      <c r="P99" s="910" t="s">
        <v>509</v>
      </c>
      <c r="Q99" s="918">
        <v>75</v>
      </c>
      <c r="R99" s="919" t="s">
        <v>500</v>
      </c>
      <c r="S99" s="920">
        <v>2</v>
      </c>
      <c r="T99" s="919"/>
    </row>
    <row r="100" spans="4:20" ht="30" customHeight="1">
      <c r="D100" s="897"/>
      <c r="E100" s="897"/>
      <c r="F100" s="897"/>
      <c r="G100" s="897"/>
      <c r="H100" s="897"/>
      <c r="I100" s="897"/>
      <c r="J100" s="897"/>
      <c r="K100" s="897"/>
      <c r="L100" s="897"/>
      <c r="M100" s="897"/>
      <c r="N100" s="897"/>
      <c r="O100" s="909" t="s">
        <v>510</v>
      </c>
      <c r="P100" s="910" t="s">
        <v>511</v>
      </c>
      <c r="Q100" s="918">
        <v>76</v>
      </c>
      <c r="R100" s="927" t="s">
        <v>512</v>
      </c>
      <c r="S100" s="920">
        <v>8</v>
      </c>
      <c r="T100" s="927"/>
    </row>
    <row r="101" spans="4:20" ht="30" customHeight="1">
      <c r="D101" s="897"/>
      <c r="E101" s="897"/>
      <c r="F101" s="897"/>
      <c r="G101" s="897"/>
      <c r="H101" s="897"/>
      <c r="I101" s="897"/>
      <c r="J101" s="897"/>
      <c r="K101" s="897"/>
      <c r="L101" s="897"/>
      <c r="M101" s="897"/>
      <c r="N101" s="897"/>
      <c r="O101" s="909" t="s">
        <v>513</v>
      </c>
      <c r="P101" s="910" t="s">
        <v>514</v>
      </c>
      <c r="Q101" s="918">
        <v>77</v>
      </c>
      <c r="R101" s="927" t="s">
        <v>515</v>
      </c>
      <c r="S101" s="920">
        <v>1</v>
      </c>
      <c r="T101" s="927"/>
    </row>
    <row r="102" spans="4:20" ht="30" customHeight="1">
      <c r="D102" s="897"/>
      <c r="E102" s="897"/>
      <c r="F102" s="897"/>
      <c r="G102" s="897"/>
      <c r="H102" s="897"/>
      <c r="I102" s="897"/>
      <c r="J102" s="897"/>
      <c r="K102" s="897"/>
      <c r="L102" s="897"/>
      <c r="M102" s="897"/>
      <c r="N102" s="897"/>
      <c r="O102" s="909" t="s">
        <v>516</v>
      </c>
      <c r="P102" s="910" t="s">
        <v>517</v>
      </c>
      <c r="Q102" s="918">
        <v>78</v>
      </c>
      <c r="R102" s="927" t="s">
        <v>512</v>
      </c>
      <c r="S102" s="920">
        <v>2</v>
      </c>
      <c r="T102" s="927"/>
    </row>
    <row r="103" spans="4:20" ht="30" customHeight="1">
      <c r="D103" s="897"/>
      <c r="E103" s="897"/>
      <c r="F103" s="897"/>
      <c r="G103" s="897"/>
      <c r="H103" s="897"/>
      <c r="I103" s="897"/>
      <c r="J103" s="898">
        <v>1</v>
      </c>
      <c r="K103" s="897"/>
      <c r="L103" s="897"/>
      <c r="M103" s="897"/>
      <c r="N103" s="902">
        <v>1</v>
      </c>
      <c r="O103" s="911" t="s">
        <v>518</v>
      </c>
      <c r="P103" s="908" t="s">
        <v>54</v>
      </c>
      <c r="Q103" s="916"/>
      <c r="R103" s="916"/>
      <c r="S103" s="917"/>
      <c r="T103" s="916"/>
    </row>
    <row r="104" spans="4:20" ht="30" customHeight="1">
      <c r="D104" s="897"/>
      <c r="E104" s="897"/>
      <c r="F104" s="897"/>
      <c r="G104" s="897"/>
      <c r="H104" s="897"/>
      <c r="I104" s="897"/>
      <c r="J104" s="897"/>
      <c r="K104" s="897"/>
      <c r="L104" s="897"/>
      <c r="M104" s="897"/>
      <c r="N104" s="897"/>
      <c r="O104" s="909" t="s">
        <v>519</v>
      </c>
      <c r="P104" s="910" t="s">
        <v>520</v>
      </c>
      <c r="Q104" s="918">
        <v>79</v>
      </c>
      <c r="R104" s="919" t="s">
        <v>521</v>
      </c>
      <c r="S104" s="920" t="s">
        <v>522</v>
      </c>
      <c r="T104" s="919"/>
    </row>
    <row r="105" spans="4:20" ht="30" customHeight="1">
      <c r="D105" s="897"/>
      <c r="E105" s="897"/>
      <c r="F105" s="897"/>
      <c r="G105" s="897"/>
      <c r="H105" s="897"/>
      <c r="I105" s="897"/>
      <c r="J105" s="898">
        <v>1</v>
      </c>
      <c r="K105" s="897"/>
      <c r="L105" s="897"/>
      <c r="M105" s="897"/>
      <c r="N105" s="902">
        <v>3</v>
      </c>
      <c r="O105" s="911" t="s">
        <v>523</v>
      </c>
      <c r="P105" s="908" t="s">
        <v>55</v>
      </c>
      <c r="Q105" s="916"/>
      <c r="R105" s="916"/>
      <c r="S105" s="917"/>
      <c r="T105" s="916"/>
    </row>
    <row r="106" spans="4:20" ht="30" customHeight="1">
      <c r="D106" s="897"/>
      <c r="E106" s="897"/>
      <c r="F106" s="897"/>
      <c r="G106" s="897"/>
      <c r="H106" s="897"/>
      <c r="I106" s="897"/>
      <c r="J106" s="897"/>
      <c r="K106" s="897"/>
      <c r="L106" s="897"/>
      <c r="M106" s="897"/>
      <c r="N106" s="897"/>
      <c r="O106" s="1137" t="s">
        <v>524</v>
      </c>
      <c r="P106" s="1140" t="s">
        <v>525</v>
      </c>
      <c r="Q106" s="918">
        <v>80</v>
      </c>
      <c r="R106" s="927" t="s">
        <v>526</v>
      </c>
      <c r="S106" s="929">
        <v>8</v>
      </c>
      <c r="T106" s="927"/>
    </row>
    <row r="107" spans="4:20" ht="30" customHeight="1">
      <c r="D107" s="897"/>
      <c r="E107" s="897"/>
      <c r="F107" s="897"/>
      <c r="G107" s="897"/>
      <c r="H107" s="897"/>
      <c r="I107" s="897"/>
      <c r="J107" s="897"/>
      <c r="K107" s="897"/>
      <c r="L107" s="897"/>
      <c r="M107" s="897"/>
      <c r="N107" s="897"/>
      <c r="O107" s="1137"/>
      <c r="P107" s="1140"/>
      <c r="Q107" s="918">
        <v>81</v>
      </c>
      <c r="R107" s="927" t="s">
        <v>527</v>
      </c>
      <c r="S107" s="920">
        <v>10</v>
      </c>
      <c r="T107" s="927"/>
    </row>
    <row r="108" spans="4:20" ht="30" customHeight="1">
      <c r="D108" s="897"/>
      <c r="E108" s="897"/>
      <c r="F108" s="897"/>
      <c r="G108" s="897"/>
      <c r="H108" s="897"/>
      <c r="I108" s="897"/>
      <c r="J108" s="897"/>
      <c r="K108" s="897"/>
      <c r="L108" s="897"/>
      <c r="M108" s="897"/>
      <c r="N108" s="897"/>
      <c r="O108" s="1137"/>
      <c r="P108" s="1140"/>
      <c r="Q108" s="918">
        <v>82</v>
      </c>
      <c r="R108" s="927" t="s">
        <v>528</v>
      </c>
      <c r="S108" s="920">
        <v>200</v>
      </c>
      <c r="T108" s="927"/>
    </row>
    <row r="109" spans="4:20" ht="30" customHeight="1">
      <c r="D109" s="897"/>
      <c r="E109" s="897"/>
      <c r="F109" s="897"/>
      <c r="G109" s="897"/>
      <c r="H109" s="897"/>
      <c r="I109" s="897"/>
      <c r="J109" s="898">
        <v>1</v>
      </c>
      <c r="K109" s="897"/>
      <c r="L109" s="897"/>
      <c r="M109" s="897"/>
      <c r="N109" s="902">
        <v>1</v>
      </c>
      <c r="O109" s="911" t="s">
        <v>529</v>
      </c>
      <c r="P109" s="908" t="s">
        <v>56</v>
      </c>
      <c r="Q109" s="916"/>
      <c r="R109" s="916"/>
      <c r="S109" s="917"/>
      <c r="T109" s="916"/>
    </row>
    <row r="110" spans="4:20" ht="30" customHeight="1">
      <c r="D110" s="897"/>
      <c r="E110" s="897"/>
      <c r="F110" s="897"/>
      <c r="G110" s="897"/>
      <c r="H110" s="897"/>
      <c r="I110" s="897"/>
      <c r="J110" s="897"/>
      <c r="K110" s="897"/>
      <c r="L110" s="897"/>
      <c r="M110" s="897"/>
      <c r="N110" s="897"/>
      <c r="O110" s="909" t="s">
        <v>530</v>
      </c>
      <c r="P110" s="910" t="s">
        <v>531</v>
      </c>
      <c r="Q110" s="918">
        <v>83</v>
      </c>
      <c r="R110" s="919" t="s">
        <v>480</v>
      </c>
      <c r="S110" s="920">
        <v>1</v>
      </c>
      <c r="T110" s="919"/>
    </row>
    <row r="111" spans="4:20" ht="30" customHeight="1">
      <c r="D111" s="897"/>
      <c r="E111" s="897"/>
      <c r="F111" s="897"/>
      <c r="G111" s="897"/>
      <c r="H111" s="897"/>
      <c r="I111" s="897"/>
      <c r="J111" s="898">
        <v>1</v>
      </c>
      <c r="K111" s="897"/>
      <c r="L111" s="897"/>
      <c r="M111" s="897"/>
      <c r="N111" s="902">
        <v>1</v>
      </c>
      <c r="O111" s="911" t="s">
        <v>532</v>
      </c>
      <c r="P111" s="908" t="s">
        <v>533</v>
      </c>
      <c r="Q111" s="916"/>
      <c r="R111" s="916"/>
      <c r="S111" s="917"/>
      <c r="T111" s="916"/>
    </row>
    <row r="112" spans="4:20" ht="30" customHeight="1">
      <c r="D112" s="897"/>
      <c r="E112" s="897"/>
      <c r="F112" s="897"/>
      <c r="G112" s="897"/>
      <c r="H112" s="897"/>
      <c r="I112" s="897"/>
      <c r="J112" s="897"/>
      <c r="K112" s="897"/>
      <c r="L112" s="897"/>
      <c r="M112" s="897"/>
      <c r="N112" s="897"/>
      <c r="O112" s="909" t="s">
        <v>534</v>
      </c>
      <c r="P112" s="922" t="s">
        <v>535</v>
      </c>
      <c r="Q112" s="918">
        <v>84</v>
      </c>
      <c r="R112" s="927" t="s">
        <v>536</v>
      </c>
      <c r="S112" s="920">
        <v>1</v>
      </c>
      <c r="T112" s="927"/>
    </row>
    <row r="113" spans="4:21" ht="30" customHeight="1">
      <c r="D113" s="897"/>
      <c r="E113" s="897"/>
      <c r="F113" s="897"/>
      <c r="G113" s="897"/>
      <c r="H113" s="897"/>
      <c r="I113" s="897"/>
      <c r="J113" s="898">
        <v>1</v>
      </c>
      <c r="K113" s="897"/>
      <c r="L113" s="897"/>
      <c r="M113" s="897"/>
      <c r="N113" s="902">
        <v>1</v>
      </c>
      <c r="O113" s="911" t="s">
        <v>537</v>
      </c>
      <c r="P113" s="908" t="s">
        <v>538</v>
      </c>
      <c r="Q113" s="916"/>
      <c r="R113" s="916"/>
      <c r="S113" s="917"/>
      <c r="T113" s="916"/>
    </row>
    <row r="114" spans="4:21" ht="30" customHeight="1">
      <c r="D114" s="897"/>
      <c r="E114" s="897"/>
      <c r="F114" s="897"/>
      <c r="G114" s="897"/>
      <c r="H114" s="897"/>
      <c r="I114" s="897"/>
      <c r="J114" s="897"/>
      <c r="K114" s="897"/>
      <c r="L114" s="897"/>
      <c r="M114" s="897"/>
      <c r="N114" s="897"/>
      <c r="O114" s="909" t="s">
        <v>539</v>
      </c>
      <c r="P114" s="910" t="s">
        <v>540</v>
      </c>
      <c r="Q114" s="918">
        <v>85</v>
      </c>
      <c r="R114" s="927" t="s">
        <v>480</v>
      </c>
      <c r="S114" s="920">
        <v>1</v>
      </c>
      <c r="T114" s="927"/>
    </row>
    <row r="115" spans="4:21" ht="30" customHeight="1">
      <c r="D115" s="897"/>
      <c r="E115" s="897"/>
      <c r="F115" s="897"/>
      <c r="G115" s="897"/>
      <c r="H115" s="897"/>
      <c r="I115" s="897"/>
      <c r="J115" s="898">
        <v>1</v>
      </c>
      <c r="K115" s="897"/>
      <c r="L115" s="897"/>
      <c r="M115" s="897"/>
      <c r="N115" s="902">
        <v>1</v>
      </c>
      <c r="O115" s="911" t="s">
        <v>541</v>
      </c>
      <c r="P115" s="908" t="s">
        <v>542</v>
      </c>
      <c r="Q115" s="916"/>
      <c r="R115" s="916"/>
      <c r="S115" s="917"/>
      <c r="T115" s="916"/>
    </row>
    <row r="116" spans="4:21" ht="30" customHeight="1">
      <c r="D116" s="897"/>
      <c r="E116" s="897"/>
      <c r="F116" s="897"/>
      <c r="G116" s="897"/>
      <c r="H116" s="897"/>
      <c r="I116" s="897"/>
      <c r="J116" s="897"/>
      <c r="K116" s="897"/>
      <c r="L116" s="897"/>
      <c r="M116" s="897"/>
      <c r="N116" s="897"/>
      <c r="O116" s="909" t="s">
        <v>543</v>
      </c>
      <c r="P116" s="922" t="s">
        <v>544</v>
      </c>
      <c r="Q116" s="918">
        <v>86</v>
      </c>
      <c r="R116" s="927" t="s">
        <v>545</v>
      </c>
      <c r="S116" s="920">
        <v>4</v>
      </c>
      <c r="T116" s="927"/>
    </row>
    <row r="117" spans="4:21" ht="30" customHeight="1">
      <c r="D117" s="897"/>
      <c r="E117" s="897"/>
      <c r="F117" s="897"/>
      <c r="G117" s="897"/>
      <c r="H117" s="897"/>
      <c r="I117" s="897"/>
      <c r="J117" s="897"/>
      <c r="K117" s="897"/>
      <c r="L117" s="897"/>
      <c r="M117" s="897"/>
      <c r="N117" s="897"/>
      <c r="O117" s="923"/>
      <c r="P117" s="924" t="s">
        <v>60</v>
      </c>
      <c r="Q117" s="923"/>
      <c r="R117" s="923"/>
      <c r="S117" s="930"/>
      <c r="T117" s="923"/>
    </row>
    <row r="118" spans="4:21" ht="30" customHeight="1">
      <c r="D118" s="897"/>
      <c r="E118" s="897"/>
      <c r="F118" s="896">
        <v>2</v>
      </c>
      <c r="G118" s="897"/>
      <c r="H118" s="897"/>
      <c r="I118" s="898">
        <f>SUM(J119:J126)</f>
        <v>12</v>
      </c>
      <c r="J118" s="897"/>
      <c r="K118" s="897"/>
      <c r="L118" s="897"/>
      <c r="M118" s="902">
        <f>SUM(N119:N126)</f>
        <v>12</v>
      </c>
      <c r="N118" s="897"/>
      <c r="O118" s="905">
        <v>1.5</v>
      </c>
      <c r="P118" s="906" t="s">
        <v>546</v>
      </c>
      <c r="Q118" s="905" t="s">
        <v>276</v>
      </c>
      <c r="R118" s="905" t="s">
        <v>277</v>
      </c>
      <c r="S118" s="915" t="s">
        <v>270</v>
      </c>
      <c r="T118" s="905"/>
      <c r="U118" s="328">
        <v>9</v>
      </c>
    </row>
    <row r="119" spans="4:21" ht="30" customHeight="1">
      <c r="D119" s="897"/>
      <c r="E119" s="897"/>
      <c r="F119" s="897"/>
      <c r="G119" s="897"/>
      <c r="H119" s="897"/>
      <c r="I119" s="897"/>
      <c r="J119" s="898">
        <v>6</v>
      </c>
      <c r="K119" s="897"/>
      <c r="L119" s="897"/>
      <c r="M119" s="897"/>
      <c r="N119" s="902">
        <v>6</v>
      </c>
      <c r="O119" s="911" t="s">
        <v>547</v>
      </c>
      <c r="P119" s="908" t="s">
        <v>548</v>
      </c>
      <c r="Q119" s="916"/>
      <c r="R119" s="916"/>
      <c r="S119" s="917"/>
      <c r="T119" s="916"/>
    </row>
    <row r="120" spans="4:21" ht="30" customHeight="1">
      <c r="D120" s="897"/>
      <c r="E120" s="897"/>
      <c r="F120" s="897"/>
      <c r="G120" s="897"/>
      <c r="H120" s="897"/>
      <c r="I120" s="897"/>
      <c r="J120" s="897"/>
      <c r="K120" s="897"/>
      <c r="L120" s="897"/>
      <c r="M120" s="897"/>
      <c r="N120" s="897"/>
      <c r="O120" s="909" t="s">
        <v>549</v>
      </c>
      <c r="P120" s="910" t="s">
        <v>550</v>
      </c>
      <c r="Q120" s="918">
        <v>87</v>
      </c>
      <c r="R120" s="919" t="s">
        <v>551</v>
      </c>
      <c r="S120" s="920">
        <v>80</v>
      </c>
      <c r="T120" s="919"/>
    </row>
    <row r="121" spans="4:21" ht="30" customHeight="1">
      <c r="D121" s="897"/>
      <c r="E121" s="897"/>
      <c r="F121" s="897"/>
      <c r="G121" s="897"/>
      <c r="H121" s="897"/>
      <c r="I121" s="897"/>
      <c r="J121" s="897"/>
      <c r="K121" s="897"/>
      <c r="L121" s="897"/>
      <c r="M121" s="897"/>
      <c r="N121" s="897"/>
      <c r="O121" s="909" t="s">
        <v>552</v>
      </c>
      <c r="P121" s="910" t="s">
        <v>553</v>
      </c>
      <c r="Q121" s="918">
        <v>88</v>
      </c>
      <c r="R121" s="919" t="s">
        <v>551</v>
      </c>
      <c r="S121" s="920">
        <v>30</v>
      </c>
      <c r="T121" s="919"/>
    </row>
    <row r="122" spans="4:21" ht="30" customHeight="1">
      <c r="D122" s="897"/>
      <c r="E122" s="897"/>
      <c r="F122" s="897"/>
      <c r="G122" s="897"/>
      <c r="H122" s="897"/>
      <c r="I122" s="897"/>
      <c r="J122" s="897"/>
      <c r="K122" s="897"/>
      <c r="L122" s="897"/>
      <c r="M122" s="897"/>
      <c r="N122" s="897"/>
      <c r="O122" s="909" t="s">
        <v>554</v>
      </c>
      <c r="P122" s="910" t="s">
        <v>555</v>
      </c>
      <c r="Q122" s="918">
        <v>89</v>
      </c>
      <c r="R122" s="919" t="s">
        <v>556</v>
      </c>
      <c r="S122" s="920">
        <v>10</v>
      </c>
      <c r="T122" s="919"/>
    </row>
    <row r="123" spans="4:21" ht="30" customHeight="1">
      <c r="D123" s="897"/>
      <c r="E123" s="897"/>
      <c r="F123" s="897"/>
      <c r="G123" s="897"/>
      <c r="H123" s="897"/>
      <c r="I123" s="897"/>
      <c r="J123" s="897"/>
      <c r="K123" s="897"/>
      <c r="L123" s="897"/>
      <c r="M123" s="897"/>
      <c r="N123" s="897"/>
      <c r="O123" s="909" t="s">
        <v>557</v>
      </c>
      <c r="P123" s="910" t="s">
        <v>558</v>
      </c>
      <c r="Q123" s="918">
        <v>90</v>
      </c>
      <c r="R123" s="919" t="s">
        <v>559</v>
      </c>
      <c r="S123" s="920">
        <v>850</v>
      </c>
      <c r="T123" s="919"/>
    </row>
    <row r="124" spans="4:21" ht="30" customHeight="1">
      <c r="D124" s="897"/>
      <c r="E124" s="897"/>
      <c r="F124" s="897"/>
      <c r="G124" s="897"/>
      <c r="H124" s="897"/>
      <c r="I124" s="897"/>
      <c r="J124" s="897"/>
      <c r="K124" s="897"/>
      <c r="L124" s="897"/>
      <c r="M124" s="897"/>
      <c r="N124" s="897"/>
      <c r="O124" s="909" t="s">
        <v>560</v>
      </c>
      <c r="P124" s="910" t="s">
        <v>561</v>
      </c>
      <c r="Q124" s="918">
        <v>91</v>
      </c>
      <c r="R124" s="919" t="s">
        <v>562</v>
      </c>
      <c r="S124" s="920">
        <v>150</v>
      </c>
      <c r="T124" s="919"/>
    </row>
    <row r="125" spans="4:21" ht="30" customHeight="1">
      <c r="D125" s="897"/>
      <c r="E125" s="897"/>
      <c r="F125" s="897"/>
      <c r="G125" s="897"/>
      <c r="H125" s="897"/>
      <c r="I125" s="897"/>
      <c r="J125" s="897"/>
      <c r="K125" s="897"/>
      <c r="L125" s="897"/>
      <c r="M125" s="897"/>
      <c r="N125" s="897"/>
      <c r="O125" s="909" t="s">
        <v>563</v>
      </c>
      <c r="P125" s="910" t="s">
        <v>564</v>
      </c>
      <c r="Q125" s="918">
        <v>92</v>
      </c>
      <c r="R125" s="919" t="s">
        <v>565</v>
      </c>
      <c r="S125" s="920">
        <v>50</v>
      </c>
      <c r="T125" s="919"/>
    </row>
    <row r="126" spans="4:21" ht="30" customHeight="1">
      <c r="D126" s="897"/>
      <c r="E126" s="897"/>
      <c r="F126" s="897"/>
      <c r="G126" s="897"/>
      <c r="H126" s="897"/>
      <c r="I126" s="897"/>
      <c r="J126" s="898">
        <v>6</v>
      </c>
      <c r="K126" s="897"/>
      <c r="L126" s="897"/>
      <c r="M126" s="897"/>
      <c r="N126" s="902">
        <v>6</v>
      </c>
      <c r="O126" s="911" t="s">
        <v>566</v>
      </c>
      <c r="P126" s="908" t="s">
        <v>567</v>
      </c>
      <c r="Q126" s="916"/>
      <c r="R126" s="916"/>
      <c r="S126" s="917"/>
      <c r="T126" s="916"/>
    </row>
    <row r="127" spans="4:21" ht="30" customHeight="1">
      <c r="D127" s="897"/>
      <c r="E127" s="897"/>
      <c r="F127" s="897"/>
      <c r="G127" s="897"/>
      <c r="H127" s="897"/>
      <c r="I127" s="897"/>
      <c r="J127" s="897"/>
      <c r="K127" s="897"/>
      <c r="L127" s="897"/>
      <c r="M127" s="897"/>
      <c r="N127" s="897"/>
      <c r="O127" s="909" t="s">
        <v>568</v>
      </c>
      <c r="P127" s="910" t="s">
        <v>569</v>
      </c>
      <c r="Q127" s="918">
        <v>93</v>
      </c>
      <c r="R127" s="919" t="s">
        <v>570</v>
      </c>
      <c r="S127" s="920">
        <v>1916</v>
      </c>
      <c r="T127" s="919"/>
    </row>
    <row r="128" spans="4:21" ht="30" customHeight="1">
      <c r="D128" s="897"/>
      <c r="E128" s="897"/>
      <c r="F128" s="897"/>
      <c r="G128" s="897"/>
      <c r="H128" s="897"/>
      <c r="I128" s="897"/>
      <c r="J128" s="897"/>
      <c r="K128" s="897"/>
      <c r="L128" s="897"/>
      <c r="M128" s="897"/>
      <c r="N128" s="897"/>
      <c r="O128" s="909" t="s">
        <v>571</v>
      </c>
      <c r="P128" s="910" t="s">
        <v>572</v>
      </c>
      <c r="Q128" s="918">
        <v>94</v>
      </c>
      <c r="R128" s="919" t="s">
        <v>573</v>
      </c>
      <c r="S128" s="920">
        <v>15</v>
      </c>
      <c r="T128" s="919"/>
    </row>
    <row r="129" spans="4:21" ht="30" customHeight="1">
      <c r="D129" s="897"/>
      <c r="E129" s="897"/>
      <c r="F129" s="897"/>
      <c r="G129" s="897"/>
      <c r="H129" s="897"/>
      <c r="I129" s="897"/>
      <c r="J129" s="897"/>
      <c r="K129" s="897"/>
      <c r="L129" s="897"/>
      <c r="M129" s="897"/>
      <c r="N129" s="897"/>
      <c r="O129" s="909" t="s">
        <v>574</v>
      </c>
      <c r="P129" s="910" t="s">
        <v>575</v>
      </c>
      <c r="Q129" s="918">
        <v>95</v>
      </c>
      <c r="R129" s="919" t="s">
        <v>573</v>
      </c>
      <c r="S129" s="920">
        <v>15</v>
      </c>
      <c r="T129" s="919"/>
    </row>
    <row r="130" spans="4:21" ht="30" customHeight="1">
      <c r="D130" s="897"/>
      <c r="E130" s="897"/>
      <c r="F130" s="897"/>
      <c r="G130" s="897"/>
      <c r="H130" s="897"/>
      <c r="I130" s="897"/>
      <c r="J130" s="897"/>
      <c r="K130" s="897"/>
      <c r="L130" s="897"/>
      <c r="M130" s="897"/>
      <c r="N130" s="897"/>
      <c r="O130" s="909" t="s">
        <v>576</v>
      </c>
      <c r="P130" s="910" t="s">
        <v>577</v>
      </c>
      <c r="Q130" s="918">
        <v>96</v>
      </c>
      <c r="R130" s="919" t="s">
        <v>578</v>
      </c>
      <c r="S130" s="920">
        <v>20</v>
      </c>
      <c r="T130" s="919"/>
    </row>
    <row r="131" spans="4:21" ht="30" customHeight="1">
      <c r="D131" s="897"/>
      <c r="E131" s="897"/>
      <c r="F131" s="897"/>
      <c r="G131" s="897"/>
      <c r="H131" s="897"/>
      <c r="I131" s="897"/>
      <c r="J131" s="897"/>
      <c r="K131" s="897"/>
      <c r="L131" s="897"/>
      <c r="M131" s="897"/>
      <c r="N131" s="897"/>
      <c r="O131" s="909" t="s">
        <v>579</v>
      </c>
      <c r="P131" s="910" t="s">
        <v>580</v>
      </c>
      <c r="Q131" s="918">
        <v>97</v>
      </c>
      <c r="R131" s="919" t="s">
        <v>578</v>
      </c>
      <c r="S131" s="920">
        <v>3</v>
      </c>
      <c r="T131" s="919"/>
    </row>
    <row r="132" spans="4:21" ht="30" customHeight="1">
      <c r="D132" s="897"/>
      <c r="E132" s="897"/>
      <c r="F132" s="897"/>
      <c r="G132" s="897"/>
      <c r="H132" s="897"/>
      <c r="I132" s="897"/>
      <c r="J132" s="897"/>
      <c r="K132" s="897"/>
      <c r="L132" s="897"/>
      <c r="M132" s="897"/>
      <c r="N132" s="897"/>
      <c r="O132" s="909" t="s">
        <v>581</v>
      </c>
      <c r="P132" s="910" t="s">
        <v>582</v>
      </c>
      <c r="Q132" s="918">
        <v>98</v>
      </c>
      <c r="R132" s="919" t="s">
        <v>583</v>
      </c>
      <c r="S132" s="920">
        <v>10</v>
      </c>
      <c r="T132" s="919"/>
    </row>
    <row r="133" spans="4:21" ht="30" customHeight="1">
      <c r="D133" s="897"/>
      <c r="E133" s="897"/>
      <c r="F133" s="896">
        <v>6</v>
      </c>
      <c r="G133" s="897"/>
      <c r="H133" s="897"/>
      <c r="I133" s="898">
        <f>SUM(J134:J155)</f>
        <v>18</v>
      </c>
      <c r="J133" s="897"/>
      <c r="K133" s="897"/>
      <c r="L133" s="897"/>
      <c r="M133" s="902">
        <f>SUM(N134:N155)</f>
        <v>18</v>
      </c>
      <c r="N133" s="897"/>
      <c r="O133" s="905">
        <v>1.6</v>
      </c>
      <c r="P133" s="906" t="s">
        <v>66</v>
      </c>
      <c r="Q133" s="905" t="s">
        <v>276</v>
      </c>
      <c r="R133" s="905" t="s">
        <v>277</v>
      </c>
      <c r="S133" s="915" t="s">
        <v>270</v>
      </c>
      <c r="T133" s="905"/>
      <c r="U133" s="328">
        <v>3</v>
      </c>
    </row>
    <row r="134" spans="4:21" ht="30" customHeight="1">
      <c r="D134" s="897"/>
      <c r="E134" s="897"/>
      <c r="G134" s="897"/>
      <c r="H134" s="897"/>
      <c r="I134" s="897"/>
      <c r="J134" s="898">
        <v>5</v>
      </c>
      <c r="K134" s="897"/>
      <c r="L134" s="897"/>
      <c r="M134" s="897"/>
      <c r="N134" s="902">
        <v>5</v>
      </c>
      <c r="O134" s="911" t="s">
        <v>584</v>
      </c>
      <c r="P134" s="908" t="s">
        <v>585</v>
      </c>
      <c r="Q134" s="916"/>
      <c r="R134" s="916"/>
      <c r="S134" s="917"/>
      <c r="T134" s="916"/>
    </row>
    <row r="135" spans="4:21" ht="30" customHeight="1">
      <c r="D135" s="897"/>
      <c r="E135" s="897"/>
      <c r="F135" s="897"/>
      <c r="G135" s="897"/>
      <c r="H135" s="897"/>
      <c r="I135" s="897"/>
      <c r="J135" s="897"/>
      <c r="K135" s="897"/>
      <c r="L135" s="897"/>
      <c r="M135" s="897"/>
      <c r="N135" s="897"/>
      <c r="O135" s="909" t="s">
        <v>586</v>
      </c>
      <c r="P135" s="931" t="s">
        <v>587</v>
      </c>
      <c r="Q135" s="935">
        <v>99</v>
      </c>
      <c r="R135" s="936" t="s">
        <v>588</v>
      </c>
      <c r="S135" s="920">
        <v>1</v>
      </c>
      <c r="T135" s="936"/>
    </row>
    <row r="136" spans="4:21" ht="30" customHeight="1">
      <c r="D136" s="897"/>
      <c r="E136" s="897"/>
      <c r="F136" s="897"/>
      <c r="G136" s="897"/>
      <c r="H136" s="897"/>
      <c r="I136" s="897"/>
      <c r="J136" s="897"/>
      <c r="K136" s="897"/>
      <c r="L136" s="897"/>
      <c r="M136" s="897"/>
      <c r="N136" s="897"/>
      <c r="O136" s="909" t="s">
        <v>589</v>
      </c>
      <c r="P136" s="931" t="s">
        <v>590</v>
      </c>
      <c r="Q136" s="937">
        <v>100</v>
      </c>
      <c r="R136" s="936" t="s">
        <v>591</v>
      </c>
      <c r="S136" s="920">
        <v>6</v>
      </c>
      <c r="T136" s="936"/>
    </row>
    <row r="137" spans="4:21" ht="30" customHeight="1">
      <c r="D137" s="897"/>
      <c r="E137" s="897"/>
      <c r="F137" s="897"/>
      <c r="G137" s="897"/>
      <c r="H137" s="897"/>
      <c r="I137" s="897"/>
      <c r="J137" s="897"/>
      <c r="K137" s="897"/>
      <c r="L137" s="897"/>
      <c r="M137" s="897"/>
      <c r="N137" s="897"/>
      <c r="O137" s="909" t="s">
        <v>592</v>
      </c>
      <c r="P137" s="931" t="s">
        <v>593</v>
      </c>
      <c r="Q137" s="935">
        <v>101</v>
      </c>
      <c r="R137" s="936" t="s">
        <v>594</v>
      </c>
      <c r="S137" s="920">
        <v>1</v>
      </c>
      <c r="T137" s="936"/>
    </row>
    <row r="138" spans="4:21" ht="30" customHeight="1">
      <c r="D138" s="897"/>
      <c r="E138" s="897"/>
      <c r="F138" s="897"/>
      <c r="G138" s="897"/>
      <c r="H138" s="897"/>
      <c r="I138" s="897"/>
      <c r="J138" s="897"/>
      <c r="K138" s="897"/>
      <c r="L138" s="897"/>
      <c r="M138" s="897"/>
      <c r="N138" s="897"/>
      <c r="O138" s="909" t="s">
        <v>595</v>
      </c>
      <c r="P138" s="931" t="s">
        <v>596</v>
      </c>
      <c r="Q138" s="935">
        <v>102</v>
      </c>
      <c r="R138" s="936" t="s">
        <v>597</v>
      </c>
      <c r="S138" s="920">
        <v>1</v>
      </c>
      <c r="T138" s="936"/>
    </row>
    <row r="139" spans="4:21" ht="30" customHeight="1">
      <c r="D139" s="897"/>
      <c r="E139" s="897"/>
      <c r="F139" s="897"/>
      <c r="G139" s="897"/>
      <c r="H139" s="897"/>
      <c r="I139" s="897"/>
      <c r="J139" s="897"/>
      <c r="K139" s="897"/>
      <c r="L139" s="897"/>
      <c r="M139" s="897"/>
      <c r="N139" s="897"/>
      <c r="O139" s="909" t="s">
        <v>598</v>
      </c>
      <c r="P139" s="931" t="s">
        <v>599</v>
      </c>
      <c r="Q139" s="935">
        <v>103</v>
      </c>
      <c r="R139" s="936" t="s">
        <v>597</v>
      </c>
      <c r="S139" s="920">
        <v>1</v>
      </c>
      <c r="T139" s="936"/>
    </row>
    <row r="140" spans="4:21" ht="30" customHeight="1">
      <c r="D140" s="897"/>
      <c r="E140" s="897"/>
      <c r="F140" s="897"/>
      <c r="G140" s="897"/>
      <c r="H140" s="897"/>
      <c r="I140" s="897"/>
      <c r="J140" s="898">
        <v>3</v>
      </c>
      <c r="K140" s="897"/>
      <c r="L140" s="897"/>
      <c r="M140" s="897"/>
      <c r="N140" s="902">
        <v>3</v>
      </c>
      <c r="O140" s="911" t="s">
        <v>600</v>
      </c>
      <c r="P140" s="908" t="s">
        <v>601</v>
      </c>
      <c r="Q140" s="916"/>
      <c r="R140" s="916"/>
      <c r="S140" s="917"/>
      <c r="T140" s="916"/>
    </row>
    <row r="141" spans="4:21" ht="30" customHeight="1">
      <c r="D141" s="897"/>
      <c r="E141" s="897"/>
      <c r="F141" s="897"/>
      <c r="G141" s="897"/>
      <c r="H141" s="897"/>
      <c r="I141" s="897"/>
      <c r="J141" s="897"/>
      <c r="K141" s="897"/>
      <c r="L141" s="897"/>
      <c r="M141" s="897"/>
      <c r="N141" s="897"/>
      <c r="O141" s="909" t="s">
        <v>602</v>
      </c>
      <c r="P141" s="931" t="s">
        <v>603</v>
      </c>
      <c r="Q141" s="935">
        <v>104</v>
      </c>
      <c r="R141" s="936" t="s">
        <v>604</v>
      </c>
      <c r="S141" s="938">
        <v>12</v>
      </c>
      <c r="T141" s="936"/>
    </row>
    <row r="142" spans="4:21" ht="30" customHeight="1">
      <c r="D142" s="897"/>
      <c r="E142" s="897"/>
      <c r="F142" s="897"/>
      <c r="G142" s="897"/>
      <c r="H142" s="897"/>
      <c r="I142" s="897"/>
      <c r="J142" s="897"/>
      <c r="K142" s="897"/>
      <c r="L142" s="897"/>
      <c r="M142" s="897"/>
      <c r="N142" s="897"/>
      <c r="O142" s="909" t="s">
        <v>605</v>
      </c>
      <c r="P142" s="931" t="s">
        <v>606</v>
      </c>
      <c r="Q142" s="935">
        <v>105</v>
      </c>
      <c r="R142" s="936" t="s">
        <v>607</v>
      </c>
      <c r="S142" s="938">
        <v>40</v>
      </c>
      <c r="T142" s="936"/>
    </row>
    <row r="143" spans="4:21" ht="30" customHeight="1">
      <c r="D143" s="897"/>
      <c r="E143" s="897"/>
      <c r="F143" s="897"/>
      <c r="G143" s="897"/>
      <c r="H143" s="897"/>
      <c r="I143" s="897"/>
      <c r="J143" s="897"/>
      <c r="K143" s="897"/>
      <c r="L143" s="897"/>
      <c r="M143" s="897"/>
      <c r="N143" s="897"/>
      <c r="O143" s="909" t="s">
        <v>608</v>
      </c>
      <c r="P143" s="931" t="s">
        <v>609</v>
      </c>
      <c r="Q143" s="935">
        <v>106</v>
      </c>
      <c r="R143" s="936" t="s">
        <v>597</v>
      </c>
      <c r="S143" s="938">
        <v>1</v>
      </c>
      <c r="T143" s="936"/>
    </row>
    <row r="144" spans="4:21" ht="30" customHeight="1">
      <c r="D144" s="897"/>
      <c r="E144" s="897"/>
      <c r="F144" s="897"/>
      <c r="G144" s="897"/>
      <c r="H144" s="897"/>
      <c r="I144" s="897"/>
      <c r="J144" s="898">
        <v>4</v>
      </c>
      <c r="K144" s="897"/>
      <c r="L144" s="897"/>
      <c r="M144" s="897"/>
      <c r="N144" s="902">
        <v>4</v>
      </c>
      <c r="O144" s="911" t="s">
        <v>610</v>
      </c>
      <c r="P144" s="908" t="s">
        <v>611</v>
      </c>
      <c r="Q144" s="916"/>
      <c r="R144" s="916"/>
      <c r="S144" s="917"/>
      <c r="T144" s="916"/>
    </row>
    <row r="145" spans="4:21" ht="30" customHeight="1">
      <c r="D145" s="897"/>
      <c r="E145" s="897"/>
      <c r="F145" s="897"/>
      <c r="G145" s="897"/>
      <c r="H145" s="897"/>
      <c r="I145" s="897"/>
      <c r="J145" s="897"/>
      <c r="K145" s="897"/>
      <c r="L145" s="897"/>
      <c r="M145" s="897"/>
      <c r="N145" s="897"/>
      <c r="O145" s="909" t="s">
        <v>612</v>
      </c>
      <c r="P145" s="931" t="s">
        <v>613</v>
      </c>
      <c r="Q145" s="918">
        <v>107</v>
      </c>
      <c r="R145" s="936" t="s">
        <v>614</v>
      </c>
      <c r="S145" s="938">
        <v>1</v>
      </c>
      <c r="T145" s="936"/>
    </row>
    <row r="146" spans="4:21" ht="30" customHeight="1">
      <c r="D146" s="897"/>
      <c r="E146" s="897"/>
      <c r="F146" s="897"/>
      <c r="G146" s="897"/>
      <c r="H146" s="897"/>
      <c r="I146" s="897"/>
      <c r="J146" s="897"/>
      <c r="K146" s="897"/>
      <c r="L146" s="897"/>
      <c r="M146" s="897"/>
      <c r="N146" s="897"/>
      <c r="O146" s="909" t="s">
        <v>615</v>
      </c>
      <c r="P146" s="931" t="s">
        <v>616</v>
      </c>
      <c r="Q146" s="918">
        <v>108</v>
      </c>
      <c r="R146" s="936" t="s">
        <v>617</v>
      </c>
      <c r="S146" s="938">
        <v>40</v>
      </c>
      <c r="T146" s="936"/>
    </row>
    <row r="147" spans="4:21" ht="30" customHeight="1">
      <c r="D147" s="897"/>
      <c r="E147" s="897"/>
      <c r="F147" s="897"/>
      <c r="G147" s="897"/>
      <c r="H147" s="897"/>
      <c r="I147" s="897"/>
      <c r="J147" s="897"/>
      <c r="K147" s="897"/>
      <c r="L147" s="897"/>
      <c r="M147" s="897"/>
      <c r="N147" s="897"/>
      <c r="O147" s="909" t="s">
        <v>618</v>
      </c>
      <c r="P147" s="910" t="s">
        <v>619</v>
      </c>
      <c r="Q147" s="918">
        <v>109</v>
      </c>
      <c r="R147" s="919" t="s">
        <v>620</v>
      </c>
      <c r="S147" s="920">
        <v>2</v>
      </c>
      <c r="T147" s="919"/>
    </row>
    <row r="148" spans="4:21" ht="30" customHeight="1">
      <c r="D148" s="897"/>
      <c r="E148" s="897"/>
      <c r="F148" s="897"/>
      <c r="G148" s="897"/>
      <c r="H148" s="897"/>
      <c r="I148" s="897"/>
      <c r="J148" s="897"/>
      <c r="K148" s="897"/>
      <c r="L148" s="897"/>
      <c r="M148" s="897"/>
      <c r="N148" s="897"/>
      <c r="O148" s="909" t="s">
        <v>621</v>
      </c>
      <c r="P148" s="931" t="s">
        <v>622</v>
      </c>
      <c r="Q148" s="918">
        <v>110</v>
      </c>
      <c r="R148" s="936" t="s">
        <v>623</v>
      </c>
      <c r="S148" s="938">
        <v>4</v>
      </c>
      <c r="T148" s="936"/>
    </row>
    <row r="149" spans="4:21" ht="30" customHeight="1">
      <c r="D149" s="897"/>
      <c r="E149" s="897"/>
      <c r="F149" s="897"/>
      <c r="G149" s="897"/>
      <c r="H149" s="897"/>
      <c r="I149" s="897"/>
      <c r="J149" s="898">
        <v>3</v>
      </c>
      <c r="K149" s="897"/>
      <c r="L149" s="897"/>
      <c r="M149" s="897"/>
      <c r="N149" s="902">
        <v>3</v>
      </c>
      <c r="O149" s="911" t="s">
        <v>624</v>
      </c>
      <c r="P149" s="908" t="s">
        <v>625</v>
      </c>
      <c r="Q149" s="916"/>
      <c r="R149" s="916"/>
      <c r="S149" s="917"/>
      <c r="T149" s="916"/>
    </row>
    <row r="150" spans="4:21" ht="30" customHeight="1">
      <c r="D150" s="897"/>
      <c r="E150" s="897"/>
      <c r="F150" s="897"/>
      <c r="G150" s="897"/>
      <c r="H150" s="897"/>
      <c r="I150" s="897"/>
      <c r="J150" s="897"/>
      <c r="K150" s="897"/>
      <c r="L150" s="897"/>
      <c r="M150" s="897"/>
      <c r="N150" s="897"/>
      <c r="O150" s="909" t="s">
        <v>626</v>
      </c>
      <c r="P150" s="910" t="s">
        <v>627</v>
      </c>
      <c r="Q150" s="918">
        <v>111</v>
      </c>
      <c r="R150" s="919" t="s">
        <v>628</v>
      </c>
      <c r="S150" s="920">
        <v>1</v>
      </c>
      <c r="T150" s="919"/>
    </row>
    <row r="151" spans="4:21" ht="30" customHeight="1">
      <c r="D151" s="897"/>
      <c r="E151" s="897"/>
      <c r="F151" s="897"/>
      <c r="G151" s="897"/>
      <c r="H151" s="897"/>
      <c r="I151" s="897"/>
      <c r="J151" s="897"/>
      <c r="K151" s="897"/>
      <c r="L151" s="897"/>
      <c r="M151" s="897"/>
      <c r="N151" s="897"/>
      <c r="O151" s="909" t="s">
        <v>629</v>
      </c>
      <c r="P151" s="910" t="s">
        <v>630</v>
      </c>
      <c r="Q151" s="918">
        <v>112</v>
      </c>
      <c r="R151" s="919" t="s">
        <v>631</v>
      </c>
      <c r="S151" s="920">
        <v>600</v>
      </c>
      <c r="T151" s="919"/>
    </row>
    <row r="152" spans="4:21" ht="30" customHeight="1">
      <c r="D152" s="897"/>
      <c r="E152" s="897"/>
      <c r="F152" s="897"/>
      <c r="G152" s="897"/>
      <c r="H152" s="897"/>
      <c r="I152" s="897"/>
      <c r="J152" s="897"/>
      <c r="K152" s="897"/>
      <c r="L152" s="897"/>
      <c r="M152" s="897"/>
      <c r="N152" s="897"/>
      <c r="O152" s="909" t="s">
        <v>632</v>
      </c>
      <c r="P152" s="910" t="s">
        <v>633</v>
      </c>
      <c r="Q152" s="918">
        <v>113</v>
      </c>
      <c r="R152" s="919" t="s">
        <v>631</v>
      </c>
      <c r="S152" s="920">
        <v>300</v>
      </c>
      <c r="T152" s="919"/>
    </row>
    <row r="153" spans="4:21" ht="30" customHeight="1">
      <c r="D153" s="897"/>
      <c r="E153" s="897"/>
      <c r="F153" s="897"/>
      <c r="G153" s="897"/>
      <c r="H153" s="897"/>
      <c r="I153" s="897"/>
      <c r="J153" s="898">
        <v>1</v>
      </c>
      <c r="K153" s="897"/>
      <c r="L153" s="897"/>
      <c r="M153" s="897"/>
      <c r="N153" s="902">
        <v>1</v>
      </c>
      <c r="O153" s="911" t="s">
        <v>634</v>
      </c>
      <c r="P153" s="908" t="s">
        <v>635</v>
      </c>
      <c r="Q153" s="916"/>
      <c r="R153" s="916"/>
      <c r="S153" s="917"/>
      <c r="T153" s="916"/>
    </row>
    <row r="154" spans="4:21" ht="30" customHeight="1">
      <c r="D154" s="897"/>
      <c r="E154" s="897"/>
      <c r="F154" s="897"/>
      <c r="G154" s="897"/>
      <c r="H154" s="897"/>
      <c r="I154" s="897"/>
      <c r="J154" s="897"/>
      <c r="K154" s="897"/>
      <c r="L154" s="897"/>
      <c r="M154" s="897"/>
      <c r="N154" s="897"/>
      <c r="O154" s="909" t="s">
        <v>636</v>
      </c>
      <c r="P154" s="931" t="s">
        <v>637</v>
      </c>
      <c r="Q154" s="935">
        <v>114</v>
      </c>
      <c r="R154" s="936" t="s">
        <v>638</v>
      </c>
      <c r="S154" s="938">
        <v>4</v>
      </c>
      <c r="T154" s="936"/>
    </row>
    <row r="155" spans="4:21" ht="30" customHeight="1">
      <c r="D155" s="897"/>
      <c r="E155" s="897"/>
      <c r="F155" s="897"/>
      <c r="G155" s="897"/>
      <c r="H155" s="897"/>
      <c r="I155" s="897"/>
      <c r="J155" s="898">
        <v>2</v>
      </c>
      <c r="K155" s="897"/>
      <c r="L155" s="897"/>
      <c r="M155" s="897"/>
      <c r="N155" s="902">
        <v>2</v>
      </c>
      <c r="O155" s="911" t="s">
        <v>639</v>
      </c>
      <c r="P155" s="908" t="s">
        <v>640</v>
      </c>
      <c r="Q155" s="916"/>
      <c r="R155" s="916"/>
      <c r="S155" s="917"/>
      <c r="T155" s="916"/>
    </row>
    <row r="156" spans="4:21" ht="30" customHeight="1">
      <c r="D156" s="897"/>
      <c r="E156" s="897"/>
      <c r="F156" s="897"/>
      <c r="G156" s="897"/>
      <c r="H156" s="897"/>
      <c r="I156" s="897"/>
      <c r="J156" s="897"/>
      <c r="K156" s="897"/>
      <c r="L156" s="897"/>
      <c r="M156" s="897"/>
      <c r="N156" s="897"/>
      <c r="O156" s="909" t="s">
        <v>641</v>
      </c>
      <c r="P156" s="931" t="s">
        <v>642</v>
      </c>
      <c r="Q156" s="918">
        <v>115</v>
      </c>
      <c r="R156" s="936" t="s">
        <v>643</v>
      </c>
      <c r="S156" s="920">
        <v>1</v>
      </c>
      <c r="T156" s="936"/>
    </row>
    <row r="157" spans="4:21" ht="30" customHeight="1">
      <c r="D157" s="897"/>
      <c r="E157" s="897"/>
      <c r="F157" s="897"/>
      <c r="G157" s="897"/>
      <c r="H157" s="897"/>
      <c r="I157" s="897"/>
      <c r="J157" s="897"/>
      <c r="K157" s="897"/>
      <c r="L157" s="897"/>
      <c r="M157" s="897"/>
      <c r="N157" s="897"/>
      <c r="O157" s="909" t="s">
        <v>644</v>
      </c>
      <c r="P157" s="931" t="s">
        <v>645</v>
      </c>
      <c r="Q157" s="918">
        <v>116</v>
      </c>
      <c r="R157" s="936" t="s">
        <v>646</v>
      </c>
      <c r="S157" s="920">
        <v>4000</v>
      </c>
      <c r="T157" s="936"/>
    </row>
    <row r="158" spans="4:21" ht="30" customHeight="1">
      <c r="D158" s="897"/>
      <c r="E158" s="897"/>
      <c r="F158" s="896">
        <v>4</v>
      </c>
      <c r="G158" s="897"/>
      <c r="H158" s="897"/>
      <c r="I158" s="898">
        <f>SUM(J159:J194)</f>
        <v>15</v>
      </c>
      <c r="J158" s="897"/>
      <c r="K158" s="897"/>
      <c r="L158" s="897"/>
      <c r="M158" s="902">
        <f>SUM(N159:N194)</f>
        <v>35</v>
      </c>
      <c r="N158" s="897"/>
      <c r="O158" s="905">
        <v>1.7</v>
      </c>
      <c r="P158" s="906" t="s">
        <v>74</v>
      </c>
      <c r="Q158" s="905"/>
      <c r="R158" s="905"/>
      <c r="S158" s="915"/>
      <c r="T158" s="905"/>
      <c r="U158" s="328">
        <v>4</v>
      </c>
    </row>
    <row r="159" spans="4:21" ht="30" customHeight="1">
      <c r="D159" s="897"/>
      <c r="E159" s="897"/>
      <c r="F159" s="897"/>
      <c r="G159" s="897"/>
      <c r="H159" s="897"/>
      <c r="I159" s="897"/>
      <c r="J159" s="898">
        <v>5</v>
      </c>
      <c r="K159" s="897"/>
      <c r="L159" s="897"/>
      <c r="M159" s="897"/>
      <c r="N159" s="902">
        <v>9</v>
      </c>
      <c r="O159" s="911" t="s">
        <v>647</v>
      </c>
      <c r="P159" s="908" t="s">
        <v>76</v>
      </c>
      <c r="Q159" s="916"/>
      <c r="R159" s="916"/>
      <c r="S159" s="917"/>
      <c r="T159" s="916"/>
    </row>
    <row r="160" spans="4:21" ht="30" customHeight="1">
      <c r="D160" s="897"/>
      <c r="E160" s="897"/>
      <c r="F160" s="897"/>
      <c r="G160" s="897"/>
      <c r="H160" s="897"/>
      <c r="I160" s="897"/>
      <c r="J160" s="897"/>
      <c r="K160" s="897"/>
      <c r="L160" s="897"/>
      <c r="M160" s="897"/>
      <c r="N160" s="897"/>
      <c r="O160" s="1137" t="s">
        <v>648</v>
      </c>
      <c r="P160" s="1141" t="s">
        <v>649</v>
      </c>
      <c r="Q160" s="939">
        <v>117</v>
      </c>
      <c r="R160" s="940" t="s">
        <v>650</v>
      </c>
      <c r="S160" s="941">
        <v>10</v>
      </c>
      <c r="T160" s="940"/>
    </row>
    <row r="161" spans="4:20" ht="30" customHeight="1">
      <c r="D161" s="897"/>
      <c r="E161" s="897"/>
      <c r="F161" s="897"/>
      <c r="G161" s="897"/>
      <c r="H161" s="897"/>
      <c r="I161" s="897"/>
      <c r="J161" s="897"/>
      <c r="K161" s="897"/>
      <c r="L161" s="897"/>
      <c r="M161" s="897"/>
      <c r="N161" s="897"/>
      <c r="O161" s="1137"/>
      <c r="P161" s="1141"/>
      <c r="Q161" s="939">
        <v>118</v>
      </c>
      <c r="R161" s="940" t="s">
        <v>651</v>
      </c>
      <c r="S161" s="941">
        <v>150</v>
      </c>
      <c r="T161" s="940"/>
    </row>
    <row r="162" spans="4:20" ht="30" customHeight="1">
      <c r="D162" s="897"/>
      <c r="E162" s="897"/>
      <c r="F162" s="897"/>
      <c r="G162" s="897"/>
      <c r="H162" s="897"/>
      <c r="I162" s="897"/>
      <c r="J162" s="897"/>
      <c r="K162" s="897"/>
      <c r="L162" s="897"/>
      <c r="M162" s="897"/>
      <c r="N162" s="897"/>
      <c r="O162" s="1137"/>
      <c r="P162" s="1141"/>
      <c r="Q162" s="939">
        <v>119</v>
      </c>
      <c r="R162" s="940" t="s">
        <v>652</v>
      </c>
      <c r="S162" s="941">
        <v>700</v>
      </c>
      <c r="T162" s="940"/>
    </row>
    <row r="163" spans="4:20" ht="30" customHeight="1">
      <c r="D163" s="897"/>
      <c r="E163" s="897"/>
      <c r="F163" s="897"/>
      <c r="G163" s="897"/>
      <c r="H163" s="897"/>
      <c r="I163" s="897"/>
      <c r="J163" s="897"/>
      <c r="K163" s="897"/>
      <c r="L163" s="897"/>
      <c r="M163" s="897"/>
      <c r="N163" s="897"/>
      <c r="O163" s="1137"/>
      <c r="P163" s="1141"/>
      <c r="Q163" s="939">
        <v>120</v>
      </c>
      <c r="R163" s="940" t="s">
        <v>653</v>
      </c>
      <c r="S163" s="941">
        <v>2</v>
      </c>
      <c r="T163" s="940"/>
    </row>
    <row r="164" spans="4:20" ht="30" customHeight="1">
      <c r="D164" s="897"/>
      <c r="E164" s="897"/>
      <c r="F164" s="897"/>
      <c r="G164" s="897"/>
      <c r="H164" s="897"/>
      <c r="I164" s="897"/>
      <c r="J164" s="897"/>
      <c r="K164" s="897"/>
      <c r="L164" s="897"/>
      <c r="M164" s="897"/>
      <c r="N164" s="897"/>
      <c r="O164" s="1137"/>
      <c r="P164" s="1141"/>
      <c r="Q164" s="939">
        <v>121</v>
      </c>
      <c r="R164" s="940" t="s">
        <v>654</v>
      </c>
      <c r="S164" s="941">
        <v>10</v>
      </c>
      <c r="T164" s="940"/>
    </row>
    <row r="165" spans="4:20" ht="30" customHeight="1">
      <c r="D165" s="897"/>
      <c r="E165" s="897"/>
      <c r="F165" s="897"/>
      <c r="G165" s="897"/>
      <c r="H165" s="897"/>
      <c r="I165" s="897"/>
      <c r="J165" s="897"/>
      <c r="K165" s="897"/>
      <c r="L165" s="897"/>
      <c r="M165" s="897"/>
      <c r="N165" s="897"/>
      <c r="O165" s="909" t="s">
        <v>655</v>
      </c>
      <c r="P165" s="932" t="s">
        <v>656</v>
      </c>
      <c r="Q165" s="939">
        <v>122</v>
      </c>
      <c r="R165" s="940" t="s">
        <v>657</v>
      </c>
      <c r="S165" s="941">
        <v>80</v>
      </c>
      <c r="T165" s="940"/>
    </row>
    <row r="166" spans="4:20" ht="30" customHeight="1">
      <c r="D166" s="897"/>
      <c r="E166" s="897"/>
      <c r="F166" s="897"/>
      <c r="G166" s="897"/>
      <c r="H166" s="897"/>
      <c r="I166" s="897"/>
      <c r="J166" s="897"/>
      <c r="K166" s="897"/>
      <c r="L166" s="897"/>
      <c r="M166" s="897"/>
      <c r="N166" s="897"/>
      <c r="O166" s="909" t="s">
        <v>658</v>
      </c>
      <c r="P166" s="932" t="s">
        <v>659</v>
      </c>
      <c r="Q166" s="939">
        <v>123</v>
      </c>
      <c r="R166" s="940" t="s">
        <v>660</v>
      </c>
      <c r="S166" s="941">
        <v>4</v>
      </c>
      <c r="T166" s="940"/>
    </row>
    <row r="167" spans="4:20" ht="30" customHeight="1">
      <c r="D167" s="897"/>
      <c r="E167" s="897"/>
      <c r="F167" s="897"/>
      <c r="G167" s="897"/>
      <c r="H167" s="897"/>
      <c r="I167" s="897"/>
      <c r="J167" s="897"/>
      <c r="K167" s="897"/>
      <c r="L167" s="897"/>
      <c r="M167" s="897"/>
      <c r="N167" s="897"/>
      <c r="O167" s="909" t="s">
        <v>661</v>
      </c>
      <c r="P167" s="932" t="s">
        <v>662</v>
      </c>
      <c r="Q167" s="939">
        <v>124</v>
      </c>
      <c r="R167" s="940" t="s">
        <v>663</v>
      </c>
      <c r="S167" s="941">
        <v>4</v>
      </c>
      <c r="T167" s="940"/>
    </row>
    <row r="168" spans="4:20" ht="30" customHeight="1">
      <c r="D168" s="897"/>
      <c r="E168" s="897"/>
      <c r="F168" s="897"/>
      <c r="G168" s="897"/>
      <c r="H168" s="897"/>
      <c r="I168" s="897"/>
      <c r="J168" s="897"/>
      <c r="K168" s="897"/>
      <c r="L168" s="897"/>
      <c r="M168" s="897"/>
      <c r="N168" s="897"/>
      <c r="O168" s="909" t="s">
        <v>664</v>
      </c>
      <c r="P168" s="932" t="s">
        <v>665</v>
      </c>
      <c r="Q168" s="939">
        <v>125</v>
      </c>
      <c r="R168" s="942" t="s">
        <v>666</v>
      </c>
      <c r="S168" s="941">
        <v>2</v>
      </c>
      <c r="T168" s="942"/>
    </row>
    <row r="169" spans="4:20" ht="30" customHeight="1">
      <c r="D169" s="897"/>
      <c r="E169" s="897"/>
      <c r="F169" s="897"/>
      <c r="G169" s="897"/>
      <c r="H169" s="897"/>
      <c r="I169" s="897"/>
      <c r="J169" s="898">
        <v>3</v>
      </c>
      <c r="K169" s="897"/>
      <c r="L169" s="897"/>
      <c r="M169" s="897"/>
      <c r="N169" s="902">
        <v>9</v>
      </c>
      <c r="O169" s="911" t="s">
        <v>667</v>
      </c>
      <c r="P169" s="908" t="s">
        <v>77</v>
      </c>
      <c r="Q169" s="916"/>
      <c r="R169" s="916"/>
      <c r="S169" s="917"/>
      <c r="T169" s="916"/>
    </row>
    <row r="170" spans="4:20" ht="30" customHeight="1">
      <c r="D170" s="897"/>
      <c r="E170" s="897"/>
      <c r="F170" s="897"/>
      <c r="G170" s="897"/>
      <c r="H170" s="897"/>
      <c r="I170" s="897"/>
      <c r="J170" s="897"/>
      <c r="K170" s="897"/>
      <c r="L170" s="897"/>
      <c r="M170" s="897"/>
      <c r="N170" s="897"/>
      <c r="O170" s="1137" t="s">
        <v>668</v>
      </c>
      <c r="P170" s="1142" t="s">
        <v>669</v>
      </c>
      <c r="Q170" s="918">
        <v>126</v>
      </c>
      <c r="R170" s="919" t="s">
        <v>670</v>
      </c>
      <c r="S170" s="920">
        <v>600</v>
      </c>
      <c r="T170" s="919"/>
    </row>
    <row r="171" spans="4:20" ht="30" customHeight="1">
      <c r="D171" s="897"/>
      <c r="E171" s="897"/>
      <c r="F171" s="897"/>
      <c r="G171" s="897"/>
      <c r="H171" s="897"/>
      <c r="I171" s="897"/>
      <c r="J171" s="897"/>
      <c r="K171" s="897"/>
      <c r="L171" s="897"/>
      <c r="M171" s="897"/>
      <c r="N171" s="897"/>
      <c r="O171" s="1137"/>
      <c r="P171" s="1142"/>
      <c r="Q171" s="918">
        <v>127</v>
      </c>
      <c r="R171" s="936" t="s">
        <v>671</v>
      </c>
      <c r="S171" s="920">
        <v>100000</v>
      </c>
      <c r="T171" s="936"/>
    </row>
    <row r="172" spans="4:20" ht="30" customHeight="1">
      <c r="D172" s="897"/>
      <c r="E172" s="897"/>
      <c r="F172" s="897"/>
      <c r="G172" s="897"/>
      <c r="H172" s="897"/>
      <c r="I172" s="897"/>
      <c r="J172" s="897"/>
      <c r="K172" s="897"/>
      <c r="L172" s="897"/>
      <c r="M172" s="897"/>
      <c r="N172" s="897"/>
      <c r="O172" s="1137"/>
      <c r="P172" s="1142"/>
      <c r="Q172" s="918">
        <v>128</v>
      </c>
      <c r="R172" s="919" t="s">
        <v>672</v>
      </c>
      <c r="S172" s="920">
        <v>300</v>
      </c>
      <c r="T172" s="919"/>
    </row>
    <row r="173" spans="4:20" ht="30" customHeight="1">
      <c r="D173" s="897"/>
      <c r="E173" s="897"/>
      <c r="F173" s="897"/>
      <c r="G173" s="897"/>
      <c r="H173" s="897"/>
      <c r="I173" s="897"/>
      <c r="J173" s="897"/>
      <c r="K173" s="897"/>
      <c r="L173" s="897"/>
      <c r="M173" s="897"/>
      <c r="N173" s="897"/>
      <c r="O173" s="1137" t="s">
        <v>673</v>
      </c>
      <c r="P173" s="1143" t="s">
        <v>674</v>
      </c>
      <c r="Q173" s="918">
        <v>129</v>
      </c>
      <c r="R173" s="919" t="s">
        <v>675</v>
      </c>
      <c r="S173" s="920">
        <v>10000</v>
      </c>
      <c r="T173" s="919"/>
    </row>
    <row r="174" spans="4:20" ht="30" customHeight="1">
      <c r="D174" s="897"/>
      <c r="E174" s="897"/>
      <c r="F174" s="897"/>
      <c r="G174" s="897"/>
      <c r="H174" s="897"/>
      <c r="I174" s="897"/>
      <c r="J174" s="897"/>
      <c r="K174" s="897"/>
      <c r="L174" s="897"/>
      <c r="M174" s="897"/>
      <c r="N174" s="897"/>
      <c r="O174" s="1137"/>
      <c r="P174" s="1143"/>
      <c r="Q174" s="918">
        <v>130</v>
      </c>
      <c r="R174" s="919" t="s">
        <v>676</v>
      </c>
      <c r="S174" s="920">
        <v>100000</v>
      </c>
      <c r="T174" s="919"/>
    </row>
    <row r="175" spans="4:20" ht="30" customHeight="1">
      <c r="D175" s="897"/>
      <c r="E175" s="897"/>
      <c r="F175" s="897"/>
      <c r="G175" s="897"/>
      <c r="H175" s="897"/>
      <c r="I175" s="897"/>
      <c r="J175" s="897"/>
      <c r="K175" s="897"/>
      <c r="L175" s="897"/>
      <c r="M175" s="897"/>
      <c r="N175" s="897"/>
      <c r="O175" s="1137" t="s">
        <v>677</v>
      </c>
      <c r="P175" s="1143" t="s">
        <v>678</v>
      </c>
      <c r="Q175" s="918">
        <v>131</v>
      </c>
      <c r="R175" s="919" t="s">
        <v>679</v>
      </c>
      <c r="S175" s="920">
        <v>3000</v>
      </c>
      <c r="T175" s="919"/>
    </row>
    <row r="176" spans="4:20" ht="30" customHeight="1">
      <c r="D176" s="897"/>
      <c r="E176" s="897"/>
      <c r="F176" s="897"/>
      <c r="G176" s="897"/>
      <c r="H176" s="897"/>
      <c r="I176" s="897"/>
      <c r="J176" s="897"/>
      <c r="K176" s="897"/>
      <c r="L176" s="897"/>
      <c r="M176" s="897"/>
      <c r="N176" s="897"/>
      <c r="O176" s="1137"/>
      <c r="P176" s="1143"/>
      <c r="Q176" s="918">
        <v>132</v>
      </c>
      <c r="R176" s="919" t="s">
        <v>680</v>
      </c>
      <c r="S176" s="920">
        <v>5200</v>
      </c>
      <c r="T176" s="919"/>
    </row>
    <row r="177" spans="4:20" ht="30" customHeight="1">
      <c r="D177" s="897"/>
      <c r="E177" s="897"/>
      <c r="F177" s="897"/>
      <c r="G177" s="897"/>
      <c r="H177" s="897"/>
      <c r="I177" s="897"/>
      <c r="J177" s="897"/>
      <c r="K177" s="897"/>
      <c r="L177" s="897"/>
      <c r="M177" s="897"/>
      <c r="N177" s="897"/>
      <c r="O177" s="1137"/>
      <c r="P177" s="1143"/>
      <c r="Q177" s="918">
        <v>133</v>
      </c>
      <c r="R177" s="919" t="s">
        <v>681</v>
      </c>
      <c r="S177" s="920">
        <v>50</v>
      </c>
      <c r="T177" s="919"/>
    </row>
    <row r="178" spans="4:20" ht="30" customHeight="1">
      <c r="D178" s="897"/>
      <c r="E178" s="897"/>
      <c r="F178" s="897"/>
      <c r="G178" s="897"/>
      <c r="H178" s="897"/>
      <c r="I178" s="897"/>
      <c r="J178" s="897"/>
      <c r="K178" s="897"/>
      <c r="L178" s="897"/>
      <c r="M178" s="897"/>
      <c r="N178" s="897"/>
      <c r="O178" s="1137"/>
      <c r="P178" s="1143"/>
      <c r="Q178" s="918">
        <v>134</v>
      </c>
      <c r="R178" s="919" t="s">
        <v>682</v>
      </c>
      <c r="S178" s="920">
        <v>15000</v>
      </c>
      <c r="T178" s="919"/>
    </row>
    <row r="179" spans="4:20" ht="30" customHeight="1">
      <c r="D179" s="897"/>
      <c r="E179" s="897"/>
      <c r="F179" s="897"/>
      <c r="G179" s="897"/>
      <c r="H179" s="897"/>
      <c r="I179" s="897"/>
      <c r="J179" s="898">
        <v>5</v>
      </c>
      <c r="K179" s="897"/>
      <c r="L179" s="897"/>
      <c r="M179" s="897"/>
      <c r="N179" s="902">
        <v>14</v>
      </c>
      <c r="O179" s="911" t="s">
        <v>683</v>
      </c>
      <c r="P179" s="908" t="s">
        <v>78</v>
      </c>
      <c r="Q179" s="916"/>
      <c r="R179" s="916"/>
      <c r="S179" s="917"/>
      <c r="T179" s="916"/>
    </row>
    <row r="180" spans="4:20" ht="30" customHeight="1">
      <c r="D180" s="897"/>
      <c r="E180" s="897"/>
      <c r="F180" s="897"/>
      <c r="G180" s="897"/>
      <c r="H180" s="897"/>
      <c r="I180" s="897"/>
      <c r="J180" s="897"/>
      <c r="K180" s="897"/>
      <c r="L180" s="897"/>
      <c r="M180" s="897"/>
      <c r="N180" s="897"/>
      <c r="O180" s="1137" t="s">
        <v>684</v>
      </c>
      <c r="P180" s="1143" t="s">
        <v>685</v>
      </c>
      <c r="Q180" s="918">
        <v>135</v>
      </c>
      <c r="R180" s="936" t="s">
        <v>686</v>
      </c>
      <c r="S180" s="920">
        <v>45</v>
      </c>
      <c r="T180" s="936"/>
    </row>
    <row r="181" spans="4:20" ht="30" customHeight="1">
      <c r="D181" s="897"/>
      <c r="E181" s="897"/>
      <c r="F181" s="897"/>
      <c r="G181" s="897"/>
      <c r="H181" s="897"/>
      <c r="I181" s="897"/>
      <c r="J181" s="897"/>
      <c r="K181" s="897"/>
      <c r="L181" s="897"/>
      <c r="M181" s="897"/>
      <c r="N181" s="897"/>
      <c r="O181" s="1137"/>
      <c r="P181" s="1143"/>
      <c r="Q181" s="918">
        <v>136</v>
      </c>
      <c r="R181" s="936" t="s">
        <v>687</v>
      </c>
      <c r="S181" s="920">
        <v>2</v>
      </c>
      <c r="T181" s="936"/>
    </row>
    <row r="182" spans="4:20" ht="30" customHeight="1">
      <c r="D182" s="897"/>
      <c r="E182" s="897"/>
      <c r="F182" s="897"/>
      <c r="G182" s="897"/>
      <c r="H182" s="897"/>
      <c r="I182" s="897"/>
      <c r="J182" s="897"/>
      <c r="K182" s="897"/>
      <c r="L182" s="897"/>
      <c r="M182" s="897"/>
      <c r="N182" s="897"/>
      <c r="O182" s="1137"/>
      <c r="P182" s="1143"/>
      <c r="Q182" s="918">
        <v>137</v>
      </c>
      <c r="R182" s="936" t="s">
        <v>688</v>
      </c>
      <c r="S182" s="920">
        <v>30</v>
      </c>
      <c r="T182" s="936"/>
    </row>
    <row r="183" spans="4:20" ht="30" customHeight="1">
      <c r="D183" s="897"/>
      <c r="E183" s="897"/>
      <c r="F183" s="897"/>
      <c r="G183" s="897"/>
      <c r="H183" s="897"/>
      <c r="I183" s="897"/>
      <c r="J183" s="897"/>
      <c r="K183" s="897"/>
      <c r="L183" s="897"/>
      <c r="M183" s="897"/>
      <c r="N183" s="897"/>
      <c r="O183" s="1137"/>
      <c r="P183" s="1143"/>
      <c r="Q183" s="918">
        <v>138</v>
      </c>
      <c r="R183" s="936" t="s">
        <v>689</v>
      </c>
      <c r="S183" s="920">
        <v>1</v>
      </c>
      <c r="T183" s="936"/>
    </row>
    <row r="184" spans="4:20" ht="30" customHeight="1">
      <c r="D184" s="897"/>
      <c r="E184" s="897"/>
      <c r="F184" s="897"/>
      <c r="G184" s="897"/>
      <c r="H184" s="897"/>
      <c r="I184" s="897"/>
      <c r="J184" s="897"/>
      <c r="K184" s="897"/>
      <c r="L184" s="897"/>
      <c r="M184" s="897"/>
      <c r="N184" s="897"/>
      <c r="O184" s="1137"/>
      <c r="P184" s="1143"/>
      <c r="Q184" s="918">
        <v>139</v>
      </c>
      <c r="R184" s="936" t="s">
        <v>690</v>
      </c>
      <c r="S184" s="920">
        <v>2</v>
      </c>
      <c r="T184" s="936"/>
    </row>
    <row r="185" spans="4:20" ht="30" customHeight="1">
      <c r="D185" s="897"/>
      <c r="E185" s="897"/>
      <c r="F185" s="897"/>
      <c r="G185" s="897"/>
      <c r="H185" s="897"/>
      <c r="I185" s="897"/>
      <c r="J185" s="897"/>
      <c r="K185" s="897"/>
      <c r="L185" s="897"/>
      <c r="M185" s="897"/>
      <c r="N185" s="897"/>
      <c r="O185" s="1137"/>
      <c r="P185" s="1143"/>
      <c r="Q185" s="918">
        <v>140</v>
      </c>
      <c r="R185" s="936" t="s">
        <v>691</v>
      </c>
      <c r="S185" s="920">
        <v>1</v>
      </c>
      <c r="T185" s="936"/>
    </row>
    <row r="186" spans="4:20" ht="30" customHeight="1">
      <c r="D186" s="897"/>
      <c r="E186" s="897"/>
      <c r="F186" s="897"/>
      <c r="G186" s="897"/>
      <c r="H186" s="897"/>
      <c r="I186" s="897"/>
      <c r="J186" s="897"/>
      <c r="K186" s="897"/>
      <c r="L186" s="897"/>
      <c r="M186" s="897"/>
      <c r="N186" s="897"/>
      <c r="O186" s="1137"/>
      <c r="P186" s="1143"/>
      <c r="Q186" s="918">
        <v>141</v>
      </c>
      <c r="R186" s="936" t="s">
        <v>692</v>
      </c>
      <c r="S186" s="920">
        <v>8</v>
      </c>
      <c r="T186" s="936"/>
    </row>
    <row r="187" spans="4:20" ht="30" customHeight="1">
      <c r="D187" s="897"/>
      <c r="E187" s="897"/>
      <c r="F187" s="897"/>
      <c r="G187" s="897"/>
      <c r="H187" s="897"/>
      <c r="I187" s="897"/>
      <c r="J187" s="897"/>
      <c r="K187" s="897"/>
      <c r="L187" s="897"/>
      <c r="M187" s="897"/>
      <c r="N187" s="897"/>
      <c r="O187" s="1137"/>
      <c r="P187" s="1143"/>
      <c r="Q187" s="918">
        <v>142</v>
      </c>
      <c r="R187" s="936" t="s">
        <v>693</v>
      </c>
      <c r="S187" s="920">
        <v>4</v>
      </c>
      <c r="T187" s="936"/>
    </row>
    <row r="188" spans="4:20" ht="30" customHeight="1">
      <c r="D188" s="897"/>
      <c r="E188" s="897"/>
      <c r="F188" s="897"/>
      <c r="G188" s="897"/>
      <c r="H188" s="897"/>
      <c r="I188" s="897"/>
      <c r="J188" s="897"/>
      <c r="K188" s="897"/>
      <c r="L188" s="897"/>
      <c r="M188" s="897"/>
      <c r="N188" s="897"/>
      <c r="O188" s="1137"/>
      <c r="P188" s="1143"/>
      <c r="Q188" s="918">
        <v>143</v>
      </c>
      <c r="R188" s="936" t="s">
        <v>694</v>
      </c>
      <c r="S188" s="920">
        <v>25</v>
      </c>
      <c r="T188" s="936"/>
    </row>
    <row r="189" spans="4:20" ht="30" customHeight="1">
      <c r="D189" s="897"/>
      <c r="E189" s="897"/>
      <c r="F189" s="897"/>
      <c r="G189" s="897"/>
      <c r="H189" s="897"/>
      <c r="I189" s="897"/>
      <c r="J189" s="897"/>
      <c r="K189" s="897"/>
      <c r="L189" s="897"/>
      <c r="M189" s="897"/>
      <c r="N189" s="897"/>
      <c r="O189" s="909" t="s">
        <v>695</v>
      </c>
      <c r="P189" s="933" t="s">
        <v>696</v>
      </c>
      <c r="Q189" s="918">
        <v>144</v>
      </c>
      <c r="R189" s="919" t="s">
        <v>697</v>
      </c>
      <c r="S189" s="920">
        <v>1</v>
      </c>
      <c r="T189" s="919"/>
    </row>
    <row r="190" spans="4:20" ht="30" customHeight="1">
      <c r="D190" s="897"/>
      <c r="E190" s="897"/>
      <c r="F190" s="897"/>
      <c r="G190" s="897"/>
      <c r="H190" s="897"/>
      <c r="I190" s="897"/>
      <c r="J190" s="897"/>
      <c r="K190" s="897"/>
      <c r="L190" s="897"/>
      <c r="M190" s="897"/>
      <c r="N190" s="897"/>
      <c r="O190" s="909" t="s">
        <v>698</v>
      </c>
      <c r="P190" s="934" t="s">
        <v>699</v>
      </c>
      <c r="Q190" s="918">
        <v>145</v>
      </c>
      <c r="R190" s="936" t="s">
        <v>700</v>
      </c>
      <c r="S190" s="920">
        <v>20</v>
      </c>
      <c r="T190" s="936"/>
    </row>
    <row r="191" spans="4:20" ht="30" customHeight="1">
      <c r="D191" s="897"/>
      <c r="E191" s="897"/>
      <c r="F191" s="897"/>
      <c r="G191" s="897"/>
      <c r="H191" s="897"/>
      <c r="I191" s="897"/>
      <c r="J191" s="897"/>
      <c r="K191" s="897"/>
      <c r="L191" s="897"/>
      <c r="M191" s="897"/>
      <c r="N191" s="897"/>
      <c r="O191" s="909" t="s">
        <v>701</v>
      </c>
      <c r="P191" s="934" t="s">
        <v>702</v>
      </c>
      <c r="Q191" s="918">
        <v>146</v>
      </c>
      <c r="R191" s="936" t="s">
        <v>703</v>
      </c>
      <c r="S191" s="920">
        <v>10</v>
      </c>
      <c r="T191" s="936"/>
    </row>
    <row r="192" spans="4:20" ht="30" customHeight="1">
      <c r="D192" s="897"/>
      <c r="E192" s="897"/>
      <c r="F192" s="897"/>
      <c r="G192" s="897"/>
      <c r="H192" s="897"/>
      <c r="I192" s="897"/>
      <c r="J192" s="897"/>
      <c r="K192" s="897"/>
      <c r="L192" s="897"/>
      <c r="M192" s="897"/>
      <c r="N192" s="897"/>
      <c r="O192" s="1137" t="s">
        <v>704</v>
      </c>
      <c r="P192" s="1144" t="s">
        <v>705</v>
      </c>
      <c r="Q192" s="918">
        <v>147</v>
      </c>
      <c r="R192" s="919" t="s">
        <v>706</v>
      </c>
      <c r="S192" s="920">
        <v>1</v>
      </c>
      <c r="T192" s="919"/>
    </row>
    <row r="193" spans="4:22" ht="30" customHeight="1">
      <c r="D193" s="897"/>
      <c r="E193" s="897"/>
      <c r="F193" s="897"/>
      <c r="G193" s="897"/>
      <c r="H193" s="897"/>
      <c r="I193" s="897"/>
      <c r="J193" s="897"/>
      <c r="K193" s="897"/>
      <c r="L193" s="897"/>
      <c r="M193" s="897"/>
      <c r="N193" s="897"/>
      <c r="O193" s="1137"/>
      <c r="P193" s="1144"/>
      <c r="Q193" s="918">
        <v>148</v>
      </c>
      <c r="R193" s="936" t="s">
        <v>707</v>
      </c>
      <c r="S193" s="920">
        <v>1</v>
      </c>
      <c r="T193" s="936"/>
    </row>
    <row r="194" spans="4:22" ht="30" customHeight="1">
      <c r="D194" s="897"/>
      <c r="E194" s="897"/>
      <c r="F194" s="897"/>
      <c r="G194" s="897"/>
      <c r="H194" s="897"/>
      <c r="I194" s="897"/>
      <c r="J194" s="898">
        <v>2</v>
      </c>
      <c r="K194" s="897"/>
      <c r="L194" s="897"/>
      <c r="M194" s="897"/>
      <c r="N194" s="902">
        <v>3</v>
      </c>
      <c r="O194" s="911" t="s">
        <v>708</v>
      </c>
      <c r="P194" s="908" t="s">
        <v>79</v>
      </c>
      <c r="Q194" s="916"/>
      <c r="R194" s="916"/>
      <c r="S194" s="917"/>
      <c r="T194" s="916"/>
    </row>
    <row r="195" spans="4:22" ht="30" customHeight="1">
      <c r="D195" s="897"/>
      <c r="E195" s="897"/>
      <c r="F195" s="897"/>
      <c r="G195" s="897"/>
      <c r="H195" s="897"/>
      <c r="I195" s="897"/>
      <c r="J195" s="897"/>
      <c r="K195" s="897"/>
      <c r="L195" s="897"/>
      <c r="M195" s="897"/>
      <c r="N195" s="897"/>
      <c r="O195" s="909" t="s">
        <v>709</v>
      </c>
      <c r="P195" s="934" t="s">
        <v>710</v>
      </c>
      <c r="Q195" s="918">
        <v>149</v>
      </c>
      <c r="R195" s="936" t="s">
        <v>711</v>
      </c>
      <c r="S195" s="920">
        <v>40</v>
      </c>
      <c r="T195" s="936"/>
    </row>
    <row r="196" spans="4:22" ht="30" customHeight="1">
      <c r="D196" s="897"/>
      <c r="E196" s="897"/>
      <c r="F196" s="897"/>
      <c r="G196" s="897"/>
      <c r="H196" s="897"/>
      <c r="I196" s="897"/>
      <c r="J196" s="897"/>
      <c r="K196" s="897"/>
      <c r="L196" s="897"/>
      <c r="M196" s="897"/>
      <c r="N196" s="897"/>
      <c r="O196" s="1137" t="s">
        <v>712</v>
      </c>
      <c r="P196" s="1143" t="s">
        <v>713</v>
      </c>
      <c r="Q196" s="937">
        <v>150</v>
      </c>
      <c r="R196" s="936" t="s">
        <v>714</v>
      </c>
      <c r="S196" s="920">
        <v>3</v>
      </c>
      <c r="T196" s="936"/>
    </row>
    <row r="197" spans="4:22" ht="30" customHeight="1">
      <c r="D197" s="897"/>
      <c r="E197" s="897"/>
      <c r="F197" s="897"/>
      <c r="G197" s="897"/>
      <c r="H197" s="897"/>
      <c r="I197" s="897"/>
      <c r="J197" s="897"/>
      <c r="K197" s="897"/>
      <c r="L197" s="897"/>
      <c r="M197" s="897"/>
      <c r="N197" s="897"/>
      <c r="O197" s="1137"/>
      <c r="P197" s="1143"/>
      <c r="Q197" s="918">
        <v>151</v>
      </c>
      <c r="R197" s="936" t="s">
        <v>714</v>
      </c>
      <c r="S197" s="920">
        <v>2</v>
      </c>
      <c r="T197" s="936"/>
    </row>
    <row r="198" spans="4:22" ht="30" customHeight="1">
      <c r="D198" s="897"/>
      <c r="E198" s="897"/>
      <c r="F198" s="896">
        <v>1</v>
      </c>
      <c r="G198" s="897"/>
      <c r="H198" s="897"/>
      <c r="I198" s="898">
        <f>SUM(J199)</f>
        <v>5</v>
      </c>
      <c r="J198" s="897"/>
      <c r="K198" s="897"/>
      <c r="L198" s="897"/>
      <c r="M198" s="902">
        <f>SUM(N199)</f>
        <v>5</v>
      </c>
      <c r="N198" s="897"/>
      <c r="O198" s="905">
        <v>1.8</v>
      </c>
      <c r="P198" s="906" t="s">
        <v>715</v>
      </c>
      <c r="Q198" s="905"/>
      <c r="R198" s="905"/>
      <c r="S198" s="915"/>
      <c r="T198" s="905"/>
      <c r="U198" s="328">
        <v>2</v>
      </c>
    </row>
    <row r="199" spans="4:22" ht="30" customHeight="1">
      <c r="D199" s="897"/>
      <c r="E199" s="897"/>
      <c r="F199" s="897"/>
      <c r="G199" s="897"/>
      <c r="H199" s="897"/>
      <c r="I199" s="897"/>
      <c r="J199" s="898">
        <v>5</v>
      </c>
      <c r="K199" s="897"/>
      <c r="L199" s="897"/>
      <c r="M199" s="897"/>
      <c r="N199" s="902">
        <v>5</v>
      </c>
      <c r="O199" s="911" t="s">
        <v>716</v>
      </c>
      <c r="P199" s="908" t="s">
        <v>717</v>
      </c>
      <c r="Q199" s="916"/>
      <c r="R199" s="916"/>
      <c r="S199" s="917"/>
      <c r="T199" s="916"/>
    </row>
    <row r="200" spans="4:22" ht="30" customHeight="1">
      <c r="D200" s="897"/>
      <c r="E200" s="897"/>
      <c r="F200" s="897"/>
      <c r="G200" s="897"/>
      <c r="H200" s="897"/>
      <c r="I200" s="897"/>
      <c r="J200" s="897"/>
      <c r="K200" s="897"/>
      <c r="L200" s="897"/>
      <c r="M200" s="897"/>
      <c r="N200" s="897"/>
      <c r="O200" s="909" t="s">
        <v>718</v>
      </c>
      <c r="P200" s="910" t="s">
        <v>719</v>
      </c>
      <c r="Q200" s="918">
        <v>152</v>
      </c>
      <c r="R200" s="919" t="s">
        <v>720</v>
      </c>
      <c r="S200" s="920">
        <v>1</v>
      </c>
      <c r="T200" s="919"/>
    </row>
    <row r="201" spans="4:22" ht="30" customHeight="1">
      <c r="D201" s="897"/>
      <c r="E201" s="897"/>
      <c r="F201" s="897"/>
      <c r="G201" s="897"/>
      <c r="H201" s="897"/>
      <c r="I201" s="897"/>
      <c r="J201" s="897"/>
      <c r="K201" s="897"/>
      <c r="L201" s="897"/>
      <c r="M201" s="897"/>
      <c r="N201" s="897"/>
      <c r="O201" s="909" t="s">
        <v>721</v>
      </c>
      <c r="P201" s="910" t="s">
        <v>722</v>
      </c>
      <c r="Q201" s="918">
        <v>153</v>
      </c>
      <c r="R201" s="919" t="s">
        <v>723</v>
      </c>
      <c r="S201" s="920">
        <v>40</v>
      </c>
      <c r="T201" s="919"/>
    </row>
    <row r="202" spans="4:22" ht="30" customHeight="1">
      <c r="D202" s="897"/>
      <c r="E202" s="897"/>
      <c r="F202" s="897"/>
      <c r="G202" s="897"/>
      <c r="H202" s="897"/>
      <c r="I202" s="897"/>
      <c r="J202" s="897"/>
      <c r="K202" s="897"/>
      <c r="L202" s="897"/>
      <c r="M202" s="897"/>
      <c r="N202" s="897"/>
      <c r="O202" s="909" t="s">
        <v>724</v>
      </c>
      <c r="P202" s="910" t="s">
        <v>725</v>
      </c>
      <c r="Q202" s="918">
        <v>154</v>
      </c>
      <c r="R202" s="919" t="s">
        <v>726</v>
      </c>
      <c r="S202" s="920">
        <v>20</v>
      </c>
      <c r="T202" s="919"/>
    </row>
    <row r="203" spans="4:22" ht="30" customHeight="1">
      <c r="D203" s="897"/>
      <c r="E203" s="897"/>
      <c r="F203" s="897"/>
      <c r="G203" s="897"/>
      <c r="H203" s="897"/>
      <c r="I203" s="897"/>
      <c r="J203" s="897"/>
      <c r="K203" s="897"/>
      <c r="L203" s="897"/>
      <c r="M203" s="897"/>
      <c r="N203" s="897"/>
      <c r="O203" s="909" t="s">
        <v>727</v>
      </c>
      <c r="P203" s="910" t="s">
        <v>728</v>
      </c>
      <c r="Q203" s="918">
        <v>155</v>
      </c>
      <c r="R203" s="919" t="s">
        <v>485</v>
      </c>
      <c r="S203" s="920">
        <v>200</v>
      </c>
      <c r="T203" s="919"/>
    </row>
    <row r="204" spans="4:22" ht="30" customHeight="1">
      <c r="D204" s="897"/>
      <c r="E204" s="897"/>
      <c r="F204" s="897"/>
      <c r="G204" s="897"/>
      <c r="H204" s="897"/>
      <c r="I204" s="897"/>
      <c r="J204" s="897"/>
      <c r="K204" s="897"/>
      <c r="L204" s="897"/>
      <c r="M204" s="897"/>
      <c r="N204" s="897"/>
      <c r="O204" s="909" t="s">
        <v>729</v>
      </c>
      <c r="P204" s="910" t="s">
        <v>730</v>
      </c>
      <c r="Q204" s="918">
        <v>156</v>
      </c>
      <c r="R204" s="919" t="s">
        <v>731</v>
      </c>
      <c r="S204" s="920">
        <v>3</v>
      </c>
      <c r="T204" s="919"/>
    </row>
    <row r="205" spans="4:22" ht="30" customHeight="1">
      <c r="D205" s="897"/>
      <c r="E205" s="897"/>
      <c r="F205" s="896">
        <v>2</v>
      </c>
      <c r="G205" s="897"/>
      <c r="H205" s="897"/>
      <c r="I205" s="898">
        <f>SUM(J206:J211)</f>
        <v>5</v>
      </c>
      <c r="J205" s="897"/>
      <c r="K205" s="897"/>
      <c r="L205" s="897"/>
      <c r="M205" s="902">
        <f>SUM(N206:N211)</f>
        <v>7</v>
      </c>
      <c r="N205" s="897"/>
      <c r="O205" s="905" t="s">
        <v>732</v>
      </c>
      <c r="P205" s="906" t="s">
        <v>733</v>
      </c>
      <c r="Q205" s="905"/>
      <c r="R205" s="905"/>
      <c r="S205" s="915"/>
      <c r="T205" s="905"/>
      <c r="U205" s="328">
        <v>8</v>
      </c>
      <c r="V205" s="880">
        <v>4</v>
      </c>
    </row>
    <row r="206" spans="4:22" ht="30" customHeight="1">
      <c r="D206" s="897"/>
      <c r="E206" s="897"/>
      <c r="F206" s="897"/>
      <c r="G206" s="897"/>
      <c r="H206" s="897"/>
      <c r="I206" s="897"/>
      <c r="J206" s="898">
        <v>2</v>
      </c>
      <c r="K206" s="897"/>
      <c r="L206" s="897"/>
      <c r="M206" s="897"/>
      <c r="N206" s="902">
        <v>3</v>
      </c>
      <c r="O206" s="911" t="s">
        <v>734</v>
      </c>
      <c r="P206" s="908" t="s">
        <v>83</v>
      </c>
      <c r="Q206" s="916"/>
      <c r="R206" s="916"/>
      <c r="S206" s="917"/>
      <c r="T206" s="916"/>
    </row>
    <row r="207" spans="4:22" ht="30" customHeight="1">
      <c r="D207" s="897"/>
      <c r="E207" s="897"/>
      <c r="F207" s="897"/>
      <c r="G207" s="897"/>
      <c r="H207" s="897"/>
      <c r="I207" s="897"/>
      <c r="J207" s="897"/>
      <c r="K207" s="897"/>
      <c r="L207" s="897"/>
      <c r="M207" s="897"/>
      <c r="N207" s="897"/>
      <c r="O207" s="1137" t="s">
        <v>735</v>
      </c>
      <c r="P207" s="1140" t="s">
        <v>736</v>
      </c>
      <c r="Q207" s="918">
        <v>157</v>
      </c>
      <c r="R207" s="919" t="s">
        <v>737</v>
      </c>
      <c r="S207" s="920">
        <v>8</v>
      </c>
      <c r="T207" s="919"/>
    </row>
    <row r="208" spans="4:22" ht="30" customHeight="1">
      <c r="D208" s="897"/>
      <c r="E208" s="897"/>
      <c r="F208" s="897"/>
      <c r="G208" s="897"/>
      <c r="H208" s="897"/>
      <c r="I208" s="897"/>
      <c r="J208" s="897"/>
      <c r="K208" s="897"/>
      <c r="L208" s="897"/>
      <c r="M208" s="897"/>
      <c r="N208" s="897"/>
      <c r="O208" s="1137"/>
      <c r="P208" s="1140"/>
      <c r="Q208" s="1154">
        <v>158</v>
      </c>
      <c r="R208" s="943" t="s">
        <v>738</v>
      </c>
      <c r="S208" s="1151">
        <v>4000</v>
      </c>
      <c r="T208" s="943"/>
    </row>
    <row r="209" spans="4:22" ht="30" customHeight="1">
      <c r="D209" s="897"/>
      <c r="E209" s="897"/>
      <c r="F209" s="897"/>
      <c r="G209" s="897"/>
      <c r="H209" s="897"/>
      <c r="I209" s="897"/>
      <c r="J209" s="897"/>
      <c r="K209" s="897"/>
      <c r="L209" s="897"/>
      <c r="M209" s="897"/>
      <c r="N209" s="897"/>
      <c r="O209" s="1137"/>
      <c r="P209" s="1140"/>
      <c r="Q209" s="1154"/>
      <c r="R209" s="943" t="s">
        <v>739</v>
      </c>
      <c r="S209" s="1151"/>
      <c r="T209" s="943"/>
    </row>
    <row r="210" spans="4:22" ht="30" customHeight="1">
      <c r="D210" s="897"/>
      <c r="E210" s="897"/>
      <c r="F210" s="897"/>
      <c r="G210" s="897"/>
      <c r="H210" s="897"/>
      <c r="I210" s="897"/>
      <c r="J210" s="897"/>
      <c r="K210" s="897"/>
      <c r="L210" s="897"/>
      <c r="M210" s="897"/>
      <c r="N210" s="897"/>
      <c r="O210" s="909" t="s">
        <v>740</v>
      </c>
      <c r="P210" s="910" t="s">
        <v>741</v>
      </c>
      <c r="Q210" s="918">
        <v>159</v>
      </c>
      <c r="R210" s="919" t="s">
        <v>742</v>
      </c>
      <c r="S210" s="920">
        <v>1</v>
      </c>
      <c r="T210" s="919"/>
    </row>
    <row r="211" spans="4:22" ht="30" customHeight="1">
      <c r="D211" s="897"/>
      <c r="E211" s="897"/>
      <c r="F211" s="897"/>
      <c r="G211" s="897"/>
      <c r="H211" s="897"/>
      <c r="I211" s="897"/>
      <c r="J211" s="898">
        <v>3</v>
      </c>
      <c r="K211" s="897"/>
      <c r="L211" s="897"/>
      <c r="M211" s="897"/>
      <c r="N211" s="902">
        <v>4</v>
      </c>
      <c r="O211" s="911" t="s">
        <v>743</v>
      </c>
      <c r="P211" s="908" t="s">
        <v>744</v>
      </c>
      <c r="Q211" s="916"/>
      <c r="R211" s="916"/>
      <c r="S211" s="917"/>
      <c r="T211" s="916"/>
    </row>
    <row r="212" spans="4:22" ht="30" customHeight="1">
      <c r="D212" s="897"/>
      <c r="E212" s="897"/>
      <c r="F212" s="897"/>
      <c r="G212" s="897"/>
      <c r="H212" s="897"/>
      <c r="I212" s="897"/>
      <c r="J212" s="897"/>
      <c r="K212" s="897"/>
      <c r="L212" s="897"/>
      <c r="M212" s="897"/>
      <c r="N212" s="897"/>
      <c r="O212" s="1137" t="s">
        <v>745</v>
      </c>
      <c r="P212" s="1140" t="s">
        <v>746</v>
      </c>
      <c r="Q212" s="1154">
        <v>160</v>
      </c>
      <c r="R212" s="943" t="s">
        <v>747</v>
      </c>
      <c r="S212" s="1151">
        <v>4</v>
      </c>
      <c r="T212" s="943"/>
    </row>
    <row r="213" spans="4:22" ht="30" customHeight="1">
      <c r="D213" s="897"/>
      <c r="E213" s="897"/>
      <c r="F213" s="897"/>
      <c r="G213" s="897"/>
      <c r="H213" s="897"/>
      <c r="I213" s="897"/>
      <c r="J213" s="897"/>
      <c r="K213" s="897"/>
      <c r="L213" s="897"/>
      <c r="M213" s="897"/>
      <c r="N213" s="897"/>
      <c r="O213" s="1137"/>
      <c r="P213" s="1140"/>
      <c r="Q213" s="1154"/>
      <c r="R213" s="943" t="s">
        <v>748</v>
      </c>
      <c r="S213" s="1151"/>
      <c r="T213" s="943"/>
    </row>
    <row r="214" spans="4:22" ht="30" customHeight="1">
      <c r="D214" s="897"/>
      <c r="E214" s="897"/>
      <c r="F214" s="897"/>
      <c r="G214" s="897"/>
      <c r="H214" s="897"/>
      <c r="I214" s="897"/>
      <c r="J214" s="897"/>
      <c r="K214" s="897"/>
      <c r="L214" s="897"/>
      <c r="M214" s="897"/>
      <c r="N214" s="897"/>
      <c r="O214" s="1137"/>
      <c r="P214" s="1140"/>
      <c r="Q214" s="1154"/>
      <c r="R214" s="943" t="s">
        <v>749</v>
      </c>
      <c r="S214" s="1151"/>
      <c r="T214" s="943"/>
    </row>
    <row r="215" spans="4:22" ht="30" customHeight="1">
      <c r="D215" s="897"/>
      <c r="E215" s="897"/>
      <c r="F215" s="897"/>
      <c r="G215" s="897"/>
      <c r="H215" s="897"/>
      <c r="I215" s="897"/>
      <c r="J215" s="897"/>
      <c r="K215" s="897"/>
      <c r="L215" s="897"/>
      <c r="M215" s="897"/>
      <c r="N215" s="897"/>
      <c r="O215" s="1137"/>
      <c r="P215" s="1140"/>
      <c r="Q215" s="1154"/>
      <c r="R215" s="943" t="s">
        <v>750</v>
      </c>
      <c r="S215" s="1151"/>
      <c r="T215" s="943"/>
    </row>
    <row r="216" spans="4:22" ht="30" customHeight="1">
      <c r="D216" s="897"/>
      <c r="E216" s="897"/>
      <c r="F216" s="897"/>
      <c r="G216" s="897"/>
      <c r="H216" s="897"/>
      <c r="I216" s="897"/>
      <c r="J216" s="897"/>
      <c r="K216" s="897"/>
      <c r="L216" s="897"/>
      <c r="M216" s="897"/>
      <c r="N216" s="897"/>
      <c r="O216" s="909" t="s">
        <v>751</v>
      </c>
      <c r="P216" s="910" t="s">
        <v>752</v>
      </c>
      <c r="Q216" s="918">
        <v>161</v>
      </c>
      <c r="R216" s="919" t="s">
        <v>485</v>
      </c>
      <c r="S216" s="920">
        <v>3000</v>
      </c>
      <c r="T216" s="919"/>
    </row>
    <row r="217" spans="4:22" ht="30" customHeight="1">
      <c r="D217" s="897"/>
      <c r="E217" s="897"/>
      <c r="F217" s="897"/>
      <c r="G217" s="897"/>
      <c r="H217" s="897"/>
      <c r="I217" s="897"/>
      <c r="J217" s="897"/>
      <c r="K217" s="897"/>
      <c r="L217" s="897"/>
      <c r="M217" s="897"/>
      <c r="N217" s="897"/>
      <c r="O217" s="1137" t="s">
        <v>753</v>
      </c>
      <c r="P217" s="1140" t="s">
        <v>754</v>
      </c>
      <c r="Q217" s="918">
        <v>162</v>
      </c>
      <c r="R217" s="919" t="s">
        <v>755</v>
      </c>
      <c r="S217" s="920">
        <v>11</v>
      </c>
      <c r="T217" s="919"/>
    </row>
    <row r="218" spans="4:22" ht="30" customHeight="1">
      <c r="D218" s="897"/>
      <c r="E218" s="897"/>
      <c r="F218" s="897"/>
      <c r="G218" s="897"/>
      <c r="H218" s="897"/>
      <c r="I218" s="897"/>
      <c r="J218" s="897"/>
      <c r="K218" s="897"/>
      <c r="L218" s="897"/>
      <c r="M218" s="897"/>
      <c r="N218" s="897"/>
      <c r="O218" s="1137"/>
      <c r="P218" s="1140"/>
      <c r="Q218" s="918">
        <v>163</v>
      </c>
      <c r="R218" s="919" t="s">
        <v>747</v>
      </c>
      <c r="S218" s="920">
        <v>11</v>
      </c>
      <c r="T218" s="919"/>
    </row>
    <row r="219" spans="4:22" ht="30" customHeight="1">
      <c r="D219" s="897"/>
      <c r="E219" s="897"/>
      <c r="F219" s="896">
        <v>1</v>
      </c>
      <c r="G219" s="897"/>
      <c r="H219" s="897"/>
      <c r="I219" s="898">
        <f>SUM(J220)</f>
        <v>2</v>
      </c>
      <c r="J219" s="897"/>
      <c r="K219" s="897"/>
      <c r="L219" s="897"/>
      <c r="M219" s="902">
        <f>SUM(N220)</f>
        <v>2</v>
      </c>
      <c r="N219" s="897"/>
      <c r="O219" s="905" t="s">
        <v>756</v>
      </c>
      <c r="P219" s="906" t="s">
        <v>757</v>
      </c>
      <c r="Q219" s="905"/>
      <c r="R219" s="905"/>
      <c r="S219" s="915"/>
      <c r="T219" s="905"/>
      <c r="V219" s="880">
        <v>1</v>
      </c>
    </row>
    <row r="220" spans="4:22" ht="30" customHeight="1">
      <c r="D220" s="897"/>
      <c r="E220" s="897"/>
      <c r="F220" s="897"/>
      <c r="G220" s="897"/>
      <c r="H220" s="897"/>
      <c r="I220" s="897"/>
      <c r="J220" s="898">
        <v>2</v>
      </c>
      <c r="K220" s="897"/>
      <c r="L220" s="897"/>
      <c r="M220" s="897"/>
      <c r="N220" s="902">
        <v>2</v>
      </c>
      <c r="O220" s="911" t="s">
        <v>758</v>
      </c>
      <c r="P220" s="908" t="s">
        <v>85</v>
      </c>
      <c r="Q220" s="916"/>
      <c r="R220" s="916"/>
      <c r="S220" s="917"/>
      <c r="T220" s="916"/>
    </row>
    <row r="221" spans="4:22" ht="30" customHeight="1">
      <c r="D221" s="897"/>
      <c r="E221" s="897"/>
      <c r="F221" s="897"/>
      <c r="G221" s="897"/>
      <c r="H221" s="897"/>
      <c r="I221" s="897"/>
      <c r="J221" s="897"/>
      <c r="K221" s="897"/>
      <c r="L221" s="897"/>
      <c r="M221" s="897"/>
      <c r="N221" s="897"/>
      <c r="O221" s="909" t="s">
        <v>759</v>
      </c>
      <c r="P221" s="910" t="s">
        <v>760</v>
      </c>
      <c r="Q221" s="918">
        <v>164</v>
      </c>
      <c r="R221" s="919" t="s">
        <v>761</v>
      </c>
      <c r="S221" s="920">
        <v>12000</v>
      </c>
      <c r="T221" s="919"/>
    </row>
    <row r="222" spans="4:22" ht="30" customHeight="1">
      <c r="D222" s="897"/>
      <c r="E222" s="897"/>
      <c r="F222" s="897"/>
      <c r="G222" s="897"/>
      <c r="H222" s="897"/>
      <c r="I222" s="897"/>
      <c r="J222" s="897"/>
      <c r="K222" s="897"/>
      <c r="L222" s="897"/>
      <c r="M222" s="897"/>
      <c r="N222" s="897"/>
      <c r="O222" s="909" t="s">
        <v>762</v>
      </c>
      <c r="P222" s="910" t="s">
        <v>763</v>
      </c>
      <c r="Q222" s="918">
        <v>165</v>
      </c>
      <c r="R222" s="919" t="s">
        <v>764</v>
      </c>
      <c r="S222" s="920">
        <v>8</v>
      </c>
      <c r="T222" s="919"/>
    </row>
    <row r="223" spans="4:22" ht="30" customHeight="1">
      <c r="D223" s="897"/>
      <c r="E223" s="897"/>
      <c r="F223" s="896">
        <v>1</v>
      </c>
      <c r="G223" s="897"/>
      <c r="H223" s="897"/>
      <c r="I223" s="898">
        <f>SUM(J224)</f>
        <v>1</v>
      </c>
      <c r="J223" s="897"/>
      <c r="K223" s="897"/>
      <c r="L223" s="897"/>
      <c r="M223" s="902">
        <f>SUM(N224)</f>
        <v>1</v>
      </c>
      <c r="N223" s="897"/>
      <c r="O223" s="905">
        <v>1.1100000000000001</v>
      </c>
      <c r="P223" s="906" t="s">
        <v>765</v>
      </c>
      <c r="Q223" s="905"/>
      <c r="R223" s="905"/>
      <c r="S223" s="915"/>
      <c r="T223" s="905"/>
      <c r="V223" s="880">
        <v>1</v>
      </c>
    </row>
    <row r="224" spans="4:22" ht="30" customHeight="1">
      <c r="D224" s="897"/>
      <c r="E224" s="897"/>
      <c r="F224" s="897"/>
      <c r="G224" s="897"/>
      <c r="H224" s="897"/>
      <c r="I224" s="897"/>
      <c r="J224" s="898">
        <v>1</v>
      </c>
      <c r="K224" s="897"/>
      <c r="L224" s="897"/>
      <c r="M224" s="897"/>
      <c r="N224" s="902">
        <v>1</v>
      </c>
      <c r="O224" s="911" t="s">
        <v>766</v>
      </c>
      <c r="P224" s="908" t="s">
        <v>86</v>
      </c>
      <c r="Q224" s="916"/>
      <c r="R224" s="916"/>
      <c r="S224" s="917"/>
      <c r="T224" s="916"/>
    </row>
    <row r="225" spans="4:21" ht="30" customHeight="1">
      <c r="D225" s="897"/>
      <c r="E225" s="897"/>
      <c r="F225" s="897"/>
      <c r="G225" s="897"/>
      <c r="H225" s="897"/>
      <c r="I225" s="897"/>
      <c r="J225" s="897"/>
      <c r="K225" s="897"/>
      <c r="L225" s="897"/>
      <c r="M225" s="897"/>
      <c r="N225" s="897"/>
      <c r="O225" s="909" t="s">
        <v>767</v>
      </c>
      <c r="P225" s="910" t="s">
        <v>768</v>
      </c>
      <c r="Q225" s="918">
        <v>166</v>
      </c>
      <c r="R225" s="919" t="s">
        <v>720</v>
      </c>
      <c r="S225" s="920">
        <v>1</v>
      </c>
      <c r="T225" s="919"/>
    </row>
    <row r="226" spans="4:21" ht="30" customHeight="1">
      <c r="D226" s="897"/>
      <c r="E226" s="897"/>
      <c r="F226" s="896">
        <v>2</v>
      </c>
      <c r="G226" s="897"/>
      <c r="H226" s="897"/>
      <c r="I226" s="898">
        <f>SUM(J227:J240)</f>
        <v>17</v>
      </c>
      <c r="J226" s="897"/>
      <c r="K226" s="897"/>
      <c r="L226" s="897"/>
      <c r="M226" s="902">
        <f>SUM(N227:N240)</f>
        <v>17</v>
      </c>
      <c r="N226" s="897"/>
      <c r="O226" s="905">
        <v>1.1200000000000001</v>
      </c>
      <c r="P226" s="906" t="s">
        <v>87</v>
      </c>
      <c r="Q226" s="905"/>
      <c r="R226" s="905"/>
      <c r="S226" s="915"/>
      <c r="T226" s="905"/>
      <c r="U226" s="328">
        <v>6</v>
      </c>
    </row>
    <row r="227" spans="4:21" ht="30" customHeight="1">
      <c r="D227" s="897"/>
      <c r="E227" s="897"/>
      <c r="F227" s="897"/>
      <c r="G227" s="897"/>
      <c r="H227" s="897"/>
      <c r="I227" s="897"/>
      <c r="J227" s="898">
        <v>12</v>
      </c>
      <c r="K227" s="897"/>
      <c r="L227" s="897"/>
      <c r="M227" s="897"/>
      <c r="N227" s="902">
        <v>12</v>
      </c>
      <c r="O227" s="911" t="s">
        <v>769</v>
      </c>
      <c r="P227" s="908" t="s">
        <v>89</v>
      </c>
      <c r="Q227" s="916"/>
      <c r="R227" s="916"/>
      <c r="S227" s="917"/>
      <c r="T227" s="916"/>
    </row>
    <row r="228" spans="4:21" ht="30" customHeight="1">
      <c r="D228" s="897"/>
      <c r="E228" s="897"/>
      <c r="F228" s="897"/>
      <c r="G228" s="897"/>
      <c r="H228" s="897"/>
      <c r="I228" s="897"/>
      <c r="J228" s="897"/>
      <c r="K228" s="897"/>
      <c r="L228" s="897"/>
      <c r="M228" s="897"/>
      <c r="N228" s="897"/>
      <c r="O228" s="909" t="s">
        <v>770</v>
      </c>
      <c r="P228" s="910" t="s">
        <v>771</v>
      </c>
      <c r="Q228" s="918">
        <v>167</v>
      </c>
      <c r="R228" s="927" t="s">
        <v>772</v>
      </c>
      <c r="S228" s="920">
        <v>1</v>
      </c>
      <c r="T228" s="927"/>
    </row>
    <row r="229" spans="4:21" ht="30" customHeight="1">
      <c r="D229" s="897"/>
      <c r="E229" s="897"/>
      <c r="F229" s="897"/>
      <c r="G229" s="897"/>
      <c r="H229" s="897"/>
      <c r="I229" s="897"/>
      <c r="J229" s="897"/>
      <c r="K229" s="897"/>
      <c r="L229" s="897"/>
      <c r="M229" s="897"/>
      <c r="N229" s="897"/>
      <c r="O229" s="909" t="s">
        <v>773</v>
      </c>
      <c r="P229" s="910" t="s">
        <v>774</v>
      </c>
      <c r="Q229" s="918">
        <v>168</v>
      </c>
      <c r="R229" s="927" t="s">
        <v>775</v>
      </c>
      <c r="S229" s="920">
        <v>1</v>
      </c>
      <c r="T229" s="927"/>
    </row>
    <row r="230" spans="4:21" ht="30" customHeight="1">
      <c r="D230" s="897"/>
      <c r="E230" s="897"/>
      <c r="F230" s="897"/>
      <c r="G230" s="897"/>
      <c r="H230" s="897"/>
      <c r="I230" s="897"/>
      <c r="J230" s="897"/>
      <c r="K230" s="897"/>
      <c r="L230" s="897"/>
      <c r="M230" s="897"/>
      <c r="N230" s="897"/>
      <c r="O230" s="909" t="s">
        <v>776</v>
      </c>
      <c r="P230" s="910" t="s">
        <v>777</v>
      </c>
      <c r="Q230" s="918">
        <v>169</v>
      </c>
      <c r="R230" s="927" t="s">
        <v>778</v>
      </c>
      <c r="S230" s="920">
        <v>5000</v>
      </c>
      <c r="T230" s="927"/>
    </row>
    <row r="231" spans="4:21" ht="30" customHeight="1">
      <c r="D231" s="897"/>
      <c r="E231" s="897"/>
      <c r="F231" s="897"/>
      <c r="G231" s="897"/>
      <c r="H231" s="897"/>
      <c r="I231" s="897"/>
      <c r="J231" s="897"/>
      <c r="K231" s="897"/>
      <c r="L231" s="897"/>
      <c r="M231" s="897"/>
      <c r="N231" s="897"/>
      <c r="O231" s="909" t="s">
        <v>779</v>
      </c>
      <c r="P231" s="910" t="s">
        <v>780</v>
      </c>
      <c r="Q231" s="918">
        <v>170</v>
      </c>
      <c r="R231" s="927" t="s">
        <v>781</v>
      </c>
      <c r="S231" s="920">
        <v>1000</v>
      </c>
      <c r="T231" s="927"/>
    </row>
    <row r="232" spans="4:21" ht="30" customHeight="1">
      <c r="D232" s="897"/>
      <c r="E232" s="897"/>
      <c r="F232" s="897"/>
      <c r="G232" s="897"/>
      <c r="H232" s="897"/>
      <c r="I232" s="897"/>
      <c r="J232" s="897"/>
      <c r="K232" s="897"/>
      <c r="L232" s="897"/>
      <c r="M232" s="897"/>
      <c r="N232" s="897"/>
      <c r="O232" s="909" t="s">
        <v>782</v>
      </c>
      <c r="P232" s="910" t="s">
        <v>783</v>
      </c>
      <c r="Q232" s="918">
        <v>171</v>
      </c>
      <c r="R232" s="927" t="s">
        <v>784</v>
      </c>
      <c r="S232" s="920">
        <v>1000</v>
      </c>
      <c r="T232" s="927"/>
    </row>
    <row r="233" spans="4:21" ht="30" customHeight="1">
      <c r="D233" s="897"/>
      <c r="E233" s="897"/>
      <c r="F233" s="897"/>
      <c r="G233" s="897"/>
      <c r="H233" s="897"/>
      <c r="I233" s="897"/>
      <c r="J233" s="897"/>
      <c r="K233" s="897"/>
      <c r="L233" s="897"/>
      <c r="M233" s="897"/>
      <c r="N233" s="897"/>
      <c r="O233" s="909" t="s">
        <v>785</v>
      </c>
      <c r="P233" s="910" t="s">
        <v>786</v>
      </c>
      <c r="Q233" s="918">
        <v>172</v>
      </c>
      <c r="R233" s="919" t="s">
        <v>597</v>
      </c>
      <c r="S233" s="920">
        <v>4</v>
      </c>
      <c r="T233" s="919"/>
    </row>
    <row r="234" spans="4:21" ht="30" customHeight="1">
      <c r="D234" s="897"/>
      <c r="E234" s="897"/>
      <c r="F234" s="897"/>
      <c r="G234" s="897"/>
      <c r="H234" s="897"/>
      <c r="I234" s="897"/>
      <c r="J234" s="897"/>
      <c r="K234" s="897"/>
      <c r="L234" s="897"/>
      <c r="M234" s="897"/>
      <c r="N234" s="897"/>
      <c r="O234" s="909" t="s">
        <v>787</v>
      </c>
      <c r="P234" s="910" t="s">
        <v>788</v>
      </c>
      <c r="Q234" s="918">
        <v>173</v>
      </c>
      <c r="R234" s="919" t="s">
        <v>789</v>
      </c>
      <c r="S234" s="920">
        <v>1</v>
      </c>
      <c r="T234" s="919"/>
    </row>
    <row r="235" spans="4:21" ht="30" customHeight="1">
      <c r="D235" s="897"/>
      <c r="E235" s="897"/>
      <c r="F235" s="897"/>
      <c r="G235" s="897"/>
      <c r="H235" s="897"/>
      <c r="I235" s="897"/>
      <c r="J235" s="897"/>
      <c r="K235" s="897"/>
      <c r="L235" s="897"/>
      <c r="M235" s="897"/>
      <c r="N235" s="897"/>
      <c r="O235" s="909" t="s">
        <v>790</v>
      </c>
      <c r="P235" s="910" t="s">
        <v>791</v>
      </c>
      <c r="Q235" s="918">
        <v>174</v>
      </c>
      <c r="R235" s="927" t="s">
        <v>792</v>
      </c>
      <c r="S235" s="920">
        <v>20</v>
      </c>
      <c r="T235" s="927"/>
    </row>
    <row r="236" spans="4:21" ht="30" customHeight="1">
      <c r="D236" s="897"/>
      <c r="E236" s="897"/>
      <c r="F236" s="897"/>
      <c r="G236" s="897"/>
      <c r="H236" s="897"/>
      <c r="I236" s="897"/>
      <c r="J236" s="897"/>
      <c r="K236" s="897"/>
      <c r="L236" s="897"/>
      <c r="M236" s="897"/>
      <c r="N236" s="897"/>
      <c r="O236" s="909" t="s">
        <v>793</v>
      </c>
      <c r="P236" s="931" t="s">
        <v>794</v>
      </c>
      <c r="Q236" s="918">
        <v>175</v>
      </c>
      <c r="R236" s="919" t="s">
        <v>795</v>
      </c>
      <c r="S236" s="920">
        <v>3</v>
      </c>
      <c r="T236" s="919"/>
    </row>
    <row r="237" spans="4:21" ht="30" customHeight="1">
      <c r="D237" s="897"/>
      <c r="E237" s="897"/>
      <c r="F237" s="897"/>
      <c r="G237" s="897"/>
      <c r="H237" s="897"/>
      <c r="I237" s="897"/>
      <c r="J237" s="897"/>
      <c r="K237" s="897"/>
      <c r="L237" s="897"/>
      <c r="M237" s="897"/>
      <c r="N237" s="897"/>
      <c r="O237" s="909" t="s">
        <v>796</v>
      </c>
      <c r="P237" s="931" t="s">
        <v>797</v>
      </c>
      <c r="Q237" s="918">
        <v>176</v>
      </c>
      <c r="R237" s="919" t="s">
        <v>798</v>
      </c>
      <c r="S237" s="920">
        <v>6</v>
      </c>
      <c r="T237" s="919"/>
    </row>
    <row r="238" spans="4:21" ht="30" customHeight="1">
      <c r="D238" s="897"/>
      <c r="E238" s="897"/>
      <c r="F238" s="897"/>
      <c r="G238" s="897"/>
      <c r="H238" s="897"/>
      <c r="I238" s="897"/>
      <c r="J238" s="897"/>
      <c r="K238" s="897"/>
      <c r="L238" s="897"/>
      <c r="M238" s="897"/>
      <c r="N238" s="897"/>
      <c r="O238" s="909" t="s">
        <v>799</v>
      </c>
      <c r="P238" s="931" t="s">
        <v>800</v>
      </c>
      <c r="Q238" s="918">
        <v>177</v>
      </c>
      <c r="R238" s="919" t="s">
        <v>801</v>
      </c>
      <c r="S238" s="920">
        <v>1</v>
      </c>
      <c r="T238" s="919"/>
    </row>
    <row r="239" spans="4:21" ht="30" customHeight="1">
      <c r="D239" s="897"/>
      <c r="E239" s="897"/>
      <c r="F239" s="897"/>
      <c r="G239" s="897"/>
      <c r="H239" s="897"/>
      <c r="I239" s="897"/>
      <c r="J239" s="897"/>
      <c r="K239" s="897"/>
      <c r="L239" s="897"/>
      <c r="M239" s="897"/>
      <c r="N239" s="897"/>
      <c r="O239" s="909" t="s">
        <v>802</v>
      </c>
      <c r="P239" s="931" t="s">
        <v>803</v>
      </c>
      <c r="Q239" s="918">
        <v>178</v>
      </c>
      <c r="R239" s="919" t="s">
        <v>804</v>
      </c>
      <c r="S239" s="920">
        <v>4</v>
      </c>
      <c r="T239" s="919"/>
    </row>
    <row r="240" spans="4:21" ht="30" customHeight="1">
      <c r="D240" s="897"/>
      <c r="E240" s="897"/>
      <c r="F240" s="897"/>
      <c r="G240" s="897"/>
      <c r="H240" s="897"/>
      <c r="I240" s="897"/>
      <c r="J240" s="898">
        <v>5</v>
      </c>
      <c r="K240" s="897"/>
      <c r="L240" s="897"/>
      <c r="M240" s="897"/>
      <c r="N240" s="902">
        <v>5</v>
      </c>
      <c r="O240" s="911" t="s">
        <v>805</v>
      </c>
      <c r="P240" s="908" t="s">
        <v>806</v>
      </c>
      <c r="Q240" s="916"/>
      <c r="R240" s="916"/>
      <c r="S240" s="917"/>
      <c r="T240" s="916"/>
    </row>
    <row r="241" spans="3:21" ht="30" customHeight="1">
      <c r="D241" s="897"/>
      <c r="E241" s="897"/>
      <c r="F241" s="897"/>
      <c r="G241" s="897"/>
      <c r="H241" s="897"/>
      <c r="I241" s="897"/>
      <c r="J241" s="897"/>
      <c r="K241" s="897"/>
      <c r="L241" s="897"/>
      <c r="M241" s="897"/>
      <c r="N241" s="897"/>
      <c r="O241" s="909" t="s">
        <v>807</v>
      </c>
      <c r="P241" s="931" t="s">
        <v>808</v>
      </c>
      <c r="Q241" s="918">
        <v>179</v>
      </c>
      <c r="R241" s="919" t="s">
        <v>809</v>
      </c>
      <c r="S241" s="920">
        <v>25</v>
      </c>
      <c r="T241" s="919"/>
    </row>
    <row r="242" spans="3:21" ht="30" customHeight="1">
      <c r="D242" s="897"/>
      <c r="E242" s="897"/>
      <c r="F242" s="897"/>
      <c r="G242" s="897"/>
      <c r="H242" s="897"/>
      <c r="I242" s="897"/>
      <c r="J242" s="897"/>
      <c r="K242" s="897"/>
      <c r="L242" s="897"/>
      <c r="M242" s="897"/>
      <c r="N242" s="897"/>
      <c r="O242" s="909" t="s">
        <v>810</v>
      </c>
      <c r="P242" s="931" t="s">
        <v>811</v>
      </c>
      <c r="Q242" s="918">
        <v>180</v>
      </c>
      <c r="R242" s="927" t="s">
        <v>809</v>
      </c>
      <c r="S242" s="920">
        <v>25</v>
      </c>
      <c r="T242" s="927"/>
    </row>
    <row r="243" spans="3:21" ht="30" customHeight="1">
      <c r="D243" s="897"/>
      <c r="E243" s="897"/>
      <c r="F243" s="897"/>
      <c r="G243" s="897"/>
      <c r="H243" s="897"/>
      <c r="I243" s="897"/>
      <c r="J243" s="897"/>
      <c r="K243" s="897"/>
      <c r="L243" s="897"/>
      <c r="M243" s="897"/>
      <c r="N243" s="897"/>
      <c r="O243" s="909" t="s">
        <v>812</v>
      </c>
      <c r="P243" s="931" t="s">
        <v>813</v>
      </c>
      <c r="Q243" s="918">
        <v>181</v>
      </c>
      <c r="R243" s="919" t="s">
        <v>814</v>
      </c>
      <c r="S243" s="920">
        <v>1</v>
      </c>
      <c r="T243" s="919"/>
    </row>
    <row r="244" spans="3:21" ht="30" customHeight="1">
      <c r="D244" s="897"/>
      <c r="E244" s="897"/>
      <c r="F244" s="897"/>
      <c r="G244" s="897"/>
      <c r="H244" s="897"/>
      <c r="I244" s="897"/>
      <c r="J244" s="897"/>
      <c r="K244" s="897"/>
      <c r="L244" s="897"/>
      <c r="M244" s="897"/>
      <c r="N244" s="897"/>
      <c r="O244" s="909" t="s">
        <v>815</v>
      </c>
      <c r="P244" s="931" t="s">
        <v>816</v>
      </c>
      <c r="Q244" s="918">
        <v>182</v>
      </c>
      <c r="R244" s="919" t="s">
        <v>288</v>
      </c>
      <c r="S244" s="920">
        <v>1</v>
      </c>
      <c r="T244" s="919"/>
    </row>
    <row r="245" spans="3:21" ht="30" customHeight="1">
      <c r="D245" s="897"/>
      <c r="E245" s="897"/>
      <c r="F245" s="897"/>
      <c r="G245" s="897"/>
      <c r="H245" s="897"/>
      <c r="I245" s="897"/>
      <c r="J245" s="897"/>
      <c r="K245" s="897"/>
      <c r="L245" s="897"/>
      <c r="M245" s="897"/>
      <c r="N245" s="897"/>
      <c r="O245" s="909" t="s">
        <v>817</v>
      </c>
      <c r="P245" s="931" t="s">
        <v>818</v>
      </c>
      <c r="Q245" s="918">
        <v>183</v>
      </c>
      <c r="R245" s="919" t="s">
        <v>288</v>
      </c>
      <c r="S245" s="920">
        <v>1</v>
      </c>
      <c r="T245" s="919"/>
    </row>
    <row r="246" spans="3:21" ht="30" customHeight="1">
      <c r="C246" s="895">
        <v>14</v>
      </c>
      <c r="D246" s="897"/>
      <c r="E246" s="896">
        <f>SUM(F247:F860)</f>
        <v>76</v>
      </c>
      <c r="F246" s="897"/>
      <c r="G246" s="897"/>
      <c r="H246" s="898">
        <f>SUM(I247:I860)</f>
        <v>409</v>
      </c>
      <c r="I246" s="897"/>
      <c r="J246" s="897"/>
      <c r="K246" s="897"/>
      <c r="L246" s="902">
        <f>SUM(M247:M860)</f>
        <v>503</v>
      </c>
      <c r="M246" s="897"/>
      <c r="N246" s="897"/>
      <c r="O246" s="903">
        <v>2</v>
      </c>
      <c r="P246" s="904" t="s">
        <v>819</v>
      </c>
      <c r="Q246" s="903"/>
      <c r="R246" s="913"/>
      <c r="S246" s="914"/>
      <c r="T246" s="913"/>
    </row>
    <row r="247" spans="3:21" ht="30" customHeight="1">
      <c r="D247" s="897"/>
      <c r="E247" s="897"/>
      <c r="F247" s="896">
        <v>5</v>
      </c>
      <c r="G247" s="897"/>
      <c r="H247" s="897"/>
      <c r="I247" s="898">
        <f>SUM(J248:J297)</f>
        <v>45</v>
      </c>
      <c r="J247" s="897"/>
      <c r="K247" s="897"/>
      <c r="L247" s="897"/>
      <c r="M247" s="902">
        <f>SUM(N248:N297)</f>
        <v>52</v>
      </c>
      <c r="N247" s="897"/>
      <c r="O247" s="905" t="s">
        <v>820</v>
      </c>
      <c r="P247" s="906" t="s">
        <v>92</v>
      </c>
      <c r="Q247" s="905"/>
      <c r="R247" s="905"/>
      <c r="S247" s="915"/>
      <c r="T247" s="905"/>
      <c r="U247" s="328">
        <v>19</v>
      </c>
    </row>
    <row r="248" spans="3:21" ht="30" customHeight="1">
      <c r="D248" s="897"/>
      <c r="E248" s="897"/>
      <c r="F248" s="897"/>
      <c r="G248" s="897"/>
      <c r="H248" s="897"/>
      <c r="I248" s="897"/>
      <c r="J248" s="898">
        <v>3</v>
      </c>
      <c r="K248" s="897"/>
      <c r="L248" s="897"/>
      <c r="M248" s="897"/>
      <c r="N248" s="902">
        <v>3</v>
      </c>
      <c r="O248" s="911" t="s">
        <v>821</v>
      </c>
      <c r="P248" s="908" t="s">
        <v>94</v>
      </c>
      <c r="Q248" s="916"/>
      <c r="R248" s="916"/>
      <c r="S248" s="917"/>
      <c r="T248" s="916"/>
    </row>
    <row r="249" spans="3:21" ht="30" customHeight="1">
      <c r="D249" s="897"/>
      <c r="E249" s="897"/>
      <c r="F249" s="897"/>
      <c r="G249" s="897"/>
      <c r="H249" s="897"/>
      <c r="I249" s="897"/>
      <c r="J249" s="897"/>
      <c r="K249" s="897"/>
      <c r="L249" s="897"/>
      <c r="M249" s="897"/>
      <c r="N249" s="897"/>
      <c r="O249" s="909" t="s">
        <v>822</v>
      </c>
      <c r="P249" s="910" t="s">
        <v>823</v>
      </c>
      <c r="Q249" s="918">
        <v>184</v>
      </c>
      <c r="R249" s="919" t="s">
        <v>824</v>
      </c>
      <c r="S249" s="920">
        <v>3000</v>
      </c>
      <c r="T249" s="919"/>
    </row>
    <row r="250" spans="3:21" ht="30" customHeight="1">
      <c r="D250" s="897"/>
      <c r="E250" s="897"/>
      <c r="F250" s="897"/>
      <c r="G250" s="897"/>
      <c r="H250" s="897"/>
      <c r="I250" s="897"/>
      <c r="J250" s="897"/>
      <c r="K250" s="897"/>
      <c r="L250" s="897"/>
      <c r="M250" s="897"/>
      <c r="N250" s="897"/>
      <c r="O250" s="909" t="s">
        <v>825</v>
      </c>
      <c r="P250" s="910" t="s">
        <v>826</v>
      </c>
      <c r="Q250" s="918">
        <v>185</v>
      </c>
      <c r="R250" s="919" t="s">
        <v>827</v>
      </c>
      <c r="S250" s="920">
        <v>216</v>
      </c>
      <c r="T250" s="919"/>
    </row>
    <row r="251" spans="3:21" ht="30" customHeight="1">
      <c r="D251" s="897"/>
      <c r="E251" s="897"/>
      <c r="F251" s="897"/>
      <c r="G251" s="897"/>
      <c r="H251" s="897"/>
      <c r="I251" s="897"/>
      <c r="J251" s="897"/>
      <c r="K251" s="897"/>
      <c r="L251" s="897"/>
      <c r="M251" s="897"/>
      <c r="N251" s="897"/>
      <c r="O251" s="909" t="s">
        <v>828</v>
      </c>
      <c r="P251" s="910" t="s">
        <v>829</v>
      </c>
      <c r="Q251" s="918">
        <v>186</v>
      </c>
      <c r="R251" s="919" t="s">
        <v>830</v>
      </c>
      <c r="S251" s="920">
        <v>216</v>
      </c>
      <c r="T251" s="919"/>
    </row>
    <row r="252" spans="3:21" ht="30" customHeight="1">
      <c r="D252" s="897"/>
      <c r="E252" s="897"/>
      <c r="F252" s="897"/>
      <c r="G252" s="897"/>
      <c r="H252" s="897"/>
      <c r="I252" s="897"/>
      <c r="J252" s="898">
        <v>9</v>
      </c>
      <c r="K252" s="897"/>
      <c r="L252" s="897"/>
      <c r="M252" s="897"/>
      <c r="N252" s="902">
        <v>14</v>
      </c>
      <c r="O252" s="911" t="s">
        <v>831</v>
      </c>
      <c r="P252" s="908" t="s">
        <v>95</v>
      </c>
      <c r="Q252" s="916"/>
      <c r="R252" s="916"/>
      <c r="S252" s="917"/>
      <c r="T252" s="916"/>
    </row>
    <row r="253" spans="3:21" ht="30" customHeight="1">
      <c r="D253" s="897"/>
      <c r="E253" s="897"/>
      <c r="F253" s="897"/>
      <c r="G253" s="897"/>
      <c r="H253" s="897"/>
      <c r="I253" s="897"/>
      <c r="J253" s="897"/>
      <c r="K253" s="897"/>
      <c r="L253" s="897"/>
      <c r="M253" s="897"/>
      <c r="N253" s="897"/>
      <c r="O253" s="909" t="s">
        <v>832</v>
      </c>
      <c r="P253" s="933" t="s">
        <v>833</v>
      </c>
      <c r="Q253" s="918">
        <v>187</v>
      </c>
      <c r="R253" s="919" t="s">
        <v>834</v>
      </c>
      <c r="S253" s="920">
        <v>1</v>
      </c>
      <c r="T253" s="919"/>
    </row>
    <row r="254" spans="3:21" ht="30" customHeight="1">
      <c r="D254" s="897"/>
      <c r="E254" s="897"/>
      <c r="F254" s="897"/>
      <c r="G254" s="897"/>
      <c r="H254" s="897"/>
      <c r="I254" s="897"/>
      <c r="J254" s="897"/>
      <c r="K254" s="897"/>
      <c r="L254" s="897"/>
      <c r="M254" s="897"/>
      <c r="N254" s="897"/>
      <c r="O254" s="909" t="s">
        <v>835</v>
      </c>
      <c r="P254" s="933" t="s">
        <v>836</v>
      </c>
      <c r="Q254" s="918">
        <v>188</v>
      </c>
      <c r="R254" s="919" t="s">
        <v>837</v>
      </c>
      <c r="S254" s="938">
        <v>300</v>
      </c>
      <c r="T254" s="919"/>
    </row>
    <row r="255" spans="3:21" ht="30" customHeight="1">
      <c r="D255" s="897"/>
      <c r="E255" s="897"/>
      <c r="F255" s="897"/>
      <c r="G255" s="897"/>
      <c r="H255" s="897"/>
      <c r="I255" s="897"/>
      <c r="J255" s="897"/>
      <c r="K255" s="897"/>
      <c r="L255" s="897"/>
      <c r="M255" s="897"/>
      <c r="N255" s="897"/>
      <c r="O255" s="909" t="s">
        <v>838</v>
      </c>
      <c r="P255" s="933" t="s">
        <v>839</v>
      </c>
      <c r="Q255" s="918">
        <v>189</v>
      </c>
      <c r="R255" s="919" t="s">
        <v>840</v>
      </c>
      <c r="S255" s="920">
        <v>150</v>
      </c>
      <c r="T255" s="919"/>
    </row>
    <row r="256" spans="3:21" ht="30" customHeight="1">
      <c r="D256" s="897"/>
      <c r="E256" s="897"/>
      <c r="F256" s="897"/>
      <c r="G256" s="897"/>
      <c r="H256" s="897"/>
      <c r="I256" s="897"/>
      <c r="J256" s="897"/>
      <c r="K256" s="897"/>
      <c r="L256" s="897"/>
      <c r="M256" s="897"/>
      <c r="N256" s="897"/>
      <c r="O256" s="909" t="s">
        <v>841</v>
      </c>
      <c r="P256" s="933" t="s">
        <v>842</v>
      </c>
      <c r="Q256" s="918">
        <v>190</v>
      </c>
      <c r="R256" s="919" t="s">
        <v>843</v>
      </c>
      <c r="S256" s="920">
        <v>3</v>
      </c>
      <c r="T256" s="919"/>
    </row>
    <row r="257" spans="4:20" ht="30" customHeight="1">
      <c r="D257" s="897"/>
      <c r="E257" s="897"/>
      <c r="F257" s="897"/>
      <c r="G257" s="897"/>
      <c r="H257" s="897"/>
      <c r="I257" s="897"/>
      <c r="J257" s="897"/>
      <c r="K257" s="897"/>
      <c r="L257" s="897"/>
      <c r="M257" s="897"/>
      <c r="N257" s="897"/>
      <c r="O257" s="1137" t="s">
        <v>844</v>
      </c>
      <c r="P257" s="1143" t="s">
        <v>845</v>
      </c>
      <c r="Q257" s="918">
        <v>191</v>
      </c>
      <c r="R257" s="919" t="s">
        <v>846</v>
      </c>
      <c r="S257" s="920">
        <v>117000</v>
      </c>
      <c r="T257" s="919"/>
    </row>
    <row r="258" spans="4:20" ht="30" customHeight="1">
      <c r="D258" s="897"/>
      <c r="E258" s="897"/>
      <c r="F258" s="897"/>
      <c r="G258" s="897"/>
      <c r="H258" s="897"/>
      <c r="I258" s="897"/>
      <c r="J258" s="897"/>
      <c r="K258" s="897"/>
      <c r="L258" s="897"/>
      <c r="M258" s="897"/>
      <c r="N258" s="897"/>
      <c r="O258" s="1137"/>
      <c r="P258" s="1143"/>
      <c r="Q258" s="918">
        <v>192</v>
      </c>
      <c r="R258" s="936" t="s">
        <v>847</v>
      </c>
      <c r="S258" s="920">
        <v>2500</v>
      </c>
      <c r="T258" s="936"/>
    </row>
    <row r="259" spans="4:20" ht="30" customHeight="1">
      <c r="D259" s="897"/>
      <c r="E259" s="897"/>
      <c r="F259" s="897"/>
      <c r="G259" s="897"/>
      <c r="H259" s="897"/>
      <c r="I259" s="897"/>
      <c r="J259" s="897"/>
      <c r="K259" s="897"/>
      <c r="L259" s="897"/>
      <c r="M259" s="897"/>
      <c r="N259" s="897"/>
      <c r="O259" s="1137"/>
      <c r="P259" s="1143"/>
      <c r="Q259" s="918">
        <v>193</v>
      </c>
      <c r="R259" s="936" t="s">
        <v>848</v>
      </c>
      <c r="S259" s="920">
        <v>1300</v>
      </c>
      <c r="T259" s="936"/>
    </row>
    <row r="260" spans="4:20" ht="30" customHeight="1">
      <c r="D260" s="897"/>
      <c r="E260" s="897"/>
      <c r="F260" s="897"/>
      <c r="G260" s="897"/>
      <c r="H260" s="897"/>
      <c r="I260" s="897"/>
      <c r="J260" s="897"/>
      <c r="K260" s="897"/>
      <c r="L260" s="897"/>
      <c r="M260" s="897"/>
      <c r="N260" s="897"/>
      <c r="O260" s="1137"/>
      <c r="P260" s="1143"/>
      <c r="Q260" s="918">
        <v>194</v>
      </c>
      <c r="R260" s="936" t="s">
        <v>849</v>
      </c>
      <c r="S260" s="920">
        <v>2</v>
      </c>
      <c r="T260" s="936"/>
    </row>
    <row r="261" spans="4:20" ht="30" customHeight="1">
      <c r="D261" s="897"/>
      <c r="E261" s="897"/>
      <c r="F261" s="897"/>
      <c r="G261" s="897"/>
      <c r="H261" s="897"/>
      <c r="I261" s="897"/>
      <c r="J261" s="897"/>
      <c r="K261" s="897"/>
      <c r="L261" s="897"/>
      <c r="M261" s="897"/>
      <c r="N261" s="897"/>
      <c r="O261" s="1137"/>
      <c r="P261" s="1143"/>
      <c r="Q261" s="918">
        <v>195</v>
      </c>
      <c r="R261" s="936" t="s">
        <v>850</v>
      </c>
      <c r="S261" s="920">
        <v>100000</v>
      </c>
      <c r="T261" s="936"/>
    </row>
    <row r="262" spans="4:20" ht="30" customHeight="1">
      <c r="D262" s="897"/>
      <c r="E262" s="897"/>
      <c r="F262" s="897"/>
      <c r="G262" s="897"/>
      <c r="H262" s="897"/>
      <c r="I262" s="897"/>
      <c r="J262" s="897"/>
      <c r="K262" s="897"/>
      <c r="L262" s="897"/>
      <c r="M262" s="897"/>
      <c r="N262" s="897"/>
      <c r="O262" s="1137" t="s">
        <v>851</v>
      </c>
      <c r="P262" s="1144" t="s">
        <v>852</v>
      </c>
      <c r="Q262" s="918">
        <v>196</v>
      </c>
      <c r="R262" s="936" t="s">
        <v>853</v>
      </c>
      <c r="S262" s="920">
        <v>2100</v>
      </c>
      <c r="T262" s="936"/>
    </row>
    <row r="263" spans="4:20" ht="30" customHeight="1">
      <c r="D263" s="897"/>
      <c r="E263" s="897"/>
      <c r="F263" s="897"/>
      <c r="G263" s="897"/>
      <c r="H263" s="897"/>
      <c r="I263" s="897"/>
      <c r="J263" s="897"/>
      <c r="K263" s="897"/>
      <c r="L263" s="897"/>
      <c r="M263" s="897"/>
      <c r="N263" s="897"/>
      <c r="O263" s="1137"/>
      <c r="P263" s="1144"/>
      <c r="Q263" s="918">
        <v>197</v>
      </c>
      <c r="R263" s="936" t="s">
        <v>854</v>
      </c>
      <c r="S263" s="920">
        <v>1600</v>
      </c>
      <c r="T263" s="936"/>
    </row>
    <row r="264" spans="4:20" ht="30" customHeight="1">
      <c r="D264" s="897"/>
      <c r="E264" s="897"/>
      <c r="F264" s="897"/>
      <c r="G264" s="897"/>
      <c r="H264" s="897"/>
      <c r="I264" s="897"/>
      <c r="J264" s="897"/>
      <c r="K264" s="897"/>
      <c r="L264" s="897"/>
      <c r="M264" s="897"/>
      <c r="N264" s="897"/>
      <c r="O264" s="909" t="s">
        <v>855</v>
      </c>
      <c r="P264" s="934" t="s">
        <v>856</v>
      </c>
      <c r="Q264" s="918">
        <v>198</v>
      </c>
      <c r="R264" s="936" t="s">
        <v>857</v>
      </c>
      <c r="S264" s="920">
        <v>1200</v>
      </c>
      <c r="T264" s="936"/>
    </row>
    <row r="265" spans="4:20" ht="30" customHeight="1">
      <c r="D265" s="897"/>
      <c r="E265" s="897"/>
      <c r="F265" s="897"/>
      <c r="G265" s="897"/>
      <c r="H265" s="897"/>
      <c r="I265" s="897"/>
      <c r="J265" s="897"/>
      <c r="K265" s="897"/>
      <c r="L265" s="897"/>
      <c r="M265" s="897"/>
      <c r="N265" s="897"/>
      <c r="O265" s="909" t="s">
        <v>858</v>
      </c>
      <c r="P265" s="934" t="s">
        <v>859</v>
      </c>
      <c r="Q265" s="918">
        <v>199</v>
      </c>
      <c r="R265" s="936" t="s">
        <v>860</v>
      </c>
      <c r="S265" s="920">
        <v>1</v>
      </c>
      <c r="T265" s="936"/>
    </row>
    <row r="266" spans="4:20" ht="30" customHeight="1">
      <c r="D266" s="897"/>
      <c r="E266" s="897"/>
      <c r="F266" s="897"/>
      <c r="G266" s="897"/>
      <c r="H266" s="897"/>
      <c r="I266" s="897"/>
      <c r="J266" s="897"/>
      <c r="K266" s="897"/>
      <c r="L266" s="897"/>
      <c r="M266" s="897"/>
      <c r="N266" s="897"/>
      <c r="O266" s="909" t="s">
        <v>861</v>
      </c>
      <c r="P266" s="933" t="s">
        <v>862</v>
      </c>
      <c r="Q266" s="937">
        <v>200</v>
      </c>
      <c r="R266" s="919" t="s">
        <v>863</v>
      </c>
      <c r="S266" s="920">
        <v>33500</v>
      </c>
      <c r="T266" s="919"/>
    </row>
    <row r="267" spans="4:20" ht="30" customHeight="1">
      <c r="D267" s="897"/>
      <c r="E267" s="897"/>
      <c r="F267" s="897"/>
      <c r="G267" s="897"/>
      <c r="H267" s="897"/>
      <c r="I267" s="897"/>
      <c r="J267" s="898">
        <v>20</v>
      </c>
      <c r="K267" s="897"/>
      <c r="L267" s="897"/>
      <c r="M267" s="897"/>
      <c r="N267" s="902">
        <v>22</v>
      </c>
      <c r="O267" s="911" t="s">
        <v>864</v>
      </c>
      <c r="P267" s="908" t="s">
        <v>96</v>
      </c>
      <c r="Q267" s="916"/>
      <c r="R267" s="916"/>
      <c r="S267" s="917"/>
      <c r="T267" s="916"/>
    </row>
    <row r="268" spans="4:20" ht="30" customHeight="1">
      <c r="D268" s="897"/>
      <c r="E268" s="897"/>
      <c r="F268" s="897"/>
      <c r="G268" s="897"/>
      <c r="H268" s="897"/>
      <c r="I268" s="897"/>
      <c r="J268" s="897"/>
      <c r="K268" s="897"/>
      <c r="L268" s="897"/>
      <c r="M268" s="897"/>
      <c r="N268" s="897"/>
      <c r="O268" s="909" t="s">
        <v>865</v>
      </c>
      <c r="P268" s="934" t="s">
        <v>866</v>
      </c>
      <c r="Q268" s="918">
        <v>201</v>
      </c>
      <c r="R268" s="943" t="s">
        <v>830</v>
      </c>
      <c r="S268" s="920">
        <v>216</v>
      </c>
      <c r="T268" s="943"/>
    </row>
    <row r="269" spans="4:20" ht="30" customHeight="1">
      <c r="D269" s="897"/>
      <c r="E269" s="897"/>
      <c r="F269" s="897"/>
      <c r="G269" s="897"/>
      <c r="H269" s="897"/>
      <c r="I269" s="897"/>
      <c r="J269" s="897"/>
      <c r="K269" s="897"/>
      <c r="L269" s="897"/>
      <c r="M269" s="897"/>
      <c r="N269" s="897"/>
      <c r="O269" s="909" t="s">
        <v>867</v>
      </c>
      <c r="P269" s="933" t="s">
        <v>868</v>
      </c>
      <c r="Q269" s="918">
        <v>202</v>
      </c>
      <c r="R269" s="943" t="s">
        <v>830</v>
      </c>
      <c r="S269" s="920">
        <v>100</v>
      </c>
      <c r="T269" s="943"/>
    </row>
    <row r="270" spans="4:20" ht="30" customHeight="1">
      <c r="D270" s="897"/>
      <c r="E270" s="897"/>
      <c r="F270" s="897"/>
      <c r="G270" s="897"/>
      <c r="H270" s="897"/>
      <c r="I270" s="897"/>
      <c r="J270" s="897"/>
      <c r="K270" s="897"/>
      <c r="L270" s="897"/>
      <c r="M270" s="897"/>
      <c r="N270" s="897"/>
      <c r="O270" s="909" t="s">
        <v>869</v>
      </c>
      <c r="P270" s="933" t="s">
        <v>870</v>
      </c>
      <c r="Q270" s="918">
        <v>203</v>
      </c>
      <c r="R270" s="919" t="s">
        <v>830</v>
      </c>
      <c r="S270" s="920">
        <v>216</v>
      </c>
      <c r="T270" s="919"/>
    </row>
    <row r="271" spans="4:20" ht="30" customHeight="1">
      <c r="D271" s="897"/>
      <c r="E271" s="897"/>
      <c r="F271" s="897"/>
      <c r="G271" s="897"/>
      <c r="H271" s="897"/>
      <c r="I271" s="897"/>
      <c r="J271" s="897"/>
      <c r="K271" s="897"/>
      <c r="L271" s="897"/>
      <c r="M271" s="897"/>
      <c r="N271" s="897"/>
      <c r="O271" s="909" t="s">
        <v>871</v>
      </c>
      <c r="P271" s="933" t="s">
        <v>872</v>
      </c>
      <c r="Q271" s="918">
        <v>204</v>
      </c>
      <c r="R271" s="943" t="s">
        <v>873</v>
      </c>
      <c r="S271" s="920">
        <v>125</v>
      </c>
      <c r="T271" s="943"/>
    </row>
    <row r="272" spans="4:20" ht="30" customHeight="1">
      <c r="D272" s="897"/>
      <c r="E272" s="897"/>
      <c r="F272" s="897"/>
      <c r="G272" s="897"/>
      <c r="H272" s="897"/>
      <c r="I272" s="897"/>
      <c r="J272" s="897"/>
      <c r="K272" s="897"/>
      <c r="L272" s="897"/>
      <c r="M272" s="897"/>
      <c r="N272" s="897"/>
      <c r="O272" s="909" t="s">
        <v>874</v>
      </c>
      <c r="P272" s="933" t="s">
        <v>875</v>
      </c>
      <c r="Q272" s="918">
        <v>205</v>
      </c>
      <c r="R272" s="943" t="s">
        <v>876</v>
      </c>
      <c r="S272" s="920">
        <v>4</v>
      </c>
      <c r="T272" s="943"/>
    </row>
    <row r="273" spans="4:20" ht="30" customHeight="1">
      <c r="D273" s="897"/>
      <c r="E273" s="897"/>
      <c r="F273" s="897"/>
      <c r="G273" s="897"/>
      <c r="H273" s="897"/>
      <c r="I273" s="897"/>
      <c r="J273" s="897"/>
      <c r="K273" s="897"/>
      <c r="L273" s="897"/>
      <c r="M273" s="897"/>
      <c r="N273" s="897"/>
      <c r="O273" s="909" t="s">
        <v>877</v>
      </c>
      <c r="P273" s="933" t="s">
        <v>878</v>
      </c>
      <c r="Q273" s="918">
        <v>206</v>
      </c>
      <c r="R273" s="919" t="s">
        <v>879</v>
      </c>
      <c r="S273" s="920">
        <v>100</v>
      </c>
      <c r="T273" s="919"/>
    </row>
    <row r="274" spans="4:20" ht="30" customHeight="1">
      <c r="D274" s="897"/>
      <c r="E274" s="897"/>
      <c r="F274" s="897"/>
      <c r="G274" s="897"/>
      <c r="H274" s="897"/>
      <c r="I274" s="897"/>
      <c r="J274" s="897"/>
      <c r="K274" s="897"/>
      <c r="L274" s="897"/>
      <c r="M274" s="897"/>
      <c r="N274" s="897"/>
      <c r="O274" s="909" t="s">
        <v>880</v>
      </c>
      <c r="P274" s="933" t="s">
        <v>881</v>
      </c>
      <c r="Q274" s="918">
        <v>207</v>
      </c>
      <c r="R274" s="919" t="s">
        <v>879</v>
      </c>
      <c r="S274" s="920">
        <v>8</v>
      </c>
      <c r="T274" s="919"/>
    </row>
    <row r="275" spans="4:20" ht="30" customHeight="1">
      <c r="D275" s="897"/>
      <c r="E275" s="897"/>
      <c r="F275" s="897"/>
      <c r="G275" s="897"/>
      <c r="H275" s="897"/>
      <c r="I275" s="897"/>
      <c r="J275" s="897"/>
      <c r="K275" s="897"/>
      <c r="L275" s="897"/>
      <c r="M275" s="897"/>
      <c r="N275" s="897"/>
      <c r="O275" s="909" t="s">
        <v>882</v>
      </c>
      <c r="P275" s="933" t="s">
        <v>883</v>
      </c>
      <c r="Q275" s="918">
        <v>208</v>
      </c>
      <c r="R275" s="919" t="s">
        <v>884</v>
      </c>
      <c r="S275" s="920">
        <v>216</v>
      </c>
      <c r="T275" s="919"/>
    </row>
    <row r="276" spans="4:20" ht="30" customHeight="1">
      <c r="D276" s="897"/>
      <c r="E276" s="897"/>
      <c r="F276" s="897"/>
      <c r="G276" s="897"/>
      <c r="H276" s="897"/>
      <c r="I276" s="897"/>
      <c r="J276" s="897"/>
      <c r="K276" s="897"/>
      <c r="L276" s="897"/>
      <c r="M276" s="897"/>
      <c r="N276" s="897"/>
      <c r="O276" s="909" t="s">
        <v>885</v>
      </c>
      <c r="P276" s="933" t="s">
        <v>886</v>
      </c>
      <c r="Q276" s="918">
        <v>209</v>
      </c>
      <c r="R276" s="919" t="s">
        <v>830</v>
      </c>
      <c r="S276" s="920">
        <v>216</v>
      </c>
      <c r="T276" s="919"/>
    </row>
    <row r="277" spans="4:20" ht="30" customHeight="1">
      <c r="D277" s="897"/>
      <c r="E277" s="897"/>
      <c r="F277" s="897"/>
      <c r="G277" s="897"/>
      <c r="H277" s="897"/>
      <c r="I277" s="897"/>
      <c r="J277" s="897"/>
      <c r="K277" s="897"/>
      <c r="L277" s="897"/>
      <c r="M277" s="897"/>
      <c r="N277" s="897"/>
      <c r="O277" s="909" t="s">
        <v>887</v>
      </c>
      <c r="P277" s="933" t="s">
        <v>888</v>
      </c>
      <c r="Q277" s="918">
        <v>210</v>
      </c>
      <c r="R277" s="919" t="s">
        <v>830</v>
      </c>
      <c r="S277" s="920">
        <v>216</v>
      </c>
      <c r="T277" s="919"/>
    </row>
    <row r="278" spans="4:20" ht="30" customHeight="1">
      <c r="D278" s="897"/>
      <c r="E278" s="897"/>
      <c r="F278" s="897"/>
      <c r="G278" s="897"/>
      <c r="H278" s="897"/>
      <c r="I278" s="897"/>
      <c r="J278" s="897"/>
      <c r="K278" s="897"/>
      <c r="L278" s="897"/>
      <c r="M278" s="897"/>
      <c r="N278" s="897"/>
      <c r="O278" s="909" t="s">
        <v>889</v>
      </c>
      <c r="P278" s="933" t="s">
        <v>890</v>
      </c>
      <c r="Q278" s="918">
        <v>211</v>
      </c>
      <c r="R278" s="919" t="s">
        <v>891</v>
      </c>
      <c r="S278" s="920">
        <v>150</v>
      </c>
      <c r="T278" s="919"/>
    </row>
    <row r="279" spans="4:20" ht="30" customHeight="1">
      <c r="D279" s="897"/>
      <c r="E279" s="897"/>
      <c r="F279" s="897"/>
      <c r="G279" s="897"/>
      <c r="H279" s="897"/>
      <c r="I279" s="897"/>
      <c r="J279" s="897"/>
      <c r="K279" s="897"/>
      <c r="L279" s="897"/>
      <c r="M279" s="897"/>
      <c r="N279" s="897"/>
      <c r="O279" s="909" t="s">
        <v>892</v>
      </c>
      <c r="P279" s="933" t="s">
        <v>893</v>
      </c>
      <c r="Q279" s="918">
        <v>212</v>
      </c>
      <c r="R279" s="919" t="s">
        <v>894</v>
      </c>
      <c r="S279" s="920">
        <v>216</v>
      </c>
      <c r="T279" s="919"/>
    </row>
    <row r="280" spans="4:20" ht="30" customHeight="1">
      <c r="D280" s="897"/>
      <c r="E280" s="897"/>
      <c r="F280" s="897"/>
      <c r="G280" s="897"/>
      <c r="H280" s="897"/>
      <c r="I280" s="897"/>
      <c r="J280" s="897"/>
      <c r="K280" s="897"/>
      <c r="L280" s="897"/>
      <c r="M280" s="897"/>
      <c r="N280" s="897"/>
      <c r="O280" s="909" t="s">
        <v>895</v>
      </c>
      <c r="P280" s="933" t="s">
        <v>896</v>
      </c>
      <c r="Q280" s="918">
        <v>213</v>
      </c>
      <c r="R280" s="919" t="s">
        <v>897</v>
      </c>
      <c r="S280" s="920">
        <v>3</v>
      </c>
      <c r="T280" s="919"/>
    </row>
    <row r="281" spans="4:20" ht="30" customHeight="1">
      <c r="D281" s="897"/>
      <c r="E281" s="897"/>
      <c r="F281" s="897"/>
      <c r="G281" s="897"/>
      <c r="H281" s="897"/>
      <c r="I281" s="897"/>
      <c r="J281" s="897"/>
      <c r="K281" s="897"/>
      <c r="L281" s="897"/>
      <c r="M281" s="897"/>
      <c r="N281" s="897"/>
      <c r="O281" s="909" t="s">
        <v>898</v>
      </c>
      <c r="P281" s="933" t="s">
        <v>899</v>
      </c>
      <c r="Q281" s="918">
        <v>214</v>
      </c>
      <c r="R281" s="919" t="s">
        <v>900</v>
      </c>
      <c r="S281" s="920">
        <v>1000</v>
      </c>
      <c r="T281" s="919"/>
    </row>
    <row r="282" spans="4:20" ht="30" customHeight="1">
      <c r="D282" s="897"/>
      <c r="E282" s="897"/>
      <c r="F282" s="897"/>
      <c r="G282" s="897"/>
      <c r="H282" s="897"/>
      <c r="I282" s="897"/>
      <c r="J282" s="897"/>
      <c r="K282" s="897"/>
      <c r="L282" s="897"/>
      <c r="M282" s="897"/>
      <c r="N282" s="897"/>
      <c r="O282" s="909" t="s">
        <v>901</v>
      </c>
      <c r="P282" s="933" t="s">
        <v>902</v>
      </c>
      <c r="Q282" s="918">
        <v>215</v>
      </c>
      <c r="R282" s="919" t="s">
        <v>900</v>
      </c>
      <c r="S282" s="920">
        <v>3200</v>
      </c>
      <c r="T282" s="919"/>
    </row>
    <row r="283" spans="4:20" ht="30" customHeight="1">
      <c r="D283" s="897"/>
      <c r="E283" s="897"/>
      <c r="F283" s="897"/>
      <c r="G283" s="897"/>
      <c r="H283" s="897"/>
      <c r="I283" s="897"/>
      <c r="J283" s="897"/>
      <c r="K283" s="897"/>
      <c r="L283" s="897"/>
      <c r="M283" s="897"/>
      <c r="N283" s="897"/>
      <c r="O283" s="909" t="s">
        <v>903</v>
      </c>
      <c r="P283" s="933" t="s">
        <v>904</v>
      </c>
      <c r="Q283" s="918">
        <v>216</v>
      </c>
      <c r="R283" s="919" t="s">
        <v>905</v>
      </c>
      <c r="S283" s="920">
        <v>5</v>
      </c>
      <c r="T283" s="919"/>
    </row>
    <row r="284" spans="4:20" ht="30" customHeight="1">
      <c r="D284" s="897"/>
      <c r="E284" s="897"/>
      <c r="F284" s="897"/>
      <c r="G284" s="897"/>
      <c r="H284" s="897"/>
      <c r="I284" s="897"/>
      <c r="J284" s="897"/>
      <c r="K284" s="897"/>
      <c r="L284" s="897"/>
      <c r="M284" s="897"/>
      <c r="N284" s="897"/>
      <c r="O284" s="909" t="s">
        <v>906</v>
      </c>
      <c r="P284" s="933" t="s">
        <v>907</v>
      </c>
      <c r="Q284" s="918">
        <v>217</v>
      </c>
      <c r="R284" s="919" t="s">
        <v>908</v>
      </c>
      <c r="S284" s="920">
        <v>1</v>
      </c>
      <c r="T284" s="919"/>
    </row>
    <row r="285" spans="4:20" ht="30" customHeight="1">
      <c r="D285" s="897"/>
      <c r="E285" s="897"/>
      <c r="F285" s="897"/>
      <c r="G285" s="897"/>
      <c r="H285" s="897"/>
      <c r="I285" s="897"/>
      <c r="J285" s="897"/>
      <c r="K285" s="897"/>
      <c r="L285" s="897"/>
      <c r="M285" s="897"/>
      <c r="N285" s="897"/>
      <c r="O285" s="1137" t="s">
        <v>909</v>
      </c>
      <c r="P285" s="1143" t="s">
        <v>910</v>
      </c>
      <c r="Q285" s="918">
        <v>218</v>
      </c>
      <c r="R285" s="919" t="s">
        <v>911</v>
      </c>
      <c r="S285" s="920">
        <v>100</v>
      </c>
      <c r="T285" s="919"/>
    </row>
    <row r="286" spans="4:20" ht="30" customHeight="1">
      <c r="D286" s="897"/>
      <c r="E286" s="897"/>
      <c r="F286" s="897"/>
      <c r="G286" s="897"/>
      <c r="H286" s="897"/>
      <c r="I286" s="897"/>
      <c r="J286" s="897"/>
      <c r="K286" s="897"/>
      <c r="L286" s="897"/>
      <c r="M286" s="897"/>
      <c r="N286" s="897"/>
      <c r="O286" s="1137"/>
      <c r="P286" s="1143"/>
      <c r="Q286" s="918">
        <v>219</v>
      </c>
      <c r="R286" s="919" t="s">
        <v>830</v>
      </c>
      <c r="S286" s="920">
        <v>150</v>
      </c>
      <c r="T286" s="919"/>
    </row>
    <row r="287" spans="4:20" ht="30" customHeight="1">
      <c r="D287" s="897"/>
      <c r="E287" s="897"/>
      <c r="F287" s="897"/>
      <c r="G287" s="897"/>
      <c r="H287" s="897"/>
      <c r="I287" s="897"/>
      <c r="J287" s="897"/>
      <c r="K287" s="897"/>
      <c r="L287" s="897"/>
      <c r="M287" s="897"/>
      <c r="N287" s="897"/>
      <c r="O287" s="1137"/>
      <c r="P287" s="1143"/>
      <c r="Q287" s="918">
        <v>220</v>
      </c>
      <c r="R287" s="919" t="s">
        <v>912</v>
      </c>
      <c r="S287" s="920">
        <v>150</v>
      </c>
      <c r="T287" s="919"/>
    </row>
    <row r="288" spans="4:20" ht="30" customHeight="1">
      <c r="D288" s="897"/>
      <c r="E288" s="897"/>
      <c r="F288" s="897"/>
      <c r="G288" s="897"/>
      <c r="H288" s="897"/>
      <c r="I288" s="897"/>
      <c r="J288" s="897"/>
      <c r="K288" s="897"/>
      <c r="L288" s="897"/>
      <c r="M288" s="897"/>
      <c r="N288" s="897"/>
      <c r="O288" s="909" t="s">
        <v>913</v>
      </c>
      <c r="P288" s="933" t="s">
        <v>914</v>
      </c>
      <c r="Q288" s="918">
        <v>221</v>
      </c>
      <c r="R288" s="919" t="s">
        <v>915</v>
      </c>
      <c r="S288" s="920">
        <v>100</v>
      </c>
      <c r="T288" s="919"/>
    </row>
    <row r="289" spans="4:20" ht="30" customHeight="1">
      <c r="D289" s="897"/>
      <c r="E289" s="897"/>
      <c r="F289" s="897"/>
      <c r="G289" s="897"/>
      <c r="H289" s="897"/>
      <c r="I289" s="897"/>
      <c r="J289" s="897"/>
      <c r="K289" s="897"/>
      <c r="L289" s="897"/>
      <c r="M289" s="897"/>
      <c r="N289" s="897"/>
      <c r="O289" s="909" t="s">
        <v>916</v>
      </c>
      <c r="P289" s="933" t="s">
        <v>917</v>
      </c>
      <c r="Q289" s="918">
        <v>222</v>
      </c>
      <c r="R289" s="943" t="s">
        <v>918</v>
      </c>
      <c r="S289" s="920">
        <v>1</v>
      </c>
      <c r="T289" s="943"/>
    </row>
    <row r="290" spans="4:20" ht="30" customHeight="1">
      <c r="D290" s="897"/>
      <c r="E290" s="897"/>
      <c r="F290" s="897"/>
      <c r="G290" s="897"/>
      <c r="H290" s="897"/>
      <c r="I290" s="897"/>
      <c r="J290" s="898">
        <v>6</v>
      </c>
      <c r="K290" s="897"/>
      <c r="L290" s="897"/>
      <c r="M290" s="897"/>
      <c r="N290" s="902">
        <v>6</v>
      </c>
      <c r="O290" s="911" t="s">
        <v>919</v>
      </c>
      <c r="P290" s="908" t="s">
        <v>97</v>
      </c>
      <c r="Q290" s="916"/>
      <c r="R290" s="916"/>
      <c r="S290" s="917"/>
      <c r="T290" s="916"/>
    </row>
    <row r="291" spans="4:20" ht="30" customHeight="1">
      <c r="D291" s="897"/>
      <c r="E291" s="897"/>
      <c r="F291" s="897"/>
      <c r="G291" s="897"/>
      <c r="H291" s="897"/>
      <c r="I291" s="897"/>
      <c r="J291" s="897"/>
      <c r="K291" s="897"/>
      <c r="L291" s="897"/>
      <c r="M291" s="897"/>
      <c r="N291" s="897"/>
      <c r="O291" s="909" t="s">
        <v>920</v>
      </c>
      <c r="P291" s="933" t="s">
        <v>921</v>
      </c>
      <c r="Q291" s="918">
        <v>223</v>
      </c>
      <c r="R291" s="943" t="s">
        <v>922</v>
      </c>
      <c r="S291" s="920">
        <v>4000</v>
      </c>
      <c r="T291" s="943"/>
    </row>
    <row r="292" spans="4:20" ht="30" customHeight="1">
      <c r="D292" s="897"/>
      <c r="E292" s="897"/>
      <c r="F292" s="897"/>
      <c r="G292" s="897"/>
      <c r="H292" s="897"/>
      <c r="I292" s="897"/>
      <c r="J292" s="897"/>
      <c r="K292" s="897"/>
      <c r="L292" s="897"/>
      <c r="M292" s="897"/>
      <c r="N292" s="897"/>
      <c r="O292" s="909" t="s">
        <v>923</v>
      </c>
      <c r="P292" s="933" t="s">
        <v>924</v>
      </c>
      <c r="Q292" s="918">
        <v>224</v>
      </c>
      <c r="R292" s="943" t="s">
        <v>925</v>
      </c>
      <c r="S292" s="920">
        <v>50</v>
      </c>
      <c r="T292" s="943"/>
    </row>
    <row r="293" spans="4:20" ht="30" customHeight="1">
      <c r="D293" s="897"/>
      <c r="E293" s="897"/>
      <c r="F293" s="897"/>
      <c r="G293" s="897"/>
      <c r="H293" s="897"/>
      <c r="I293" s="897"/>
      <c r="J293" s="897"/>
      <c r="K293" s="897"/>
      <c r="L293" s="897"/>
      <c r="M293" s="897"/>
      <c r="N293" s="897"/>
      <c r="O293" s="909" t="s">
        <v>926</v>
      </c>
      <c r="P293" s="933" t="s">
        <v>927</v>
      </c>
      <c r="Q293" s="918">
        <v>225</v>
      </c>
      <c r="R293" s="943" t="s">
        <v>928</v>
      </c>
      <c r="S293" s="920">
        <v>1</v>
      </c>
      <c r="T293" s="943"/>
    </row>
    <row r="294" spans="4:20" ht="30" customHeight="1">
      <c r="D294" s="897"/>
      <c r="E294" s="897"/>
      <c r="F294" s="897"/>
      <c r="G294" s="897"/>
      <c r="H294" s="897"/>
      <c r="I294" s="897"/>
      <c r="J294" s="897"/>
      <c r="K294" s="897"/>
      <c r="L294" s="897"/>
      <c r="M294" s="897"/>
      <c r="N294" s="897"/>
      <c r="O294" s="909" t="s">
        <v>929</v>
      </c>
      <c r="P294" s="931" t="s">
        <v>930</v>
      </c>
      <c r="Q294" s="918">
        <v>226</v>
      </c>
      <c r="R294" s="943" t="s">
        <v>931</v>
      </c>
      <c r="S294" s="920">
        <v>4</v>
      </c>
      <c r="T294" s="943"/>
    </row>
    <row r="295" spans="4:20" ht="30" customHeight="1">
      <c r="D295" s="897"/>
      <c r="E295" s="897"/>
      <c r="F295" s="897"/>
      <c r="G295" s="897"/>
      <c r="H295" s="897"/>
      <c r="I295" s="897"/>
      <c r="J295" s="897"/>
      <c r="K295" s="897"/>
      <c r="L295" s="897"/>
      <c r="M295" s="897"/>
      <c r="N295" s="897"/>
      <c r="O295" s="909" t="s">
        <v>932</v>
      </c>
      <c r="P295" s="934" t="s">
        <v>933</v>
      </c>
      <c r="Q295" s="918">
        <v>227</v>
      </c>
      <c r="R295" s="943" t="s">
        <v>934</v>
      </c>
      <c r="S295" s="920">
        <v>4</v>
      </c>
      <c r="T295" s="943"/>
    </row>
    <row r="296" spans="4:20" ht="30" customHeight="1">
      <c r="D296" s="897"/>
      <c r="E296" s="897"/>
      <c r="F296" s="897"/>
      <c r="G296" s="897"/>
      <c r="H296" s="897"/>
      <c r="I296" s="897"/>
      <c r="J296" s="897"/>
      <c r="K296" s="897"/>
      <c r="L296" s="897"/>
      <c r="M296" s="897"/>
      <c r="N296" s="897"/>
      <c r="O296" s="909" t="s">
        <v>935</v>
      </c>
      <c r="P296" s="933" t="s">
        <v>936</v>
      </c>
      <c r="Q296" s="918">
        <v>228</v>
      </c>
      <c r="R296" s="943" t="s">
        <v>928</v>
      </c>
      <c r="S296" s="920">
        <v>1</v>
      </c>
      <c r="T296" s="943"/>
    </row>
    <row r="297" spans="4:20" ht="30" customHeight="1">
      <c r="D297" s="897"/>
      <c r="E297" s="897"/>
      <c r="F297" s="897"/>
      <c r="G297" s="897"/>
      <c r="H297" s="897"/>
      <c r="I297" s="897"/>
      <c r="J297" s="898">
        <v>7</v>
      </c>
      <c r="K297" s="897"/>
      <c r="L297" s="897"/>
      <c r="M297" s="897"/>
      <c r="N297" s="902">
        <v>7</v>
      </c>
      <c r="O297" s="911" t="s">
        <v>937</v>
      </c>
      <c r="P297" s="908" t="s">
        <v>98</v>
      </c>
      <c r="Q297" s="916"/>
      <c r="R297" s="916"/>
      <c r="S297" s="917"/>
      <c r="T297" s="916"/>
    </row>
    <row r="298" spans="4:20" ht="30" customHeight="1">
      <c r="D298" s="897"/>
      <c r="E298" s="897"/>
      <c r="F298" s="897"/>
      <c r="G298" s="897"/>
      <c r="H298" s="897"/>
      <c r="I298" s="897"/>
      <c r="J298" s="897"/>
      <c r="K298" s="897"/>
      <c r="L298" s="897"/>
      <c r="M298" s="897"/>
      <c r="N298" s="897"/>
      <c r="O298" s="909" t="s">
        <v>938</v>
      </c>
      <c r="P298" s="933" t="s">
        <v>939</v>
      </c>
      <c r="Q298" s="918">
        <v>229</v>
      </c>
      <c r="R298" s="919" t="s">
        <v>940</v>
      </c>
      <c r="S298" s="920">
        <v>1</v>
      </c>
      <c r="T298" s="919"/>
    </row>
    <row r="299" spans="4:20" ht="30" customHeight="1">
      <c r="D299" s="897"/>
      <c r="E299" s="897"/>
      <c r="F299" s="897"/>
      <c r="G299" s="897"/>
      <c r="H299" s="897"/>
      <c r="I299" s="897"/>
      <c r="J299" s="897"/>
      <c r="K299" s="897"/>
      <c r="L299" s="897"/>
      <c r="M299" s="897"/>
      <c r="N299" s="897"/>
      <c r="O299" s="909" t="s">
        <v>941</v>
      </c>
      <c r="P299" s="933" t="s">
        <v>942</v>
      </c>
      <c r="Q299" s="918">
        <v>230</v>
      </c>
      <c r="R299" s="919" t="s">
        <v>943</v>
      </c>
      <c r="S299" s="944">
        <v>790</v>
      </c>
      <c r="T299" s="919"/>
    </row>
    <row r="300" spans="4:20" ht="30" customHeight="1">
      <c r="D300" s="897"/>
      <c r="E300" s="897"/>
      <c r="F300" s="897"/>
      <c r="G300" s="897"/>
      <c r="H300" s="897"/>
      <c r="I300" s="897"/>
      <c r="J300" s="897"/>
      <c r="K300" s="897"/>
      <c r="L300" s="897"/>
      <c r="M300" s="897"/>
      <c r="N300" s="897"/>
      <c r="O300" s="909" t="s">
        <v>944</v>
      </c>
      <c r="P300" s="933" t="s">
        <v>945</v>
      </c>
      <c r="Q300" s="918">
        <v>231</v>
      </c>
      <c r="R300" s="919" t="s">
        <v>943</v>
      </c>
      <c r="S300" s="944">
        <v>790</v>
      </c>
      <c r="T300" s="919"/>
    </row>
    <row r="301" spans="4:20" ht="30" customHeight="1">
      <c r="D301" s="897"/>
      <c r="E301" s="897"/>
      <c r="F301" s="897"/>
      <c r="G301" s="897"/>
      <c r="H301" s="897"/>
      <c r="I301" s="897"/>
      <c r="J301" s="897"/>
      <c r="K301" s="897"/>
      <c r="L301" s="897"/>
      <c r="M301" s="897"/>
      <c r="N301" s="897"/>
      <c r="O301" s="909" t="s">
        <v>946</v>
      </c>
      <c r="P301" s="934" t="s">
        <v>947</v>
      </c>
      <c r="Q301" s="918">
        <v>232</v>
      </c>
      <c r="R301" s="919" t="s">
        <v>948</v>
      </c>
      <c r="S301" s="920">
        <v>1</v>
      </c>
      <c r="T301" s="919"/>
    </row>
    <row r="302" spans="4:20" ht="30" customHeight="1">
      <c r="D302" s="897"/>
      <c r="E302" s="897"/>
      <c r="F302" s="897"/>
      <c r="G302" s="897"/>
      <c r="H302" s="897"/>
      <c r="I302" s="897"/>
      <c r="J302" s="897"/>
      <c r="K302" s="897"/>
      <c r="L302" s="897"/>
      <c r="M302" s="897"/>
      <c r="N302" s="897"/>
      <c r="O302" s="909" t="s">
        <v>949</v>
      </c>
      <c r="P302" s="933" t="s">
        <v>950</v>
      </c>
      <c r="Q302" s="918">
        <v>233</v>
      </c>
      <c r="R302" s="919" t="s">
        <v>951</v>
      </c>
      <c r="S302" s="920">
        <v>216</v>
      </c>
      <c r="T302" s="919"/>
    </row>
    <row r="303" spans="4:20" ht="30" customHeight="1">
      <c r="D303" s="897"/>
      <c r="E303" s="897"/>
      <c r="F303" s="897"/>
      <c r="G303" s="897"/>
      <c r="H303" s="897"/>
      <c r="I303" s="897"/>
      <c r="J303" s="897"/>
      <c r="K303" s="897"/>
      <c r="L303" s="897"/>
      <c r="M303" s="897"/>
      <c r="N303" s="897"/>
      <c r="O303" s="909" t="s">
        <v>952</v>
      </c>
      <c r="P303" s="934" t="s">
        <v>953</v>
      </c>
      <c r="Q303" s="918">
        <v>234</v>
      </c>
      <c r="R303" s="919" t="s">
        <v>943</v>
      </c>
      <c r="S303" s="920">
        <v>7590</v>
      </c>
      <c r="T303" s="919"/>
    </row>
    <row r="304" spans="4:20" ht="30" customHeight="1">
      <c r="D304" s="897"/>
      <c r="E304" s="897"/>
      <c r="F304" s="897"/>
      <c r="G304" s="897"/>
      <c r="H304" s="897"/>
      <c r="I304" s="897"/>
      <c r="J304" s="897"/>
      <c r="K304" s="897"/>
      <c r="L304" s="897"/>
      <c r="M304" s="897"/>
      <c r="N304" s="897"/>
      <c r="O304" s="909" t="s">
        <v>954</v>
      </c>
      <c r="P304" s="933" t="s">
        <v>955</v>
      </c>
      <c r="Q304" s="918">
        <v>235</v>
      </c>
      <c r="R304" s="919" t="s">
        <v>956</v>
      </c>
      <c r="S304" s="920">
        <v>1</v>
      </c>
      <c r="T304" s="919"/>
    </row>
    <row r="305" spans="4:21" ht="30" customHeight="1">
      <c r="D305" s="897"/>
      <c r="E305" s="897"/>
      <c r="F305" s="896">
        <v>7</v>
      </c>
      <c r="G305" s="897"/>
      <c r="H305" s="897"/>
      <c r="I305" s="898">
        <f>SUM(J306:J367)</f>
        <v>25</v>
      </c>
      <c r="J305" s="897"/>
      <c r="K305" s="897"/>
      <c r="L305" s="897"/>
      <c r="M305" s="902">
        <f>SUM(N306:N367)</f>
        <v>57</v>
      </c>
      <c r="N305" s="897"/>
      <c r="O305" s="905">
        <v>2.2000000000000002</v>
      </c>
      <c r="P305" s="906" t="s">
        <v>99</v>
      </c>
      <c r="Q305" s="905"/>
      <c r="R305" s="905"/>
      <c r="S305" s="915"/>
      <c r="T305" s="905"/>
      <c r="U305" s="328">
        <v>27</v>
      </c>
    </row>
    <row r="306" spans="4:21" ht="30" customHeight="1">
      <c r="D306" s="897"/>
      <c r="E306" s="897"/>
      <c r="F306" s="897"/>
      <c r="G306" s="897"/>
      <c r="H306" s="897"/>
      <c r="I306" s="897"/>
      <c r="J306" s="898">
        <v>6</v>
      </c>
      <c r="K306" s="897"/>
      <c r="L306" s="897"/>
      <c r="M306" s="897"/>
      <c r="N306" s="902">
        <v>16</v>
      </c>
      <c r="O306" s="911" t="s">
        <v>957</v>
      </c>
      <c r="P306" s="908" t="s">
        <v>101</v>
      </c>
      <c r="Q306" s="916"/>
      <c r="R306" s="916"/>
      <c r="S306" s="917"/>
      <c r="T306" s="916"/>
    </row>
    <row r="307" spans="4:21" ht="30" customHeight="1">
      <c r="D307" s="897"/>
      <c r="E307" s="897"/>
      <c r="F307" s="897"/>
      <c r="G307" s="897"/>
      <c r="H307" s="897"/>
      <c r="I307" s="897"/>
      <c r="J307" s="897"/>
      <c r="K307" s="897"/>
      <c r="L307" s="897"/>
      <c r="M307" s="897"/>
      <c r="N307" s="897"/>
      <c r="O307" s="1137" t="s">
        <v>958</v>
      </c>
      <c r="P307" s="1145" t="s">
        <v>959</v>
      </c>
      <c r="Q307" s="935">
        <v>236</v>
      </c>
      <c r="R307" s="936" t="s">
        <v>960</v>
      </c>
      <c r="S307" s="938">
        <v>1</v>
      </c>
      <c r="T307" s="936"/>
    </row>
    <row r="308" spans="4:21" ht="30" customHeight="1">
      <c r="D308" s="897"/>
      <c r="E308" s="897"/>
      <c r="F308" s="897"/>
      <c r="G308" s="897"/>
      <c r="H308" s="897"/>
      <c r="I308" s="897"/>
      <c r="J308" s="897"/>
      <c r="K308" s="897"/>
      <c r="L308" s="897"/>
      <c r="M308" s="897"/>
      <c r="N308" s="897"/>
      <c r="O308" s="1137"/>
      <c r="P308" s="1145"/>
      <c r="Q308" s="935">
        <v>237</v>
      </c>
      <c r="R308" s="936" t="s">
        <v>961</v>
      </c>
      <c r="S308" s="938">
        <v>8</v>
      </c>
      <c r="T308" s="936"/>
    </row>
    <row r="309" spans="4:21" ht="30" customHeight="1">
      <c r="D309" s="897"/>
      <c r="E309" s="897"/>
      <c r="F309" s="897"/>
      <c r="G309" s="897"/>
      <c r="H309" s="897"/>
      <c r="I309" s="897"/>
      <c r="J309" s="897"/>
      <c r="K309" s="897"/>
      <c r="L309" s="897"/>
      <c r="M309" s="897"/>
      <c r="N309" s="897"/>
      <c r="O309" s="1137"/>
      <c r="P309" s="1145"/>
      <c r="Q309" s="935">
        <v>238</v>
      </c>
      <c r="R309" s="936" t="s">
        <v>962</v>
      </c>
      <c r="S309" s="938">
        <v>40000</v>
      </c>
      <c r="T309" s="936"/>
    </row>
    <row r="310" spans="4:21" ht="30" customHeight="1">
      <c r="D310" s="897"/>
      <c r="E310" s="897"/>
      <c r="F310" s="897"/>
      <c r="G310" s="897"/>
      <c r="H310" s="897"/>
      <c r="I310" s="897"/>
      <c r="J310" s="897"/>
      <c r="K310" s="897"/>
      <c r="L310" s="897"/>
      <c r="M310" s="897"/>
      <c r="N310" s="897"/>
      <c r="O310" s="909" t="s">
        <v>963</v>
      </c>
      <c r="P310" s="919" t="s">
        <v>964</v>
      </c>
      <c r="Q310" s="935">
        <v>239</v>
      </c>
      <c r="R310" s="936" t="s">
        <v>965</v>
      </c>
      <c r="S310" s="938">
        <v>40</v>
      </c>
      <c r="T310" s="936"/>
    </row>
    <row r="311" spans="4:21" ht="30" customHeight="1">
      <c r="D311" s="897"/>
      <c r="E311" s="897"/>
      <c r="F311" s="897"/>
      <c r="G311" s="897"/>
      <c r="H311" s="897"/>
      <c r="I311" s="897"/>
      <c r="J311" s="897"/>
      <c r="K311" s="897"/>
      <c r="L311" s="897"/>
      <c r="M311" s="897"/>
      <c r="N311" s="897"/>
      <c r="O311" s="909" t="s">
        <v>966</v>
      </c>
      <c r="P311" s="919" t="s">
        <v>967</v>
      </c>
      <c r="Q311" s="935">
        <v>240</v>
      </c>
      <c r="R311" s="936" t="s">
        <v>968</v>
      </c>
      <c r="S311" s="938">
        <v>228</v>
      </c>
      <c r="T311" s="936"/>
    </row>
    <row r="312" spans="4:21" ht="30" customHeight="1">
      <c r="D312" s="897"/>
      <c r="E312" s="897"/>
      <c r="F312" s="897"/>
      <c r="G312" s="897"/>
      <c r="H312" s="897"/>
      <c r="I312" s="897"/>
      <c r="J312" s="897"/>
      <c r="K312" s="897"/>
      <c r="L312" s="897"/>
      <c r="M312" s="897"/>
      <c r="N312" s="897"/>
      <c r="O312" s="909" t="s">
        <v>969</v>
      </c>
      <c r="P312" s="919" t="s">
        <v>970</v>
      </c>
      <c r="Q312" s="935">
        <v>241</v>
      </c>
      <c r="R312" s="936" t="s">
        <v>971</v>
      </c>
      <c r="S312" s="938">
        <v>1200</v>
      </c>
      <c r="T312" s="936"/>
    </row>
    <row r="313" spans="4:21" ht="30" customHeight="1">
      <c r="D313" s="897"/>
      <c r="E313" s="897"/>
      <c r="F313" s="897"/>
      <c r="G313" s="897"/>
      <c r="H313" s="897"/>
      <c r="I313" s="897"/>
      <c r="J313" s="897"/>
      <c r="K313" s="897"/>
      <c r="L313" s="897"/>
      <c r="M313" s="897"/>
      <c r="N313" s="897"/>
      <c r="O313" s="1137" t="s">
        <v>972</v>
      </c>
      <c r="P313" s="1146" t="s">
        <v>973</v>
      </c>
      <c r="Q313" s="935">
        <v>242</v>
      </c>
      <c r="R313" s="936" t="s">
        <v>974</v>
      </c>
      <c r="S313" s="938">
        <v>1</v>
      </c>
      <c r="T313" s="936"/>
    </row>
    <row r="314" spans="4:21" ht="30" customHeight="1">
      <c r="D314" s="897"/>
      <c r="E314" s="897"/>
      <c r="F314" s="897"/>
      <c r="G314" s="897"/>
      <c r="H314" s="897"/>
      <c r="I314" s="897"/>
      <c r="J314" s="897"/>
      <c r="K314" s="897"/>
      <c r="L314" s="897"/>
      <c r="M314" s="897"/>
      <c r="N314" s="897"/>
      <c r="O314" s="1137"/>
      <c r="P314" s="1146"/>
      <c r="Q314" s="935">
        <v>243</v>
      </c>
      <c r="R314" s="936" t="s">
        <v>975</v>
      </c>
      <c r="S314" s="938">
        <v>40</v>
      </c>
      <c r="T314" s="936"/>
    </row>
    <row r="315" spans="4:21" ht="30" customHeight="1">
      <c r="D315" s="897"/>
      <c r="E315" s="897"/>
      <c r="F315" s="897"/>
      <c r="G315" s="897"/>
      <c r="H315" s="897"/>
      <c r="I315" s="897"/>
      <c r="J315" s="897"/>
      <c r="K315" s="897"/>
      <c r="L315" s="897"/>
      <c r="M315" s="897"/>
      <c r="N315" s="897"/>
      <c r="O315" s="1137"/>
      <c r="P315" s="1146"/>
      <c r="Q315" s="935">
        <v>244</v>
      </c>
      <c r="R315" s="936" t="s">
        <v>976</v>
      </c>
      <c r="S315" s="938">
        <v>39</v>
      </c>
      <c r="T315" s="936"/>
    </row>
    <row r="316" spans="4:21" ht="30" customHeight="1">
      <c r="D316" s="897"/>
      <c r="E316" s="897"/>
      <c r="F316" s="897"/>
      <c r="G316" s="897"/>
      <c r="H316" s="897"/>
      <c r="I316" s="897"/>
      <c r="J316" s="897"/>
      <c r="K316" s="897"/>
      <c r="L316" s="897"/>
      <c r="M316" s="897"/>
      <c r="N316" s="897"/>
      <c r="O316" s="1137"/>
      <c r="P316" s="1146"/>
      <c r="Q316" s="935">
        <v>245</v>
      </c>
      <c r="R316" s="936" t="s">
        <v>977</v>
      </c>
      <c r="S316" s="938">
        <v>39</v>
      </c>
      <c r="T316" s="936"/>
    </row>
    <row r="317" spans="4:21" ht="30" customHeight="1">
      <c r="D317" s="897"/>
      <c r="E317" s="897"/>
      <c r="F317" s="897"/>
      <c r="G317" s="897"/>
      <c r="H317" s="897"/>
      <c r="I317" s="897"/>
      <c r="J317" s="897"/>
      <c r="K317" s="897"/>
      <c r="L317" s="897"/>
      <c r="M317" s="897"/>
      <c r="N317" s="897"/>
      <c r="O317" s="1137"/>
      <c r="P317" s="1146"/>
      <c r="Q317" s="935">
        <v>246</v>
      </c>
      <c r="R317" s="936" t="s">
        <v>978</v>
      </c>
      <c r="S317" s="938">
        <v>180</v>
      </c>
      <c r="T317" s="936"/>
    </row>
    <row r="318" spans="4:21" ht="30" customHeight="1">
      <c r="D318" s="897"/>
      <c r="E318" s="897"/>
      <c r="F318" s="897"/>
      <c r="G318" s="897"/>
      <c r="H318" s="897"/>
      <c r="I318" s="897"/>
      <c r="J318" s="897"/>
      <c r="K318" s="897"/>
      <c r="L318" s="897"/>
      <c r="M318" s="897"/>
      <c r="N318" s="897"/>
      <c r="O318" s="1137"/>
      <c r="P318" s="1146"/>
      <c r="Q318" s="935">
        <v>247</v>
      </c>
      <c r="R318" s="936" t="s">
        <v>979</v>
      </c>
      <c r="S318" s="938">
        <v>40</v>
      </c>
      <c r="T318" s="936"/>
    </row>
    <row r="319" spans="4:21" ht="30" customHeight="1">
      <c r="D319" s="897"/>
      <c r="E319" s="897"/>
      <c r="F319" s="897"/>
      <c r="G319" s="897"/>
      <c r="H319" s="897"/>
      <c r="I319" s="897"/>
      <c r="J319" s="897"/>
      <c r="K319" s="897"/>
      <c r="L319" s="897"/>
      <c r="M319" s="897"/>
      <c r="N319" s="897"/>
      <c r="O319" s="1137"/>
      <c r="P319" s="1146"/>
      <c r="Q319" s="935">
        <v>248</v>
      </c>
      <c r="R319" s="936" t="s">
        <v>980</v>
      </c>
      <c r="S319" s="938">
        <v>39</v>
      </c>
      <c r="T319" s="936"/>
    </row>
    <row r="320" spans="4:21" ht="30" customHeight="1">
      <c r="D320" s="897"/>
      <c r="E320" s="897"/>
      <c r="F320" s="897"/>
      <c r="G320" s="897"/>
      <c r="H320" s="897"/>
      <c r="I320" s="897"/>
      <c r="J320" s="897"/>
      <c r="K320" s="897"/>
      <c r="L320" s="897"/>
      <c r="M320" s="897"/>
      <c r="N320" s="897"/>
      <c r="O320" s="1137"/>
      <c r="P320" s="1146"/>
      <c r="Q320" s="935">
        <v>249</v>
      </c>
      <c r="R320" s="936" t="s">
        <v>981</v>
      </c>
      <c r="S320" s="938">
        <v>3</v>
      </c>
      <c r="T320" s="936"/>
    </row>
    <row r="321" spans="4:20" ht="30" customHeight="1">
      <c r="D321" s="897"/>
      <c r="E321" s="897"/>
      <c r="F321" s="897"/>
      <c r="G321" s="897"/>
      <c r="H321" s="897"/>
      <c r="I321" s="897"/>
      <c r="J321" s="897"/>
      <c r="K321" s="897"/>
      <c r="L321" s="897"/>
      <c r="M321" s="897"/>
      <c r="N321" s="897"/>
      <c r="O321" s="1137" t="s">
        <v>982</v>
      </c>
      <c r="P321" s="1146" t="s">
        <v>983</v>
      </c>
      <c r="Q321" s="937">
        <v>250</v>
      </c>
      <c r="R321" s="936" t="s">
        <v>480</v>
      </c>
      <c r="S321" s="938">
        <v>24</v>
      </c>
      <c r="T321" s="936"/>
    </row>
    <row r="322" spans="4:20" ht="30" customHeight="1">
      <c r="D322" s="897"/>
      <c r="E322" s="897"/>
      <c r="F322" s="897"/>
      <c r="G322" s="897"/>
      <c r="H322" s="897"/>
      <c r="I322" s="897"/>
      <c r="J322" s="897"/>
      <c r="K322" s="897"/>
      <c r="L322" s="897"/>
      <c r="M322" s="897"/>
      <c r="N322" s="897"/>
      <c r="O322" s="1137"/>
      <c r="P322" s="1146"/>
      <c r="Q322" s="935">
        <v>251</v>
      </c>
      <c r="R322" s="936" t="s">
        <v>975</v>
      </c>
      <c r="S322" s="938">
        <v>24</v>
      </c>
      <c r="T322" s="936"/>
    </row>
    <row r="323" spans="4:20" ht="30" customHeight="1">
      <c r="D323" s="897"/>
      <c r="E323" s="897"/>
      <c r="F323" s="897"/>
      <c r="G323" s="897"/>
      <c r="H323" s="897"/>
      <c r="I323" s="897"/>
      <c r="J323" s="898">
        <v>6</v>
      </c>
      <c r="K323" s="897"/>
      <c r="L323" s="897"/>
      <c r="M323" s="897"/>
      <c r="N323" s="902">
        <v>6</v>
      </c>
      <c r="O323" s="911" t="s">
        <v>984</v>
      </c>
      <c r="P323" s="908" t="s">
        <v>985</v>
      </c>
      <c r="Q323" s="916"/>
      <c r="R323" s="916"/>
      <c r="S323" s="917"/>
      <c r="T323" s="916"/>
    </row>
    <row r="324" spans="4:20" ht="30" customHeight="1">
      <c r="D324" s="897"/>
      <c r="E324" s="897"/>
      <c r="F324" s="897"/>
      <c r="G324" s="897"/>
      <c r="H324" s="897"/>
      <c r="I324" s="897"/>
      <c r="J324" s="897"/>
      <c r="K324" s="897"/>
      <c r="L324" s="897"/>
      <c r="M324" s="897"/>
      <c r="N324" s="897"/>
      <c r="O324" s="909" t="s">
        <v>986</v>
      </c>
      <c r="P324" s="945" t="s">
        <v>987</v>
      </c>
      <c r="Q324" s="935">
        <v>252</v>
      </c>
      <c r="R324" s="936" t="s">
        <v>988</v>
      </c>
      <c r="S324" s="938">
        <v>1</v>
      </c>
      <c r="T324" s="936"/>
    </row>
    <row r="325" spans="4:20" ht="30" customHeight="1">
      <c r="D325" s="897"/>
      <c r="E325" s="897"/>
      <c r="F325" s="897"/>
      <c r="G325" s="897"/>
      <c r="H325" s="897"/>
      <c r="I325" s="897"/>
      <c r="J325" s="897"/>
      <c r="K325" s="897"/>
      <c r="L325" s="897"/>
      <c r="M325" s="897"/>
      <c r="N325" s="897"/>
      <c r="O325" s="909" t="s">
        <v>989</v>
      </c>
      <c r="P325" s="945" t="s">
        <v>990</v>
      </c>
      <c r="Q325" s="935">
        <v>253</v>
      </c>
      <c r="R325" s="936" t="s">
        <v>991</v>
      </c>
      <c r="S325" s="938">
        <v>40</v>
      </c>
      <c r="T325" s="936"/>
    </row>
    <row r="326" spans="4:20" ht="30" customHeight="1">
      <c r="D326" s="897"/>
      <c r="E326" s="897"/>
      <c r="F326" s="897"/>
      <c r="G326" s="897"/>
      <c r="H326" s="897"/>
      <c r="I326" s="897"/>
      <c r="J326" s="897"/>
      <c r="K326" s="897"/>
      <c r="L326" s="897"/>
      <c r="M326" s="897"/>
      <c r="N326" s="897"/>
      <c r="O326" s="909" t="s">
        <v>992</v>
      </c>
      <c r="P326" s="945" t="s">
        <v>993</v>
      </c>
      <c r="Q326" s="935">
        <v>254</v>
      </c>
      <c r="R326" s="936" t="s">
        <v>961</v>
      </c>
      <c r="S326" s="938">
        <v>8</v>
      </c>
      <c r="T326" s="936"/>
    </row>
    <row r="327" spans="4:20" ht="30" customHeight="1">
      <c r="D327" s="897"/>
      <c r="E327" s="897"/>
      <c r="F327" s="897"/>
      <c r="G327" s="897"/>
      <c r="H327" s="897"/>
      <c r="I327" s="897"/>
      <c r="J327" s="897"/>
      <c r="K327" s="897"/>
      <c r="L327" s="897"/>
      <c r="M327" s="897"/>
      <c r="N327" s="897"/>
      <c r="O327" s="909" t="s">
        <v>994</v>
      </c>
      <c r="P327" s="945" t="s">
        <v>995</v>
      </c>
      <c r="Q327" s="935">
        <v>255</v>
      </c>
      <c r="R327" s="936" t="s">
        <v>996</v>
      </c>
      <c r="S327" s="938">
        <v>12000</v>
      </c>
      <c r="T327" s="936"/>
    </row>
    <row r="328" spans="4:20" ht="30" customHeight="1">
      <c r="D328" s="897"/>
      <c r="E328" s="897"/>
      <c r="F328" s="897"/>
      <c r="G328" s="897"/>
      <c r="H328" s="897"/>
      <c r="I328" s="897"/>
      <c r="J328" s="897"/>
      <c r="K328" s="897"/>
      <c r="L328" s="897"/>
      <c r="M328" s="897"/>
      <c r="N328" s="897"/>
      <c r="O328" s="909" t="s">
        <v>997</v>
      </c>
      <c r="P328" s="945" t="s">
        <v>998</v>
      </c>
      <c r="Q328" s="935">
        <v>256</v>
      </c>
      <c r="R328" s="936" t="s">
        <v>991</v>
      </c>
      <c r="S328" s="938">
        <v>1</v>
      </c>
      <c r="T328" s="936"/>
    </row>
    <row r="329" spans="4:20" ht="30" customHeight="1">
      <c r="D329" s="897"/>
      <c r="E329" s="897"/>
      <c r="F329" s="897"/>
      <c r="G329" s="897"/>
      <c r="H329" s="897"/>
      <c r="I329" s="897"/>
      <c r="J329" s="897"/>
      <c r="K329" s="897"/>
      <c r="L329" s="897"/>
      <c r="M329" s="897"/>
      <c r="N329" s="897"/>
      <c r="O329" s="909" t="s">
        <v>999</v>
      </c>
      <c r="P329" s="945" t="s">
        <v>1000</v>
      </c>
      <c r="Q329" s="935">
        <v>257</v>
      </c>
      <c r="R329" s="936" t="s">
        <v>1001</v>
      </c>
      <c r="S329" s="938">
        <v>53</v>
      </c>
      <c r="T329" s="936"/>
    </row>
    <row r="330" spans="4:20" ht="30" customHeight="1">
      <c r="D330" s="897"/>
      <c r="E330" s="897"/>
      <c r="F330" s="897"/>
      <c r="G330" s="897"/>
      <c r="H330" s="897"/>
      <c r="I330" s="897"/>
      <c r="J330" s="898">
        <v>2</v>
      </c>
      <c r="K330" s="897"/>
      <c r="L330" s="897"/>
      <c r="M330" s="897"/>
      <c r="N330" s="902">
        <v>9</v>
      </c>
      <c r="O330" s="911" t="s">
        <v>1002</v>
      </c>
      <c r="P330" s="908" t="s">
        <v>103</v>
      </c>
      <c r="Q330" s="916"/>
      <c r="R330" s="916"/>
      <c r="S330" s="917"/>
      <c r="T330" s="916"/>
    </row>
    <row r="331" spans="4:20" ht="30" customHeight="1">
      <c r="D331" s="897"/>
      <c r="E331" s="897"/>
      <c r="F331" s="897"/>
      <c r="G331" s="897"/>
      <c r="H331" s="897"/>
      <c r="I331" s="897"/>
      <c r="J331" s="897"/>
      <c r="K331" s="897"/>
      <c r="L331" s="897"/>
      <c r="M331" s="897"/>
      <c r="N331" s="897"/>
      <c r="O331" s="1137" t="s">
        <v>1003</v>
      </c>
      <c r="P331" s="1147" t="s">
        <v>1004</v>
      </c>
      <c r="Q331" s="935">
        <v>258</v>
      </c>
      <c r="R331" s="936" t="s">
        <v>1005</v>
      </c>
      <c r="S331" s="938">
        <v>2</v>
      </c>
      <c r="T331" s="936"/>
    </row>
    <row r="332" spans="4:20" ht="30" customHeight="1">
      <c r="D332" s="897"/>
      <c r="E332" s="897"/>
      <c r="F332" s="897"/>
      <c r="G332" s="897"/>
      <c r="H332" s="897"/>
      <c r="I332" s="897"/>
      <c r="J332" s="897"/>
      <c r="K332" s="897"/>
      <c r="L332" s="897"/>
      <c r="M332" s="897"/>
      <c r="N332" s="897"/>
      <c r="O332" s="1137"/>
      <c r="P332" s="1147"/>
      <c r="Q332" s="935">
        <v>259</v>
      </c>
      <c r="R332" s="936" t="s">
        <v>1006</v>
      </c>
      <c r="S332" s="938">
        <v>2</v>
      </c>
      <c r="T332" s="936"/>
    </row>
    <row r="333" spans="4:20" ht="30" customHeight="1">
      <c r="D333" s="897"/>
      <c r="E333" s="897"/>
      <c r="F333" s="897"/>
      <c r="G333" s="897"/>
      <c r="H333" s="897"/>
      <c r="I333" s="897"/>
      <c r="J333" s="897"/>
      <c r="K333" s="897"/>
      <c r="L333" s="897"/>
      <c r="M333" s="897"/>
      <c r="N333" s="897"/>
      <c r="O333" s="1137"/>
      <c r="P333" s="1147"/>
      <c r="Q333" s="935">
        <v>260</v>
      </c>
      <c r="R333" s="936" t="s">
        <v>1007</v>
      </c>
      <c r="S333" s="938">
        <v>1</v>
      </c>
      <c r="T333" s="936"/>
    </row>
    <row r="334" spans="4:20" ht="30" customHeight="1">
      <c r="D334" s="897"/>
      <c r="E334" s="897"/>
      <c r="F334" s="897"/>
      <c r="G334" s="897"/>
      <c r="H334" s="897"/>
      <c r="I334" s="897"/>
      <c r="J334" s="897"/>
      <c r="K334" s="897"/>
      <c r="L334" s="897"/>
      <c r="M334" s="897"/>
      <c r="N334" s="897"/>
      <c r="O334" s="1137"/>
      <c r="P334" s="1147"/>
      <c r="Q334" s="935">
        <v>261</v>
      </c>
      <c r="R334" s="936" t="s">
        <v>1008</v>
      </c>
      <c r="S334" s="938">
        <v>5</v>
      </c>
      <c r="T334" s="936"/>
    </row>
    <row r="335" spans="4:20" ht="30" customHeight="1">
      <c r="D335" s="897"/>
      <c r="E335" s="897"/>
      <c r="F335" s="897"/>
      <c r="G335" s="897"/>
      <c r="H335" s="897"/>
      <c r="I335" s="897"/>
      <c r="J335" s="897"/>
      <c r="K335" s="897"/>
      <c r="L335" s="897"/>
      <c r="M335" s="897"/>
      <c r="N335" s="897"/>
      <c r="O335" s="1137"/>
      <c r="P335" s="1147"/>
      <c r="Q335" s="935">
        <v>262</v>
      </c>
      <c r="R335" s="936" t="s">
        <v>1009</v>
      </c>
      <c r="S335" s="938">
        <v>1</v>
      </c>
      <c r="T335" s="936"/>
    </row>
    <row r="336" spans="4:20" ht="30" customHeight="1">
      <c r="D336" s="897"/>
      <c r="E336" s="897"/>
      <c r="F336" s="897"/>
      <c r="G336" s="897"/>
      <c r="H336" s="897"/>
      <c r="I336" s="897"/>
      <c r="J336" s="897"/>
      <c r="K336" s="897"/>
      <c r="L336" s="897"/>
      <c r="M336" s="897"/>
      <c r="N336" s="897"/>
      <c r="O336" s="1137"/>
      <c r="P336" s="1147"/>
      <c r="Q336" s="935">
        <v>263</v>
      </c>
      <c r="R336" s="936" t="s">
        <v>1010</v>
      </c>
      <c r="S336" s="938">
        <v>3</v>
      </c>
      <c r="T336" s="936"/>
    </row>
    <row r="337" spans="4:20" ht="30" customHeight="1">
      <c r="D337" s="897"/>
      <c r="E337" s="897"/>
      <c r="F337" s="897"/>
      <c r="G337" s="897"/>
      <c r="H337" s="897"/>
      <c r="I337" s="897"/>
      <c r="J337" s="897"/>
      <c r="K337" s="897"/>
      <c r="L337" s="897"/>
      <c r="M337" s="897"/>
      <c r="N337" s="897"/>
      <c r="O337" s="1137"/>
      <c r="P337" s="1147"/>
      <c r="Q337" s="935">
        <v>264</v>
      </c>
      <c r="R337" s="936" t="s">
        <v>1011</v>
      </c>
      <c r="S337" s="938">
        <v>1</v>
      </c>
      <c r="T337" s="936"/>
    </row>
    <row r="338" spans="4:20" ht="30" customHeight="1">
      <c r="D338" s="897"/>
      <c r="E338" s="897"/>
      <c r="F338" s="897"/>
      <c r="G338" s="897"/>
      <c r="H338" s="897"/>
      <c r="I338" s="897"/>
      <c r="J338" s="897"/>
      <c r="K338" s="897"/>
      <c r="L338" s="897"/>
      <c r="M338" s="897"/>
      <c r="N338" s="897"/>
      <c r="O338" s="1137" t="s">
        <v>1012</v>
      </c>
      <c r="P338" s="1147" t="s">
        <v>1013</v>
      </c>
      <c r="Q338" s="935">
        <v>265</v>
      </c>
      <c r="R338" s="936" t="s">
        <v>1014</v>
      </c>
      <c r="S338" s="938">
        <v>4</v>
      </c>
      <c r="T338" s="936"/>
    </row>
    <row r="339" spans="4:20" ht="30" customHeight="1">
      <c r="D339" s="897"/>
      <c r="E339" s="897"/>
      <c r="F339" s="897"/>
      <c r="G339" s="897"/>
      <c r="H339" s="897"/>
      <c r="I339" s="897"/>
      <c r="J339" s="897"/>
      <c r="K339" s="897"/>
      <c r="L339" s="897"/>
      <c r="M339" s="897"/>
      <c r="N339" s="897"/>
      <c r="O339" s="1137"/>
      <c r="P339" s="1147"/>
      <c r="Q339" s="935">
        <v>266</v>
      </c>
      <c r="R339" s="936" t="s">
        <v>1015</v>
      </c>
      <c r="S339" s="938">
        <v>2</v>
      </c>
      <c r="T339" s="936"/>
    </row>
    <row r="340" spans="4:20" ht="30" customHeight="1">
      <c r="D340" s="897"/>
      <c r="E340" s="897"/>
      <c r="F340" s="897"/>
      <c r="G340" s="897"/>
      <c r="H340" s="897"/>
      <c r="I340" s="897"/>
      <c r="J340" s="898">
        <v>5</v>
      </c>
      <c r="K340" s="897"/>
      <c r="L340" s="897"/>
      <c r="M340" s="897"/>
      <c r="N340" s="902">
        <v>16</v>
      </c>
      <c r="O340" s="911" t="s">
        <v>1016</v>
      </c>
      <c r="P340" s="908" t="s">
        <v>1017</v>
      </c>
      <c r="Q340" s="916"/>
      <c r="R340" s="916"/>
      <c r="S340" s="917"/>
      <c r="T340" s="916"/>
    </row>
    <row r="341" spans="4:20" ht="30" customHeight="1">
      <c r="D341" s="897"/>
      <c r="E341" s="897"/>
      <c r="F341" s="897"/>
      <c r="G341" s="897"/>
      <c r="H341" s="897"/>
      <c r="I341" s="897"/>
      <c r="J341" s="897"/>
      <c r="K341" s="897"/>
      <c r="L341" s="897"/>
      <c r="M341" s="897"/>
      <c r="N341" s="897"/>
      <c r="O341" s="1137" t="s">
        <v>1018</v>
      </c>
      <c r="P341" s="1143" t="s">
        <v>1019</v>
      </c>
      <c r="Q341" s="935">
        <v>267</v>
      </c>
      <c r="R341" s="936" t="s">
        <v>1020</v>
      </c>
      <c r="S341" s="938">
        <v>11</v>
      </c>
      <c r="T341" s="936"/>
    </row>
    <row r="342" spans="4:20" ht="30" customHeight="1">
      <c r="D342" s="897"/>
      <c r="E342" s="897"/>
      <c r="F342" s="897"/>
      <c r="G342" s="897"/>
      <c r="H342" s="897"/>
      <c r="I342" s="897"/>
      <c r="J342" s="897"/>
      <c r="K342" s="897"/>
      <c r="L342" s="897"/>
      <c r="M342" s="897"/>
      <c r="N342" s="897"/>
      <c r="O342" s="1137"/>
      <c r="P342" s="1143"/>
      <c r="Q342" s="935">
        <v>268</v>
      </c>
      <c r="R342" s="936" t="s">
        <v>1021</v>
      </c>
      <c r="S342" s="938">
        <v>11</v>
      </c>
      <c r="T342" s="936"/>
    </row>
    <row r="343" spans="4:20" ht="30" customHeight="1">
      <c r="D343" s="897"/>
      <c r="E343" s="897"/>
      <c r="F343" s="897"/>
      <c r="G343" s="897"/>
      <c r="H343" s="897"/>
      <c r="I343" s="897"/>
      <c r="J343" s="897"/>
      <c r="K343" s="897"/>
      <c r="L343" s="897"/>
      <c r="M343" s="897"/>
      <c r="N343" s="897"/>
      <c r="O343" s="1137"/>
      <c r="P343" s="1143"/>
      <c r="Q343" s="935">
        <v>269</v>
      </c>
      <c r="R343" s="936" t="s">
        <v>1022</v>
      </c>
      <c r="S343" s="938">
        <v>11</v>
      </c>
      <c r="T343" s="936"/>
    </row>
    <row r="344" spans="4:20" ht="30" customHeight="1">
      <c r="D344" s="897"/>
      <c r="E344" s="897"/>
      <c r="F344" s="897"/>
      <c r="G344" s="897"/>
      <c r="H344" s="897"/>
      <c r="I344" s="897"/>
      <c r="J344" s="897"/>
      <c r="K344" s="897"/>
      <c r="L344" s="897"/>
      <c r="M344" s="897"/>
      <c r="N344" s="897"/>
      <c r="O344" s="1137"/>
      <c r="P344" s="1143"/>
      <c r="Q344" s="935">
        <v>270</v>
      </c>
      <c r="R344" s="936" t="s">
        <v>1023</v>
      </c>
      <c r="S344" s="938">
        <v>4</v>
      </c>
      <c r="T344" s="936"/>
    </row>
    <row r="345" spans="4:20" ht="30" customHeight="1">
      <c r="D345" s="897"/>
      <c r="E345" s="897"/>
      <c r="F345" s="897"/>
      <c r="G345" s="897"/>
      <c r="H345" s="897"/>
      <c r="I345" s="897"/>
      <c r="J345" s="897"/>
      <c r="K345" s="897"/>
      <c r="L345" s="897"/>
      <c r="M345" s="897"/>
      <c r="N345" s="897"/>
      <c r="O345" s="1137"/>
      <c r="P345" s="1143"/>
      <c r="Q345" s="935">
        <v>271</v>
      </c>
      <c r="R345" s="936" t="s">
        <v>1024</v>
      </c>
      <c r="S345" s="938">
        <v>4</v>
      </c>
      <c r="T345" s="936"/>
    </row>
    <row r="346" spans="4:20" ht="30" customHeight="1">
      <c r="D346" s="897"/>
      <c r="E346" s="897"/>
      <c r="F346" s="897"/>
      <c r="G346" s="897"/>
      <c r="H346" s="897"/>
      <c r="I346" s="897"/>
      <c r="J346" s="897"/>
      <c r="K346" s="897"/>
      <c r="L346" s="897"/>
      <c r="M346" s="897"/>
      <c r="N346" s="897"/>
      <c r="O346" s="1137"/>
      <c r="P346" s="1143"/>
      <c r="Q346" s="935">
        <v>272</v>
      </c>
      <c r="R346" s="936" t="s">
        <v>1025</v>
      </c>
      <c r="S346" s="938">
        <v>1</v>
      </c>
      <c r="T346" s="936"/>
    </row>
    <row r="347" spans="4:20" ht="30" customHeight="1">
      <c r="D347" s="897"/>
      <c r="E347" s="897"/>
      <c r="F347" s="897"/>
      <c r="G347" s="897"/>
      <c r="H347" s="897"/>
      <c r="I347" s="897"/>
      <c r="J347" s="897"/>
      <c r="K347" s="897"/>
      <c r="L347" s="897"/>
      <c r="M347" s="897"/>
      <c r="N347" s="897"/>
      <c r="O347" s="1137"/>
      <c r="P347" s="1143"/>
      <c r="Q347" s="935">
        <v>273</v>
      </c>
      <c r="R347" s="936" t="s">
        <v>1026</v>
      </c>
      <c r="S347" s="938">
        <v>1</v>
      </c>
      <c r="T347" s="936"/>
    </row>
    <row r="348" spans="4:20" ht="30" customHeight="1">
      <c r="D348" s="897"/>
      <c r="E348" s="897"/>
      <c r="F348" s="897"/>
      <c r="G348" s="897"/>
      <c r="H348" s="897"/>
      <c r="I348" s="897"/>
      <c r="J348" s="897"/>
      <c r="K348" s="897"/>
      <c r="L348" s="897"/>
      <c r="M348" s="897"/>
      <c r="N348" s="897"/>
      <c r="O348" s="1137"/>
      <c r="P348" s="1143"/>
      <c r="Q348" s="935">
        <v>274</v>
      </c>
      <c r="R348" s="936" t="s">
        <v>1027</v>
      </c>
      <c r="S348" s="938">
        <v>1</v>
      </c>
      <c r="T348" s="936"/>
    </row>
    <row r="349" spans="4:20" ht="30" customHeight="1">
      <c r="D349" s="897"/>
      <c r="E349" s="897"/>
      <c r="F349" s="897"/>
      <c r="G349" s="897"/>
      <c r="H349" s="897"/>
      <c r="I349" s="897"/>
      <c r="J349" s="897"/>
      <c r="K349" s="897"/>
      <c r="L349" s="897"/>
      <c r="M349" s="897"/>
      <c r="N349" s="897"/>
      <c r="O349" s="1137"/>
      <c r="P349" s="1143"/>
      <c r="Q349" s="935">
        <v>275</v>
      </c>
      <c r="R349" s="936" t="s">
        <v>1028</v>
      </c>
      <c r="S349" s="938">
        <v>1</v>
      </c>
      <c r="T349" s="936"/>
    </row>
    <row r="350" spans="4:20" ht="30" customHeight="1">
      <c r="D350" s="897"/>
      <c r="E350" s="897"/>
      <c r="F350" s="897"/>
      <c r="G350" s="897"/>
      <c r="H350" s="897"/>
      <c r="I350" s="897"/>
      <c r="J350" s="897"/>
      <c r="K350" s="897"/>
      <c r="L350" s="897"/>
      <c r="M350" s="897"/>
      <c r="N350" s="897"/>
      <c r="O350" s="1137"/>
      <c r="P350" s="1143"/>
      <c r="Q350" s="935">
        <v>276</v>
      </c>
      <c r="R350" s="936" t="s">
        <v>1029</v>
      </c>
      <c r="S350" s="938">
        <v>11</v>
      </c>
      <c r="T350" s="936"/>
    </row>
    <row r="351" spans="4:20" ht="30" customHeight="1">
      <c r="D351" s="897"/>
      <c r="E351" s="897"/>
      <c r="F351" s="897"/>
      <c r="G351" s="897"/>
      <c r="H351" s="897"/>
      <c r="I351" s="897"/>
      <c r="J351" s="897"/>
      <c r="K351" s="897"/>
      <c r="L351" s="897"/>
      <c r="M351" s="897"/>
      <c r="N351" s="897"/>
      <c r="O351" s="909" t="s">
        <v>1030</v>
      </c>
      <c r="P351" s="933" t="s">
        <v>1031</v>
      </c>
      <c r="Q351" s="935">
        <v>277</v>
      </c>
      <c r="R351" s="936" t="s">
        <v>1032</v>
      </c>
      <c r="S351" s="920">
        <v>215000</v>
      </c>
      <c r="T351" s="936"/>
    </row>
    <row r="352" spans="4:20" ht="30" customHeight="1">
      <c r="D352" s="897"/>
      <c r="E352" s="897"/>
      <c r="F352" s="897"/>
      <c r="G352" s="897"/>
      <c r="H352" s="897"/>
      <c r="I352" s="897"/>
      <c r="J352" s="897"/>
      <c r="K352" s="897"/>
      <c r="L352" s="897"/>
      <c r="M352" s="897"/>
      <c r="N352" s="897"/>
      <c r="O352" s="909" t="s">
        <v>1033</v>
      </c>
      <c r="P352" s="933" t="s">
        <v>1034</v>
      </c>
      <c r="Q352" s="935">
        <v>278</v>
      </c>
      <c r="R352" s="936" t="s">
        <v>1035</v>
      </c>
      <c r="S352" s="920">
        <v>1</v>
      </c>
      <c r="T352" s="936"/>
    </row>
    <row r="353" spans="4:20" ht="30" customHeight="1">
      <c r="D353" s="897"/>
      <c r="E353" s="897"/>
      <c r="F353" s="897"/>
      <c r="G353" s="897"/>
      <c r="H353" s="897"/>
      <c r="I353" s="897"/>
      <c r="J353" s="897"/>
      <c r="K353" s="897"/>
      <c r="L353" s="897"/>
      <c r="M353" s="897"/>
      <c r="N353" s="897"/>
      <c r="O353" s="1137" t="s">
        <v>1036</v>
      </c>
      <c r="P353" s="1143" t="s">
        <v>1037</v>
      </c>
      <c r="Q353" s="935">
        <v>279</v>
      </c>
      <c r="R353" s="936" t="s">
        <v>1038</v>
      </c>
      <c r="S353" s="938">
        <v>1</v>
      </c>
      <c r="T353" s="936"/>
    </row>
    <row r="354" spans="4:20" ht="30" customHeight="1">
      <c r="D354" s="897"/>
      <c r="E354" s="897"/>
      <c r="F354" s="897"/>
      <c r="G354" s="897"/>
      <c r="H354" s="897"/>
      <c r="I354" s="897"/>
      <c r="J354" s="897"/>
      <c r="K354" s="897"/>
      <c r="L354" s="897"/>
      <c r="M354" s="897"/>
      <c r="N354" s="897"/>
      <c r="O354" s="1137"/>
      <c r="P354" s="1143"/>
      <c r="Q354" s="935">
        <v>280</v>
      </c>
      <c r="R354" s="936" t="s">
        <v>348</v>
      </c>
      <c r="S354" s="938">
        <v>40</v>
      </c>
      <c r="T354" s="936"/>
    </row>
    <row r="355" spans="4:20" ht="30" customHeight="1">
      <c r="D355" s="897"/>
      <c r="E355" s="897"/>
      <c r="F355" s="897"/>
      <c r="G355" s="897"/>
      <c r="H355" s="897"/>
      <c r="I355" s="897"/>
      <c r="J355" s="897"/>
      <c r="K355" s="897"/>
      <c r="L355" s="897"/>
      <c r="M355" s="897"/>
      <c r="N355" s="897"/>
      <c r="O355" s="1137" t="s">
        <v>1039</v>
      </c>
      <c r="P355" s="1144" t="s">
        <v>1040</v>
      </c>
      <c r="Q355" s="935">
        <v>281</v>
      </c>
      <c r="R355" s="936" t="s">
        <v>1041</v>
      </c>
      <c r="S355" s="938">
        <v>1</v>
      </c>
      <c r="T355" s="936"/>
    </row>
    <row r="356" spans="4:20" ht="30" customHeight="1">
      <c r="D356" s="897"/>
      <c r="E356" s="897"/>
      <c r="F356" s="897"/>
      <c r="G356" s="897"/>
      <c r="H356" s="897"/>
      <c r="I356" s="897"/>
      <c r="J356" s="897"/>
      <c r="K356" s="897"/>
      <c r="L356" s="897"/>
      <c r="M356" s="897"/>
      <c r="N356" s="897"/>
      <c r="O356" s="1137"/>
      <c r="P356" s="1144"/>
      <c r="Q356" s="935">
        <v>282</v>
      </c>
      <c r="R356" s="936" t="s">
        <v>1042</v>
      </c>
      <c r="S356" s="938">
        <v>13</v>
      </c>
      <c r="T356" s="936"/>
    </row>
    <row r="357" spans="4:20" ht="30" customHeight="1">
      <c r="D357" s="897"/>
      <c r="E357" s="897"/>
      <c r="F357" s="897"/>
      <c r="G357" s="897"/>
      <c r="H357" s="897"/>
      <c r="I357" s="897"/>
      <c r="J357" s="898">
        <v>3</v>
      </c>
      <c r="K357" s="897"/>
      <c r="L357" s="897"/>
      <c r="M357" s="897"/>
      <c r="N357" s="902">
        <v>5</v>
      </c>
      <c r="O357" s="911" t="s">
        <v>1043</v>
      </c>
      <c r="P357" s="908" t="s">
        <v>105</v>
      </c>
      <c r="Q357" s="916"/>
      <c r="R357" s="916"/>
      <c r="S357" s="917"/>
      <c r="T357" s="916"/>
    </row>
    <row r="358" spans="4:20" ht="30" customHeight="1">
      <c r="D358" s="897"/>
      <c r="E358" s="897"/>
      <c r="F358" s="897"/>
      <c r="G358" s="897"/>
      <c r="H358" s="897"/>
      <c r="I358" s="897"/>
      <c r="J358" s="897"/>
      <c r="K358" s="897"/>
      <c r="L358" s="897"/>
      <c r="M358" s="897"/>
      <c r="N358" s="897"/>
      <c r="O358" s="909" t="s">
        <v>1044</v>
      </c>
      <c r="P358" s="933" t="s">
        <v>1045</v>
      </c>
      <c r="Q358" s="935">
        <v>283</v>
      </c>
      <c r="R358" s="936" t="s">
        <v>607</v>
      </c>
      <c r="S358" s="920">
        <v>64</v>
      </c>
      <c r="T358" s="936"/>
    </row>
    <row r="359" spans="4:20" ht="30" customHeight="1">
      <c r="D359" s="897"/>
      <c r="E359" s="897"/>
      <c r="F359" s="897"/>
      <c r="G359" s="897"/>
      <c r="H359" s="897"/>
      <c r="I359" s="897"/>
      <c r="J359" s="897"/>
      <c r="K359" s="897"/>
      <c r="L359" s="897"/>
      <c r="M359" s="897"/>
      <c r="N359" s="897"/>
      <c r="O359" s="1137" t="s">
        <v>1046</v>
      </c>
      <c r="P359" s="1143" t="s">
        <v>1047</v>
      </c>
      <c r="Q359" s="935">
        <v>284</v>
      </c>
      <c r="R359" s="936" t="s">
        <v>607</v>
      </c>
      <c r="S359" s="920">
        <v>64</v>
      </c>
      <c r="T359" s="936"/>
    </row>
    <row r="360" spans="4:20" ht="30" customHeight="1">
      <c r="D360" s="897"/>
      <c r="E360" s="897"/>
      <c r="F360" s="897"/>
      <c r="G360" s="897"/>
      <c r="H360" s="897"/>
      <c r="I360" s="897"/>
      <c r="J360" s="897"/>
      <c r="K360" s="897"/>
      <c r="L360" s="897"/>
      <c r="M360" s="897"/>
      <c r="N360" s="897"/>
      <c r="O360" s="1137"/>
      <c r="P360" s="1143"/>
      <c r="Q360" s="935">
        <v>285</v>
      </c>
      <c r="R360" s="936" t="s">
        <v>1048</v>
      </c>
      <c r="S360" s="920">
        <v>74000</v>
      </c>
      <c r="T360" s="936"/>
    </row>
    <row r="361" spans="4:20" ht="30" customHeight="1">
      <c r="D361" s="897"/>
      <c r="E361" s="897"/>
      <c r="F361" s="897"/>
      <c r="G361" s="897"/>
      <c r="H361" s="897"/>
      <c r="I361" s="897"/>
      <c r="J361" s="897"/>
      <c r="K361" s="897"/>
      <c r="L361" s="897"/>
      <c r="M361" s="897"/>
      <c r="N361" s="897"/>
      <c r="O361" s="1137" t="s">
        <v>1049</v>
      </c>
      <c r="P361" s="1144" t="s">
        <v>1050</v>
      </c>
      <c r="Q361" s="935">
        <v>286</v>
      </c>
      <c r="R361" s="936" t="s">
        <v>1051</v>
      </c>
      <c r="S361" s="938">
        <v>1</v>
      </c>
      <c r="T361" s="936"/>
    </row>
    <row r="362" spans="4:20" ht="30" customHeight="1">
      <c r="D362" s="897"/>
      <c r="E362" s="897"/>
      <c r="F362" s="897"/>
      <c r="G362" s="897"/>
      <c r="H362" s="897"/>
      <c r="I362" s="897"/>
      <c r="J362" s="897"/>
      <c r="K362" s="897"/>
      <c r="L362" s="897"/>
      <c r="M362" s="897"/>
      <c r="N362" s="897"/>
      <c r="O362" s="1137"/>
      <c r="P362" s="1144"/>
      <c r="Q362" s="935">
        <v>287</v>
      </c>
      <c r="R362" s="936" t="s">
        <v>1052</v>
      </c>
      <c r="S362" s="938">
        <v>40</v>
      </c>
      <c r="T362" s="936"/>
    </row>
    <row r="363" spans="4:20" ht="30" customHeight="1">
      <c r="D363" s="897"/>
      <c r="E363" s="897"/>
      <c r="F363" s="897"/>
      <c r="G363" s="897"/>
      <c r="H363" s="897"/>
      <c r="I363" s="897"/>
      <c r="J363" s="898">
        <v>1</v>
      </c>
      <c r="K363" s="897"/>
      <c r="L363" s="897"/>
      <c r="M363" s="897"/>
      <c r="N363" s="902">
        <v>3</v>
      </c>
      <c r="O363" s="911" t="s">
        <v>1053</v>
      </c>
      <c r="P363" s="908" t="s">
        <v>106</v>
      </c>
      <c r="Q363" s="916"/>
      <c r="R363" s="916"/>
      <c r="S363" s="917"/>
      <c r="T363" s="916"/>
    </row>
    <row r="364" spans="4:20" ht="30" customHeight="1">
      <c r="D364" s="897"/>
      <c r="E364" s="897"/>
      <c r="F364" s="897"/>
      <c r="G364" s="897"/>
      <c r="H364" s="897"/>
      <c r="I364" s="897"/>
      <c r="J364" s="897"/>
      <c r="K364" s="897"/>
      <c r="L364" s="897"/>
      <c r="M364" s="897"/>
      <c r="N364" s="897"/>
      <c r="O364" s="1137" t="s">
        <v>1054</v>
      </c>
      <c r="P364" s="1144" t="s">
        <v>1055</v>
      </c>
      <c r="Q364" s="935">
        <v>288</v>
      </c>
      <c r="R364" s="936" t="s">
        <v>1056</v>
      </c>
      <c r="S364" s="946">
        <v>1</v>
      </c>
      <c r="T364" s="936"/>
    </row>
    <row r="365" spans="4:20" ht="30" customHeight="1">
      <c r="D365" s="897"/>
      <c r="E365" s="897"/>
      <c r="F365" s="897"/>
      <c r="G365" s="897"/>
      <c r="H365" s="897"/>
      <c r="I365" s="897"/>
      <c r="J365" s="897"/>
      <c r="K365" s="897"/>
      <c r="L365" s="897"/>
      <c r="M365" s="897"/>
      <c r="N365" s="897"/>
      <c r="O365" s="1137"/>
      <c r="P365" s="1144"/>
      <c r="Q365" s="935">
        <v>289</v>
      </c>
      <c r="R365" s="936" t="s">
        <v>1057</v>
      </c>
      <c r="S365" s="946">
        <v>40</v>
      </c>
      <c r="T365" s="936"/>
    </row>
    <row r="366" spans="4:20" ht="30" customHeight="1">
      <c r="D366" s="897"/>
      <c r="E366" s="897"/>
      <c r="F366" s="897"/>
      <c r="G366" s="897"/>
      <c r="H366" s="897"/>
      <c r="I366" s="897"/>
      <c r="J366" s="897"/>
      <c r="K366" s="897"/>
      <c r="L366" s="897"/>
      <c r="M366" s="897"/>
      <c r="N366" s="897"/>
      <c r="O366" s="1137"/>
      <c r="P366" s="1144"/>
      <c r="Q366" s="935">
        <v>290</v>
      </c>
      <c r="R366" s="936" t="s">
        <v>1058</v>
      </c>
      <c r="S366" s="946">
        <v>1</v>
      </c>
      <c r="T366" s="936"/>
    </row>
    <row r="367" spans="4:20" ht="30" customHeight="1">
      <c r="D367" s="897"/>
      <c r="E367" s="897"/>
      <c r="F367" s="897"/>
      <c r="G367" s="897"/>
      <c r="H367" s="897"/>
      <c r="I367" s="897"/>
      <c r="J367" s="898">
        <v>2</v>
      </c>
      <c r="K367" s="897"/>
      <c r="L367" s="897"/>
      <c r="M367" s="897"/>
      <c r="N367" s="902">
        <v>2</v>
      </c>
      <c r="O367" s="911" t="s">
        <v>1059</v>
      </c>
      <c r="P367" s="908" t="s">
        <v>1060</v>
      </c>
      <c r="Q367" s="916"/>
      <c r="R367" s="916"/>
      <c r="S367" s="917"/>
      <c r="T367" s="916"/>
    </row>
    <row r="368" spans="4:20" ht="30" customHeight="1">
      <c r="D368" s="897"/>
      <c r="E368" s="897"/>
      <c r="F368" s="897"/>
      <c r="G368" s="897"/>
      <c r="H368" s="897"/>
      <c r="I368" s="897"/>
      <c r="J368" s="897"/>
      <c r="K368" s="897"/>
      <c r="L368" s="897"/>
      <c r="M368" s="897"/>
      <c r="N368" s="897"/>
      <c r="O368" s="909" t="s">
        <v>1061</v>
      </c>
      <c r="P368" s="919" t="s">
        <v>1062</v>
      </c>
      <c r="Q368" s="918">
        <v>291</v>
      </c>
      <c r="R368" s="919" t="s">
        <v>1063</v>
      </c>
      <c r="S368" s="947">
        <v>6500</v>
      </c>
      <c r="T368" s="919"/>
    </row>
    <row r="369" spans="4:21" ht="30" customHeight="1">
      <c r="D369" s="897"/>
      <c r="E369" s="897"/>
      <c r="F369" s="897"/>
      <c r="G369" s="897"/>
      <c r="H369" s="897"/>
      <c r="I369" s="897"/>
      <c r="J369" s="897"/>
      <c r="K369" s="897"/>
      <c r="L369" s="897"/>
      <c r="M369" s="897"/>
      <c r="N369" s="897"/>
      <c r="O369" s="909" t="s">
        <v>1064</v>
      </c>
      <c r="P369" s="936" t="s">
        <v>1065</v>
      </c>
      <c r="Q369" s="935">
        <v>292</v>
      </c>
      <c r="R369" s="936" t="s">
        <v>359</v>
      </c>
      <c r="S369" s="946">
        <v>40</v>
      </c>
      <c r="T369" s="936"/>
    </row>
    <row r="370" spans="4:21" ht="30" customHeight="1">
      <c r="D370" s="897"/>
      <c r="E370" s="897"/>
      <c r="F370" s="896">
        <v>5</v>
      </c>
      <c r="G370" s="897"/>
      <c r="H370" s="897"/>
      <c r="I370" s="898">
        <f>SUM(J371:J393)</f>
        <v>24</v>
      </c>
      <c r="J370" s="897"/>
      <c r="K370" s="897"/>
      <c r="L370" s="897"/>
      <c r="M370" s="902">
        <f>SUM(N371:N393)</f>
        <v>24</v>
      </c>
      <c r="N370" s="897"/>
      <c r="O370" s="905">
        <v>2.2999999999999998</v>
      </c>
      <c r="P370" s="906" t="s">
        <v>108</v>
      </c>
      <c r="Q370" s="905"/>
      <c r="R370" s="905"/>
      <c r="S370" s="915"/>
      <c r="T370" s="905"/>
      <c r="U370" s="328">
        <v>6</v>
      </c>
    </row>
    <row r="371" spans="4:21" ht="30" customHeight="1">
      <c r="D371" s="897"/>
      <c r="E371" s="897"/>
      <c r="F371" s="897"/>
      <c r="G371" s="897"/>
      <c r="H371" s="897"/>
      <c r="I371" s="897"/>
      <c r="J371" s="898">
        <v>4</v>
      </c>
      <c r="K371" s="897"/>
      <c r="L371" s="897"/>
      <c r="M371" s="897"/>
      <c r="N371" s="902">
        <v>4</v>
      </c>
      <c r="O371" s="911" t="s">
        <v>1066</v>
      </c>
      <c r="P371" s="908" t="s">
        <v>1067</v>
      </c>
      <c r="Q371" s="916"/>
      <c r="R371" s="916"/>
      <c r="S371" s="917"/>
      <c r="T371" s="916"/>
    </row>
    <row r="372" spans="4:21" ht="30" customHeight="1">
      <c r="D372" s="897"/>
      <c r="E372" s="897"/>
      <c r="F372" s="897"/>
      <c r="G372" s="897"/>
      <c r="H372" s="897"/>
      <c r="I372" s="897"/>
      <c r="J372" s="897"/>
      <c r="K372" s="897"/>
      <c r="L372" s="897"/>
      <c r="M372" s="897"/>
      <c r="N372" s="897"/>
      <c r="O372" s="909" t="s">
        <v>1068</v>
      </c>
      <c r="P372" s="933" t="s">
        <v>1069</v>
      </c>
      <c r="Q372" s="918">
        <v>293</v>
      </c>
      <c r="R372" s="919" t="s">
        <v>1070</v>
      </c>
      <c r="S372" s="947">
        <v>40</v>
      </c>
      <c r="T372" s="919"/>
    </row>
    <row r="373" spans="4:21" ht="30" customHeight="1">
      <c r="D373" s="897"/>
      <c r="E373" s="897"/>
      <c r="F373" s="897"/>
      <c r="G373" s="897"/>
      <c r="H373" s="897"/>
      <c r="I373" s="897"/>
      <c r="J373" s="897"/>
      <c r="K373" s="897"/>
      <c r="L373" s="897"/>
      <c r="M373" s="897"/>
      <c r="N373" s="897"/>
      <c r="O373" s="909" t="s">
        <v>1071</v>
      </c>
      <c r="P373" s="933" t="s">
        <v>1072</v>
      </c>
      <c r="Q373" s="918">
        <v>294</v>
      </c>
      <c r="R373" s="919" t="s">
        <v>1073</v>
      </c>
      <c r="S373" s="947">
        <v>11000</v>
      </c>
      <c r="T373" s="919"/>
    </row>
    <row r="374" spans="4:21" ht="30" customHeight="1">
      <c r="D374" s="897"/>
      <c r="E374" s="897"/>
      <c r="F374" s="897"/>
      <c r="G374" s="897"/>
      <c r="H374" s="897"/>
      <c r="I374" s="897"/>
      <c r="J374" s="897"/>
      <c r="K374" s="897"/>
      <c r="L374" s="897"/>
      <c r="M374" s="897"/>
      <c r="N374" s="897"/>
      <c r="O374" s="909" t="s">
        <v>1074</v>
      </c>
      <c r="P374" s="933" t="s">
        <v>1075</v>
      </c>
      <c r="Q374" s="918">
        <v>295</v>
      </c>
      <c r="R374" s="919" t="s">
        <v>1076</v>
      </c>
      <c r="S374" s="947">
        <v>1</v>
      </c>
      <c r="T374" s="919"/>
    </row>
    <row r="375" spans="4:21" ht="30" customHeight="1">
      <c r="D375" s="897"/>
      <c r="E375" s="897"/>
      <c r="F375" s="897"/>
      <c r="G375" s="897"/>
      <c r="H375" s="897"/>
      <c r="I375" s="897"/>
      <c r="J375" s="897"/>
      <c r="K375" s="897"/>
      <c r="L375" s="897"/>
      <c r="M375" s="897"/>
      <c r="N375" s="897"/>
      <c r="O375" s="909" t="s">
        <v>1077</v>
      </c>
      <c r="P375" s="933" t="s">
        <v>1078</v>
      </c>
      <c r="Q375" s="918">
        <v>296</v>
      </c>
      <c r="R375" s="919" t="s">
        <v>1079</v>
      </c>
      <c r="S375" s="947">
        <v>40</v>
      </c>
      <c r="T375" s="919"/>
    </row>
    <row r="376" spans="4:21" ht="30" customHeight="1">
      <c r="D376" s="897"/>
      <c r="E376" s="897"/>
      <c r="F376" s="897"/>
      <c r="G376" s="897"/>
      <c r="H376" s="897"/>
      <c r="I376" s="897"/>
      <c r="J376" s="898">
        <v>8</v>
      </c>
      <c r="K376" s="897"/>
      <c r="L376" s="897"/>
      <c r="M376" s="897"/>
      <c r="N376" s="902">
        <v>8</v>
      </c>
      <c r="O376" s="911" t="s">
        <v>1080</v>
      </c>
      <c r="P376" s="908" t="s">
        <v>111</v>
      </c>
      <c r="Q376" s="916"/>
      <c r="R376" s="916"/>
      <c r="S376" s="917"/>
      <c r="T376" s="916"/>
    </row>
    <row r="377" spans="4:21" ht="30" customHeight="1">
      <c r="D377" s="897"/>
      <c r="E377" s="897"/>
      <c r="F377" s="897"/>
      <c r="G377" s="897"/>
      <c r="H377" s="897"/>
      <c r="I377" s="897"/>
      <c r="J377" s="897"/>
      <c r="K377" s="897"/>
      <c r="L377" s="897"/>
      <c r="M377" s="897"/>
      <c r="N377" s="897"/>
      <c r="O377" s="909" t="s">
        <v>1081</v>
      </c>
      <c r="P377" s="933" t="s">
        <v>1082</v>
      </c>
      <c r="Q377" s="918">
        <v>297</v>
      </c>
      <c r="R377" s="919" t="s">
        <v>1083</v>
      </c>
      <c r="S377" s="947">
        <v>36</v>
      </c>
      <c r="T377" s="919"/>
    </row>
    <row r="378" spans="4:21" ht="30" customHeight="1">
      <c r="D378" s="897"/>
      <c r="E378" s="897"/>
      <c r="F378" s="897"/>
      <c r="G378" s="897"/>
      <c r="H378" s="897"/>
      <c r="I378" s="897"/>
      <c r="J378" s="897"/>
      <c r="K378" s="897"/>
      <c r="L378" s="897"/>
      <c r="M378" s="897"/>
      <c r="N378" s="897"/>
      <c r="O378" s="909" t="s">
        <v>1084</v>
      </c>
      <c r="P378" s="933" t="s">
        <v>1085</v>
      </c>
      <c r="Q378" s="918">
        <v>298</v>
      </c>
      <c r="R378" s="919" t="s">
        <v>1083</v>
      </c>
      <c r="S378" s="947">
        <v>36</v>
      </c>
      <c r="T378" s="919"/>
    </row>
    <row r="379" spans="4:21" ht="30" customHeight="1">
      <c r="D379" s="897"/>
      <c r="E379" s="897"/>
      <c r="F379" s="897"/>
      <c r="G379" s="897"/>
      <c r="H379" s="897"/>
      <c r="I379" s="897"/>
      <c r="J379" s="897"/>
      <c r="K379" s="897"/>
      <c r="L379" s="897"/>
      <c r="M379" s="897"/>
      <c r="N379" s="897"/>
      <c r="O379" s="909" t="s">
        <v>1086</v>
      </c>
      <c r="P379" s="933" t="s">
        <v>1087</v>
      </c>
      <c r="Q379" s="918">
        <v>299</v>
      </c>
      <c r="R379" s="919" t="s">
        <v>1083</v>
      </c>
      <c r="S379" s="947">
        <v>36</v>
      </c>
      <c r="T379" s="919"/>
    </row>
    <row r="380" spans="4:21" ht="30" customHeight="1">
      <c r="D380" s="897"/>
      <c r="E380" s="897"/>
      <c r="F380" s="897"/>
      <c r="G380" s="897"/>
      <c r="H380" s="897"/>
      <c r="I380" s="897"/>
      <c r="J380" s="897"/>
      <c r="K380" s="897"/>
      <c r="L380" s="897"/>
      <c r="M380" s="897"/>
      <c r="N380" s="897"/>
      <c r="O380" s="909" t="s">
        <v>1088</v>
      </c>
      <c r="P380" s="933" t="s">
        <v>1089</v>
      </c>
      <c r="Q380" s="937">
        <v>300</v>
      </c>
      <c r="R380" s="919" t="s">
        <v>1090</v>
      </c>
      <c r="S380" s="947">
        <v>20</v>
      </c>
      <c r="T380" s="919"/>
    </row>
    <row r="381" spans="4:21" ht="30" customHeight="1">
      <c r="D381" s="897"/>
      <c r="E381" s="897"/>
      <c r="F381" s="897"/>
      <c r="G381" s="897"/>
      <c r="H381" s="897"/>
      <c r="I381" s="897"/>
      <c r="J381" s="897"/>
      <c r="K381" s="897"/>
      <c r="L381" s="897"/>
      <c r="M381" s="897"/>
      <c r="N381" s="897"/>
      <c r="O381" s="909" t="s">
        <v>1091</v>
      </c>
      <c r="P381" s="933" t="s">
        <v>1092</v>
      </c>
      <c r="Q381" s="918">
        <v>301</v>
      </c>
      <c r="R381" s="919" t="s">
        <v>1093</v>
      </c>
      <c r="S381" s="947">
        <v>40</v>
      </c>
      <c r="T381" s="919"/>
    </row>
    <row r="382" spans="4:21" ht="30" customHeight="1">
      <c r="D382" s="897"/>
      <c r="E382" s="897"/>
      <c r="F382" s="897"/>
      <c r="G382" s="897"/>
      <c r="H382" s="897"/>
      <c r="I382" s="897"/>
      <c r="J382" s="897"/>
      <c r="K382" s="897"/>
      <c r="L382" s="897"/>
      <c r="M382" s="897"/>
      <c r="N382" s="897"/>
      <c r="O382" s="909" t="s">
        <v>1094</v>
      </c>
      <c r="P382" s="933" t="s">
        <v>1095</v>
      </c>
      <c r="Q382" s="918">
        <v>302</v>
      </c>
      <c r="R382" s="919" t="s">
        <v>1096</v>
      </c>
      <c r="S382" s="947">
        <v>100</v>
      </c>
      <c r="T382" s="919"/>
    </row>
    <row r="383" spans="4:21" ht="30" customHeight="1">
      <c r="D383" s="897"/>
      <c r="E383" s="897"/>
      <c r="F383" s="897"/>
      <c r="G383" s="897"/>
      <c r="H383" s="897"/>
      <c r="I383" s="897"/>
      <c r="J383" s="897"/>
      <c r="K383" s="897"/>
      <c r="L383" s="897"/>
      <c r="M383" s="897"/>
      <c r="N383" s="897"/>
      <c r="O383" s="909" t="s">
        <v>1097</v>
      </c>
      <c r="P383" s="933" t="s">
        <v>1098</v>
      </c>
      <c r="Q383" s="918">
        <v>303</v>
      </c>
      <c r="R383" s="919" t="s">
        <v>1090</v>
      </c>
      <c r="S383" s="947">
        <v>1</v>
      </c>
      <c r="T383" s="919"/>
    </row>
    <row r="384" spans="4:21" ht="30" customHeight="1">
      <c r="D384" s="897"/>
      <c r="E384" s="897"/>
      <c r="F384" s="897"/>
      <c r="G384" s="897"/>
      <c r="H384" s="897"/>
      <c r="I384" s="897"/>
      <c r="J384" s="897"/>
      <c r="K384" s="897"/>
      <c r="L384" s="897"/>
      <c r="M384" s="897"/>
      <c r="N384" s="897"/>
      <c r="O384" s="909" t="s">
        <v>1099</v>
      </c>
      <c r="P384" s="933" t="s">
        <v>1100</v>
      </c>
      <c r="Q384" s="918">
        <v>304</v>
      </c>
      <c r="R384" s="919" t="s">
        <v>1090</v>
      </c>
      <c r="S384" s="947">
        <v>1</v>
      </c>
      <c r="T384" s="919"/>
    </row>
    <row r="385" spans="4:21" ht="30" customHeight="1">
      <c r="D385" s="897"/>
      <c r="E385" s="897"/>
      <c r="F385" s="897"/>
      <c r="G385" s="897"/>
      <c r="H385" s="897"/>
      <c r="I385" s="897"/>
      <c r="J385" s="898">
        <v>3</v>
      </c>
      <c r="K385" s="897"/>
      <c r="L385" s="897"/>
      <c r="M385" s="897"/>
      <c r="N385" s="902">
        <v>3</v>
      </c>
      <c r="O385" s="911" t="s">
        <v>1101</v>
      </c>
      <c r="P385" s="908" t="s">
        <v>1102</v>
      </c>
      <c r="Q385" s="916"/>
      <c r="R385" s="916"/>
      <c r="S385" s="917"/>
      <c r="T385" s="916"/>
    </row>
    <row r="386" spans="4:21" ht="30" customHeight="1">
      <c r="D386" s="897"/>
      <c r="E386" s="897"/>
      <c r="F386" s="897"/>
      <c r="G386" s="897"/>
      <c r="H386" s="897"/>
      <c r="I386" s="897"/>
      <c r="J386" s="897"/>
      <c r="K386" s="897"/>
      <c r="L386" s="897"/>
      <c r="M386" s="897"/>
      <c r="N386" s="897"/>
      <c r="O386" s="909" t="s">
        <v>1103</v>
      </c>
      <c r="P386" s="933" t="s">
        <v>1104</v>
      </c>
      <c r="Q386" s="918">
        <v>305</v>
      </c>
      <c r="R386" s="919" t="s">
        <v>1076</v>
      </c>
      <c r="S386" s="947">
        <v>4</v>
      </c>
      <c r="T386" s="919"/>
    </row>
    <row r="387" spans="4:21" ht="30" customHeight="1">
      <c r="D387" s="897"/>
      <c r="E387" s="897"/>
      <c r="F387" s="897"/>
      <c r="G387" s="897"/>
      <c r="H387" s="897"/>
      <c r="I387" s="897"/>
      <c r="J387" s="897"/>
      <c r="K387" s="897"/>
      <c r="L387" s="897"/>
      <c r="M387" s="897"/>
      <c r="N387" s="897"/>
      <c r="O387" s="909" t="s">
        <v>1105</v>
      </c>
      <c r="P387" s="933" t="s">
        <v>1106</v>
      </c>
      <c r="Q387" s="918">
        <v>306</v>
      </c>
      <c r="R387" s="919" t="s">
        <v>1076</v>
      </c>
      <c r="S387" s="947">
        <v>28</v>
      </c>
      <c r="T387" s="919"/>
    </row>
    <row r="388" spans="4:21" ht="30" customHeight="1">
      <c r="D388" s="897"/>
      <c r="E388" s="897"/>
      <c r="F388" s="897"/>
      <c r="G388" s="897"/>
      <c r="H388" s="897"/>
      <c r="I388" s="897"/>
      <c r="J388" s="897"/>
      <c r="K388" s="897"/>
      <c r="L388" s="897"/>
      <c r="M388" s="897"/>
      <c r="N388" s="897"/>
      <c r="O388" s="909" t="s">
        <v>1107</v>
      </c>
      <c r="P388" s="933" t="s">
        <v>1108</v>
      </c>
      <c r="Q388" s="918">
        <v>307</v>
      </c>
      <c r="R388" s="919" t="s">
        <v>1076</v>
      </c>
      <c r="S388" s="947">
        <v>10</v>
      </c>
      <c r="T388" s="919"/>
    </row>
    <row r="389" spans="4:21" ht="30" customHeight="1">
      <c r="D389" s="897"/>
      <c r="E389" s="897"/>
      <c r="F389" s="897"/>
      <c r="G389" s="897"/>
      <c r="H389" s="897"/>
      <c r="I389" s="897"/>
      <c r="J389" s="898">
        <v>3</v>
      </c>
      <c r="K389" s="897"/>
      <c r="L389" s="897"/>
      <c r="M389" s="897"/>
      <c r="N389" s="902">
        <v>3</v>
      </c>
      <c r="O389" s="911" t="s">
        <v>1109</v>
      </c>
      <c r="P389" s="908" t="s">
        <v>113</v>
      </c>
      <c r="Q389" s="916"/>
      <c r="R389" s="916"/>
      <c r="S389" s="917"/>
      <c r="T389" s="916"/>
    </row>
    <row r="390" spans="4:21" ht="30" customHeight="1">
      <c r="D390" s="897"/>
      <c r="E390" s="897"/>
      <c r="F390" s="897"/>
      <c r="G390" s="897"/>
      <c r="H390" s="897"/>
      <c r="I390" s="897"/>
      <c r="J390" s="897"/>
      <c r="K390" s="897"/>
      <c r="L390" s="897"/>
      <c r="M390" s="897"/>
      <c r="N390" s="897"/>
      <c r="O390" s="909" t="s">
        <v>1110</v>
      </c>
      <c r="P390" s="933" t="s">
        <v>1111</v>
      </c>
      <c r="Q390" s="918">
        <v>308</v>
      </c>
      <c r="R390" s="919" t="s">
        <v>1112</v>
      </c>
      <c r="S390" s="947">
        <v>1</v>
      </c>
      <c r="T390" s="919"/>
    </row>
    <row r="391" spans="4:21" ht="30" customHeight="1">
      <c r="D391" s="897"/>
      <c r="E391" s="897"/>
      <c r="F391" s="897"/>
      <c r="G391" s="897"/>
      <c r="H391" s="897"/>
      <c r="I391" s="897"/>
      <c r="J391" s="897"/>
      <c r="K391" s="897"/>
      <c r="L391" s="897"/>
      <c r="M391" s="897"/>
      <c r="N391" s="897"/>
      <c r="O391" s="909" t="s">
        <v>1113</v>
      </c>
      <c r="P391" s="933" t="s">
        <v>1114</v>
      </c>
      <c r="Q391" s="918">
        <v>309</v>
      </c>
      <c r="R391" s="919" t="s">
        <v>380</v>
      </c>
      <c r="S391" s="947">
        <v>1</v>
      </c>
      <c r="T391" s="919"/>
    </row>
    <row r="392" spans="4:21" ht="30" customHeight="1">
      <c r="D392" s="897"/>
      <c r="E392" s="897"/>
      <c r="F392" s="897"/>
      <c r="G392" s="897"/>
      <c r="H392" s="897"/>
      <c r="I392" s="897"/>
      <c r="J392" s="897"/>
      <c r="K392" s="897"/>
      <c r="L392" s="897"/>
      <c r="M392" s="897"/>
      <c r="N392" s="897"/>
      <c r="O392" s="909" t="s">
        <v>1115</v>
      </c>
      <c r="P392" s="933" t="s">
        <v>1116</v>
      </c>
      <c r="Q392" s="918">
        <v>310</v>
      </c>
      <c r="R392" s="919" t="s">
        <v>380</v>
      </c>
      <c r="S392" s="947">
        <v>1</v>
      </c>
      <c r="T392" s="919"/>
    </row>
    <row r="393" spans="4:21" ht="30" customHeight="1">
      <c r="D393" s="897"/>
      <c r="E393" s="897"/>
      <c r="F393" s="897"/>
      <c r="G393" s="897"/>
      <c r="H393" s="897"/>
      <c r="I393" s="897"/>
      <c r="J393" s="898">
        <v>6</v>
      </c>
      <c r="K393" s="897"/>
      <c r="L393" s="897"/>
      <c r="M393" s="897"/>
      <c r="N393" s="902">
        <v>6</v>
      </c>
      <c r="O393" s="911" t="s">
        <v>1117</v>
      </c>
      <c r="P393" s="908" t="s">
        <v>1118</v>
      </c>
      <c r="Q393" s="916"/>
      <c r="R393" s="916"/>
      <c r="S393" s="917"/>
      <c r="T393" s="916"/>
    </row>
    <row r="394" spans="4:21" ht="30" customHeight="1">
      <c r="D394" s="897"/>
      <c r="E394" s="897"/>
      <c r="F394" s="897"/>
      <c r="G394" s="897"/>
      <c r="H394" s="897"/>
      <c r="I394" s="897"/>
      <c r="J394" s="897"/>
      <c r="K394" s="897"/>
      <c r="L394" s="897"/>
      <c r="M394" s="897"/>
      <c r="N394" s="897"/>
      <c r="O394" s="909" t="s">
        <v>1119</v>
      </c>
      <c r="P394" s="933" t="s">
        <v>1120</v>
      </c>
      <c r="Q394" s="918">
        <v>311</v>
      </c>
      <c r="R394" s="919" t="s">
        <v>1121</v>
      </c>
      <c r="S394" s="947">
        <v>1</v>
      </c>
      <c r="T394" s="919"/>
    </row>
    <row r="395" spans="4:21" ht="30" customHeight="1">
      <c r="D395" s="897"/>
      <c r="E395" s="897"/>
      <c r="F395" s="897"/>
      <c r="G395" s="897"/>
      <c r="H395" s="897"/>
      <c r="I395" s="897"/>
      <c r="J395" s="897"/>
      <c r="K395" s="897"/>
      <c r="L395" s="897"/>
      <c r="M395" s="897"/>
      <c r="N395" s="897"/>
      <c r="O395" s="909" t="s">
        <v>1122</v>
      </c>
      <c r="P395" s="933" t="s">
        <v>1123</v>
      </c>
      <c r="Q395" s="918">
        <v>312</v>
      </c>
      <c r="R395" s="919" t="s">
        <v>1124</v>
      </c>
      <c r="S395" s="947">
        <v>1</v>
      </c>
      <c r="T395" s="919"/>
    </row>
    <row r="396" spans="4:21" ht="30" customHeight="1">
      <c r="D396" s="897"/>
      <c r="E396" s="897"/>
      <c r="F396" s="897"/>
      <c r="G396" s="897"/>
      <c r="H396" s="897"/>
      <c r="I396" s="897"/>
      <c r="J396" s="897"/>
      <c r="K396" s="897"/>
      <c r="L396" s="897"/>
      <c r="M396" s="897"/>
      <c r="N396" s="897"/>
      <c r="O396" s="909" t="s">
        <v>1125</v>
      </c>
      <c r="P396" s="933" t="s">
        <v>1126</v>
      </c>
      <c r="Q396" s="918">
        <v>313</v>
      </c>
      <c r="R396" s="919" t="s">
        <v>1127</v>
      </c>
      <c r="S396" s="947">
        <v>1</v>
      </c>
      <c r="T396" s="919"/>
    </row>
    <row r="397" spans="4:21" ht="30" customHeight="1">
      <c r="D397" s="897"/>
      <c r="E397" s="897"/>
      <c r="F397" s="897"/>
      <c r="G397" s="897"/>
      <c r="H397" s="897"/>
      <c r="I397" s="897"/>
      <c r="J397" s="897"/>
      <c r="K397" s="897"/>
      <c r="L397" s="897"/>
      <c r="M397" s="897"/>
      <c r="N397" s="897"/>
      <c r="O397" s="909" t="s">
        <v>1128</v>
      </c>
      <c r="P397" s="933" t="s">
        <v>1129</v>
      </c>
      <c r="Q397" s="918">
        <v>314</v>
      </c>
      <c r="R397" s="919" t="s">
        <v>1130</v>
      </c>
      <c r="S397" s="947">
        <v>4</v>
      </c>
      <c r="T397" s="919"/>
    </row>
    <row r="398" spans="4:21" ht="30" customHeight="1">
      <c r="D398" s="897"/>
      <c r="E398" s="897"/>
      <c r="F398" s="897"/>
      <c r="G398" s="897"/>
      <c r="H398" s="897"/>
      <c r="I398" s="897"/>
      <c r="J398" s="897"/>
      <c r="K398" s="897"/>
      <c r="L398" s="897"/>
      <c r="M398" s="897"/>
      <c r="N398" s="897"/>
      <c r="O398" s="909" t="s">
        <v>1131</v>
      </c>
      <c r="P398" s="933" t="s">
        <v>1132</v>
      </c>
      <c r="Q398" s="918">
        <v>315</v>
      </c>
      <c r="R398" s="919" t="s">
        <v>1133</v>
      </c>
      <c r="S398" s="947">
        <v>60</v>
      </c>
      <c r="T398" s="919"/>
    </row>
    <row r="399" spans="4:21" ht="30" customHeight="1">
      <c r="D399" s="897"/>
      <c r="E399" s="897"/>
      <c r="F399" s="897"/>
      <c r="G399" s="897"/>
      <c r="H399" s="897"/>
      <c r="I399" s="897"/>
      <c r="J399" s="897"/>
      <c r="K399" s="897"/>
      <c r="L399" s="897"/>
      <c r="M399" s="897"/>
      <c r="N399" s="897"/>
      <c r="O399" s="909" t="s">
        <v>1134</v>
      </c>
      <c r="P399" s="933" t="s">
        <v>1135</v>
      </c>
      <c r="Q399" s="918">
        <v>316</v>
      </c>
      <c r="R399" s="919" t="s">
        <v>1136</v>
      </c>
      <c r="S399" s="947">
        <v>60</v>
      </c>
      <c r="T399" s="919"/>
    </row>
    <row r="400" spans="4:21" ht="30" customHeight="1">
      <c r="D400" s="897"/>
      <c r="E400" s="897"/>
      <c r="F400" s="896">
        <v>9</v>
      </c>
      <c r="G400" s="897"/>
      <c r="H400" s="897"/>
      <c r="I400" s="898">
        <f>SUM(J401:J469)</f>
        <v>37</v>
      </c>
      <c r="J400" s="897"/>
      <c r="K400" s="897"/>
      <c r="L400" s="897"/>
      <c r="M400" s="902">
        <f>SUM(N401:N469)</f>
        <v>62</v>
      </c>
      <c r="N400" s="897"/>
      <c r="O400" s="905">
        <v>2.4</v>
      </c>
      <c r="P400" s="906" t="s">
        <v>115</v>
      </c>
      <c r="Q400" s="905"/>
      <c r="R400" s="905"/>
      <c r="S400" s="915"/>
      <c r="T400" s="905"/>
      <c r="U400" s="328">
        <v>17</v>
      </c>
    </row>
    <row r="401" spans="4:20" ht="30" customHeight="1">
      <c r="D401" s="897"/>
      <c r="E401" s="897"/>
      <c r="F401" s="897"/>
      <c r="G401" s="897"/>
      <c r="H401" s="897"/>
      <c r="I401" s="897"/>
      <c r="J401" s="898">
        <v>5</v>
      </c>
      <c r="K401" s="897"/>
      <c r="L401" s="897"/>
      <c r="M401" s="897"/>
      <c r="N401" s="902">
        <v>11</v>
      </c>
      <c r="O401" s="911" t="s">
        <v>1137</v>
      </c>
      <c r="P401" s="908" t="s">
        <v>1138</v>
      </c>
      <c r="Q401" s="916"/>
      <c r="R401" s="916"/>
      <c r="S401" s="917"/>
      <c r="T401" s="916"/>
    </row>
    <row r="402" spans="4:20" ht="30" customHeight="1">
      <c r="D402" s="897"/>
      <c r="E402" s="897"/>
      <c r="F402" s="897"/>
      <c r="G402" s="897"/>
      <c r="H402" s="897"/>
      <c r="I402" s="897"/>
      <c r="J402" s="897"/>
      <c r="K402" s="897"/>
      <c r="L402" s="897"/>
      <c r="M402" s="897"/>
      <c r="N402" s="897"/>
      <c r="O402" s="1137" t="s">
        <v>1139</v>
      </c>
      <c r="P402" s="1140" t="s">
        <v>1140</v>
      </c>
      <c r="Q402" s="918">
        <v>317</v>
      </c>
      <c r="R402" s="919" t="s">
        <v>1141</v>
      </c>
      <c r="S402" s="949">
        <v>40</v>
      </c>
      <c r="T402" s="919"/>
    </row>
    <row r="403" spans="4:20" ht="30" customHeight="1">
      <c r="D403" s="897"/>
      <c r="E403" s="897"/>
      <c r="F403" s="897"/>
      <c r="G403" s="897"/>
      <c r="H403" s="897"/>
      <c r="I403" s="897"/>
      <c r="J403" s="897"/>
      <c r="K403" s="897"/>
      <c r="L403" s="897"/>
      <c r="M403" s="897"/>
      <c r="N403" s="897"/>
      <c r="O403" s="1137"/>
      <c r="P403" s="1140"/>
      <c r="Q403" s="918">
        <v>318</v>
      </c>
      <c r="R403" s="919" t="s">
        <v>1142</v>
      </c>
      <c r="S403" s="949">
        <v>400</v>
      </c>
      <c r="T403" s="919"/>
    </row>
    <row r="404" spans="4:20" ht="30" customHeight="1">
      <c r="D404" s="897"/>
      <c r="E404" s="897"/>
      <c r="F404" s="897"/>
      <c r="G404" s="897"/>
      <c r="H404" s="897"/>
      <c r="I404" s="897"/>
      <c r="J404" s="897"/>
      <c r="K404" s="897"/>
      <c r="L404" s="897"/>
      <c r="M404" s="897"/>
      <c r="N404" s="897"/>
      <c r="O404" s="1137"/>
      <c r="P404" s="1140"/>
      <c r="Q404" s="918">
        <v>319</v>
      </c>
      <c r="R404" s="919" t="s">
        <v>1143</v>
      </c>
      <c r="S404" s="949">
        <v>120</v>
      </c>
      <c r="T404" s="919"/>
    </row>
    <row r="405" spans="4:20" ht="30" customHeight="1">
      <c r="D405" s="897"/>
      <c r="E405" s="897"/>
      <c r="F405" s="897"/>
      <c r="G405" s="897"/>
      <c r="H405" s="897"/>
      <c r="I405" s="897"/>
      <c r="J405" s="897"/>
      <c r="K405" s="897"/>
      <c r="L405" s="897"/>
      <c r="M405" s="897"/>
      <c r="N405" s="897"/>
      <c r="O405" s="909" t="s">
        <v>1144</v>
      </c>
      <c r="P405" s="910" t="s">
        <v>1145</v>
      </c>
      <c r="Q405" s="918">
        <v>320</v>
      </c>
      <c r="R405" s="919" t="s">
        <v>1146</v>
      </c>
      <c r="S405" s="949">
        <v>16</v>
      </c>
      <c r="T405" s="919"/>
    </row>
    <row r="406" spans="4:20" ht="30" customHeight="1">
      <c r="D406" s="897"/>
      <c r="E406" s="897"/>
      <c r="F406" s="897"/>
      <c r="G406" s="897"/>
      <c r="H406" s="897"/>
      <c r="I406" s="897"/>
      <c r="J406" s="897"/>
      <c r="K406" s="897"/>
      <c r="L406" s="897"/>
      <c r="M406" s="897"/>
      <c r="N406" s="897"/>
      <c r="O406" s="1137" t="s">
        <v>1147</v>
      </c>
      <c r="P406" s="1140" t="s">
        <v>1148</v>
      </c>
      <c r="Q406" s="918">
        <v>321</v>
      </c>
      <c r="R406" s="919" t="s">
        <v>1149</v>
      </c>
      <c r="S406" s="949">
        <v>100</v>
      </c>
      <c r="T406" s="919"/>
    </row>
    <row r="407" spans="4:20" ht="30" customHeight="1">
      <c r="D407" s="897"/>
      <c r="E407" s="897"/>
      <c r="F407" s="897"/>
      <c r="G407" s="897"/>
      <c r="H407" s="897"/>
      <c r="I407" s="897"/>
      <c r="J407" s="897"/>
      <c r="K407" s="897"/>
      <c r="L407" s="897"/>
      <c r="M407" s="897"/>
      <c r="N407" s="897"/>
      <c r="O407" s="1137"/>
      <c r="P407" s="1140"/>
      <c r="Q407" s="918">
        <v>322</v>
      </c>
      <c r="R407" s="919" t="s">
        <v>1150</v>
      </c>
      <c r="S407" s="949">
        <v>40</v>
      </c>
      <c r="T407" s="919"/>
    </row>
    <row r="408" spans="4:20" ht="30" customHeight="1">
      <c r="D408" s="897"/>
      <c r="E408" s="897"/>
      <c r="F408" s="897"/>
      <c r="G408" s="897"/>
      <c r="H408" s="897"/>
      <c r="I408" s="897"/>
      <c r="J408" s="897"/>
      <c r="K408" s="897"/>
      <c r="L408" s="897"/>
      <c r="M408" s="897"/>
      <c r="N408" s="897"/>
      <c r="O408" s="1137"/>
      <c r="P408" s="1140"/>
      <c r="Q408" s="918">
        <v>323</v>
      </c>
      <c r="R408" s="919" t="s">
        <v>1151</v>
      </c>
      <c r="S408" s="949">
        <v>1</v>
      </c>
      <c r="T408" s="919"/>
    </row>
    <row r="409" spans="4:20" ht="30" customHeight="1">
      <c r="D409" s="897"/>
      <c r="E409" s="897"/>
      <c r="F409" s="897"/>
      <c r="G409" s="897"/>
      <c r="H409" s="897"/>
      <c r="I409" s="897"/>
      <c r="J409" s="897"/>
      <c r="K409" s="897"/>
      <c r="L409" s="897"/>
      <c r="M409" s="897"/>
      <c r="N409" s="897"/>
      <c r="O409" s="909" t="s">
        <v>1152</v>
      </c>
      <c r="P409" s="910" t="s">
        <v>1153</v>
      </c>
      <c r="Q409" s="918">
        <v>324</v>
      </c>
      <c r="R409" s="919" t="s">
        <v>1154</v>
      </c>
      <c r="S409" s="949">
        <v>4</v>
      </c>
      <c r="T409" s="919"/>
    </row>
    <row r="410" spans="4:20" ht="30" customHeight="1">
      <c r="D410" s="897"/>
      <c r="E410" s="897"/>
      <c r="F410" s="897"/>
      <c r="G410" s="897"/>
      <c r="H410" s="897"/>
      <c r="I410" s="897"/>
      <c r="J410" s="897"/>
      <c r="K410" s="897"/>
      <c r="L410" s="897"/>
      <c r="M410" s="897"/>
      <c r="N410" s="897"/>
      <c r="O410" s="1137" t="s">
        <v>1155</v>
      </c>
      <c r="P410" s="1140" t="s">
        <v>1156</v>
      </c>
      <c r="Q410" s="918">
        <v>325</v>
      </c>
      <c r="R410" s="919" t="s">
        <v>1157</v>
      </c>
      <c r="S410" s="949">
        <v>6</v>
      </c>
      <c r="T410" s="919"/>
    </row>
    <row r="411" spans="4:20" ht="30" customHeight="1">
      <c r="D411" s="897"/>
      <c r="E411" s="897"/>
      <c r="F411" s="897"/>
      <c r="G411" s="897"/>
      <c r="H411" s="897"/>
      <c r="I411" s="897"/>
      <c r="J411" s="897"/>
      <c r="K411" s="897"/>
      <c r="L411" s="897"/>
      <c r="M411" s="897"/>
      <c r="N411" s="897"/>
      <c r="O411" s="1137"/>
      <c r="P411" s="1140"/>
      <c r="Q411" s="918">
        <v>326</v>
      </c>
      <c r="R411" s="919" t="s">
        <v>1158</v>
      </c>
      <c r="S411" s="949">
        <v>4</v>
      </c>
      <c r="T411" s="919"/>
    </row>
    <row r="412" spans="4:20" ht="30" customHeight="1">
      <c r="D412" s="897"/>
      <c r="E412" s="897"/>
      <c r="F412" s="897"/>
      <c r="G412" s="897"/>
      <c r="H412" s="897"/>
      <c r="I412" s="897"/>
      <c r="J412" s="897"/>
      <c r="K412" s="897"/>
      <c r="L412" s="897"/>
      <c r="M412" s="897"/>
      <c r="N412" s="897"/>
      <c r="O412" s="1137"/>
      <c r="P412" s="1140"/>
      <c r="Q412" s="918">
        <v>327</v>
      </c>
      <c r="R412" s="919" t="s">
        <v>1159</v>
      </c>
      <c r="S412" s="949">
        <v>0.8</v>
      </c>
      <c r="T412" s="919"/>
    </row>
    <row r="413" spans="4:20" ht="30" customHeight="1">
      <c r="D413" s="897"/>
      <c r="E413" s="897"/>
      <c r="F413" s="897"/>
      <c r="G413" s="897"/>
      <c r="H413" s="897"/>
      <c r="I413" s="897"/>
      <c r="J413" s="898">
        <v>1</v>
      </c>
      <c r="K413" s="897"/>
      <c r="L413" s="897"/>
      <c r="M413" s="897"/>
      <c r="N413" s="902">
        <v>1</v>
      </c>
      <c r="O413" s="911" t="s">
        <v>1160</v>
      </c>
      <c r="P413" s="908" t="s">
        <v>1161</v>
      </c>
      <c r="Q413" s="916"/>
      <c r="R413" s="916"/>
      <c r="S413" s="917"/>
      <c r="T413" s="916"/>
    </row>
    <row r="414" spans="4:20" ht="30" customHeight="1">
      <c r="D414" s="897"/>
      <c r="E414" s="897"/>
      <c r="F414" s="897"/>
      <c r="G414" s="897"/>
      <c r="H414" s="897"/>
      <c r="I414" s="897"/>
      <c r="J414" s="897"/>
      <c r="K414" s="897"/>
      <c r="L414" s="897"/>
      <c r="M414" s="897"/>
      <c r="N414" s="897"/>
      <c r="O414" s="909" t="s">
        <v>1162</v>
      </c>
      <c r="P414" s="948" t="s">
        <v>1163</v>
      </c>
      <c r="Q414" s="918">
        <v>328</v>
      </c>
      <c r="R414" s="919" t="s">
        <v>1164</v>
      </c>
      <c r="S414" s="949">
        <v>90</v>
      </c>
      <c r="T414" s="919"/>
    </row>
    <row r="415" spans="4:20" ht="30" customHeight="1">
      <c r="D415" s="897"/>
      <c r="E415" s="897"/>
      <c r="F415" s="897"/>
      <c r="G415" s="897"/>
      <c r="H415" s="897"/>
      <c r="I415" s="897"/>
      <c r="J415" s="898">
        <v>3</v>
      </c>
      <c r="K415" s="897"/>
      <c r="L415" s="897"/>
      <c r="M415" s="897"/>
      <c r="N415" s="902">
        <v>4</v>
      </c>
      <c r="O415" s="911" t="s">
        <v>1165</v>
      </c>
      <c r="P415" s="908" t="s">
        <v>1166</v>
      </c>
      <c r="Q415" s="916"/>
      <c r="R415" s="916"/>
      <c r="S415" s="917"/>
      <c r="T415" s="916"/>
    </row>
    <row r="416" spans="4:20" ht="30" customHeight="1">
      <c r="D416" s="897"/>
      <c r="E416" s="897"/>
      <c r="F416" s="897"/>
      <c r="G416" s="897"/>
      <c r="H416" s="897"/>
      <c r="I416" s="897"/>
      <c r="J416" s="897"/>
      <c r="K416" s="897"/>
      <c r="L416" s="897"/>
      <c r="M416" s="897"/>
      <c r="N416" s="897"/>
      <c r="O416" s="909" t="s">
        <v>1167</v>
      </c>
      <c r="P416" s="910" t="s">
        <v>1168</v>
      </c>
      <c r="Q416" s="918">
        <v>329</v>
      </c>
      <c r="R416" s="919" t="s">
        <v>1169</v>
      </c>
      <c r="S416" s="947">
        <v>1</v>
      </c>
      <c r="T416" s="919"/>
    </row>
    <row r="417" spans="4:20" ht="30" customHeight="1">
      <c r="D417" s="897"/>
      <c r="E417" s="897"/>
      <c r="F417" s="897"/>
      <c r="G417" s="897"/>
      <c r="H417" s="897"/>
      <c r="I417" s="897"/>
      <c r="J417" s="897"/>
      <c r="K417" s="897"/>
      <c r="L417" s="897"/>
      <c r="M417" s="897"/>
      <c r="N417" s="897"/>
      <c r="O417" s="1137" t="s">
        <v>1170</v>
      </c>
      <c r="P417" s="1140" t="s">
        <v>1171</v>
      </c>
      <c r="Q417" s="935">
        <v>330</v>
      </c>
      <c r="R417" s="919" t="s">
        <v>1172</v>
      </c>
      <c r="S417" s="947">
        <v>8</v>
      </c>
      <c r="T417" s="919"/>
    </row>
    <row r="418" spans="4:20" ht="30" customHeight="1">
      <c r="D418" s="897"/>
      <c r="E418" s="897"/>
      <c r="F418" s="897"/>
      <c r="G418" s="897"/>
      <c r="H418" s="897"/>
      <c r="I418" s="897"/>
      <c r="J418" s="897"/>
      <c r="K418" s="897"/>
      <c r="L418" s="897"/>
      <c r="M418" s="897"/>
      <c r="N418" s="897"/>
      <c r="O418" s="1137"/>
      <c r="P418" s="1140"/>
      <c r="Q418" s="935">
        <v>331</v>
      </c>
      <c r="R418" s="919" t="s">
        <v>1173</v>
      </c>
      <c r="S418" s="947">
        <v>4</v>
      </c>
      <c r="T418" s="919"/>
    </row>
    <row r="419" spans="4:20" ht="30" customHeight="1">
      <c r="D419" s="897"/>
      <c r="E419" s="897"/>
      <c r="F419" s="897"/>
      <c r="G419" s="897"/>
      <c r="H419" s="897"/>
      <c r="I419" s="897"/>
      <c r="J419" s="897"/>
      <c r="K419" s="897"/>
      <c r="L419" s="897"/>
      <c r="M419" s="897"/>
      <c r="N419" s="897"/>
      <c r="O419" s="909" t="s">
        <v>1174</v>
      </c>
      <c r="P419" s="910" t="s">
        <v>1175</v>
      </c>
      <c r="Q419" s="935">
        <v>332</v>
      </c>
      <c r="R419" s="919" t="s">
        <v>1176</v>
      </c>
      <c r="S419" s="947">
        <v>144</v>
      </c>
      <c r="T419" s="919"/>
    </row>
    <row r="420" spans="4:20" ht="30" customHeight="1">
      <c r="D420" s="897"/>
      <c r="E420" s="897"/>
      <c r="F420" s="897"/>
      <c r="G420" s="897"/>
      <c r="H420" s="897"/>
      <c r="I420" s="897"/>
      <c r="J420" s="898">
        <v>5</v>
      </c>
      <c r="K420" s="897"/>
      <c r="L420" s="897"/>
      <c r="M420" s="897"/>
      <c r="N420" s="902">
        <v>17</v>
      </c>
      <c r="O420" s="911" t="s">
        <v>1177</v>
      </c>
      <c r="P420" s="908" t="s">
        <v>120</v>
      </c>
      <c r="Q420" s="916"/>
      <c r="R420" s="916"/>
      <c r="S420" s="917"/>
      <c r="T420" s="916"/>
    </row>
    <row r="421" spans="4:20" ht="30" customHeight="1">
      <c r="D421" s="897"/>
      <c r="E421" s="897"/>
      <c r="F421" s="897"/>
      <c r="G421" s="897"/>
      <c r="H421" s="897"/>
      <c r="I421" s="897"/>
      <c r="J421" s="897"/>
      <c r="K421" s="897"/>
      <c r="L421" s="897"/>
      <c r="M421" s="897"/>
      <c r="N421" s="897"/>
      <c r="O421" s="1137" t="s">
        <v>1178</v>
      </c>
      <c r="P421" s="1148" t="s">
        <v>1179</v>
      </c>
      <c r="Q421" s="935">
        <v>333</v>
      </c>
      <c r="R421" s="943" t="s">
        <v>1180</v>
      </c>
      <c r="S421" s="950">
        <v>3</v>
      </c>
      <c r="T421" s="943"/>
    </row>
    <row r="422" spans="4:20" ht="30" customHeight="1">
      <c r="D422" s="897"/>
      <c r="E422" s="897"/>
      <c r="F422" s="897"/>
      <c r="G422" s="897"/>
      <c r="H422" s="897"/>
      <c r="I422" s="897"/>
      <c r="J422" s="897"/>
      <c r="K422" s="897"/>
      <c r="L422" s="897"/>
      <c r="M422" s="897"/>
      <c r="N422" s="897"/>
      <c r="O422" s="1137"/>
      <c r="P422" s="1148"/>
      <c r="Q422" s="935">
        <v>334</v>
      </c>
      <c r="R422" s="943" t="s">
        <v>1181</v>
      </c>
      <c r="S422" s="950">
        <v>3</v>
      </c>
      <c r="T422" s="943"/>
    </row>
    <row r="423" spans="4:20" ht="30" customHeight="1">
      <c r="D423" s="897"/>
      <c r="E423" s="897"/>
      <c r="F423" s="897"/>
      <c r="G423" s="897"/>
      <c r="H423" s="897"/>
      <c r="I423" s="897"/>
      <c r="J423" s="897"/>
      <c r="K423" s="897"/>
      <c r="L423" s="897"/>
      <c r="M423" s="897"/>
      <c r="N423" s="897"/>
      <c r="O423" s="1137" t="s">
        <v>1182</v>
      </c>
      <c r="P423" s="1148" t="s">
        <v>1183</v>
      </c>
      <c r="Q423" s="935">
        <v>335</v>
      </c>
      <c r="R423" s="943" t="s">
        <v>1184</v>
      </c>
      <c r="S423" s="950">
        <v>120</v>
      </c>
      <c r="T423" s="943"/>
    </row>
    <row r="424" spans="4:20" ht="30" customHeight="1">
      <c r="D424" s="897"/>
      <c r="E424" s="897"/>
      <c r="F424" s="897"/>
      <c r="G424" s="897"/>
      <c r="H424" s="897"/>
      <c r="I424" s="897"/>
      <c r="J424" s="897"/>
      <c r="K424" s="897"/>
      <c r="L424" s="897"/>
      <c r="M424" s="897"/>
      <c r="N424" s="897"/>
      <c r="O424" s="1137"/>
      <c r="P424" s="1148"/>
      <c r="Q424" s="935">
        <v>336</v>
      </c>
      <c r="R424" s="943" t="s">
        <v>1185</v>
      </c>
      <c r="S424" s="950">
        <v>120</v>
      </c>
      <c r="T424" s="943"/>
    </row>
    <row r="425" spans="4:20" ht="30" customHeight="1">
      <c r="D425" s="897"/>
      <c r="E425" s="897"/>
      <c r="F425" s="897"/>
      <c r="G425" s="897"/>
      <c r="H425" s="897"/>
      <c r="I425" s="897"/>
      <c r="J425" s="897"/>
      <c r="K425" s="897"/>
      <c r="L425" s="897"/>
      <c r="M425" s="897"/>
      <c r="N425" s="897"/>
      <c r="O425" s="1137"/>
      <c r="P425" s="1148"/>
      <c r="Q425" s="935">
        <v>337</v>
      </c>
      <c r="R425" s="943" t="s">
        <v>1186</v>
      </c>
      <c r="S425" s="950">
        <v>3000</v>
      </c>
      <c r="T425" s="943"/>
    </row>
    <row r="426" spans="4:20" ht="30" customHeight="1">
      <c r="D426" s="897"/>
      <c r="E426" s="897"/>
      <c r="F426" s="897"/>
      <c r="G426" s="897"/>
      <c r="H426" s="897"/>
      <c r="I426" s="897"/>
      <c r="J426" s="897"/>
      <c r="K426" s="897"/>
      <c r="L426" s="897"/>
      <c r="M426" s="897"/>
      <c r="N426" s="897"/>
      <c r="O426" s="1137"/>
      <c r="P426" s="1148"/>
      <c r="Q426" s="935">
        <v>338</v>
      </c>
      <c r="R426" s="943" t="s">
        <v>1187</v>
      </c>
      <c r="S426" s="950">
        <v>40</v>
      </c>
      <c r="T426" s="943"/>
    </row>
    <row r="427" spans="4:20" ht="30" customHeight="1">
      <c r="D427" s="897"/>
      <c r="E427" s="897"/>
      <c r="F427" s="897"/>
      <c r="G427" s="897"/>
      <c r="H427" s="897"/>
      <c r="I427" s="897"/>
      <c r="J427" s="897"/>
      <c r="K427" s="897"/>
      <c r="L427" s="897"/>
      <c r="M427" s="897"/>
      <c r="N427" s="897"/>
      <c r="O427" s="1137"/>
      <c r="P427" s="1148"/>
      <c r="Q427" s="935">
        <v>339</v>
      </c>
      <c r="R427" s="943" t="s">
        <v>1188</v>
      </c>
      <c r="S427" s="950">
        <v>40</v>
      </c>
      <c r="T427" s="943"/>
    </row>
    <row r="428" spans="4:20" ht="30" customHeight="1">
      <c r="D428" s="897"/>
      <c r="E428" s="897"/>
      <c r="F428" s="897"/>
      <c r="G428" s="897"/>
      <c r="H428" s="897"/>
      <c r="I428" s="897"/>
      <c r="J428" s="897"/>
      <c r="K428" s="897"/>
      <c r="L428" s="897"/>
      <c r="M428" s="897"/>
      <c r="N428" s="897"/>
      <c r="O428" s="1137"/>
      <c r="P428" s="1148"/>
      <c r="Q428" s="935">
        <v>340</v>
      </c>
      <c r="R428" s="943" t="s">
        <v>1189</v>
      </c>
      <c r="S428" s="950">
        <v>6</v>
      </c>
      <c r="T428" s="943"/>
    </row>
    <row r="429" spans="4:20" ht="30" customHeight="1">
      <c r="D429" s="897"/>
      <c r="E429" s="897"/>
      <c r="F429" s="897"/>
      <c r="G429" s="897"/>
      <c r="H429" s="897"/>
      <c r="I429" s="897"/>
      <c r="J429" s="897"/>
      <c r="K429" s="897"/>
      <c r="L429" s="897"/>
      <c r="M429" s="897"/>
      <c r="N429" s="897"/>
      <c r="O429" s="1137" t="s">
        <v>1190</v>
      </c>
      <c r="P429" s="1148" t="s">
        <v>1191</v>
      </c>
      <c r="Q429" s="918">
        <v>341</v>
      </c>
      <c r="R429" s="943" t="s">
        <v>1192</v>
      </c>
      <c r="S429" s="950">
        <v>4</v>
      </c>
      <c r="T429" s="943"/>
    </row>
    <row r="430" spans="4:20" ht="30" customHeight="1">
      <c r="D430" s="897"/>
      <c r="E430" s="897"/>
      <c r="F430" s="897"/>
      <c r="G430" s="897"/>
      <c r="H430" s="897"/>
      <c r="I430" s="897"/>
      <c r="J430" s="897"/>
      <c r="K430" s="897"/>
      <c r="L430" s="897"/>
      <c r="M430" s="897"/>
      <c r="N430" s="897"/>
      <c r="O430" s="1137"/>
      <c r="P430" s="1148"/>
      <c r="Q430" s="935">
        <v>342</v>
      </c>
      <c r="R430" s="943" t="s">
        <v>1193</v>
      </c>
      <c r="S430" s="950">
        <v>100</v>
      </c>
      <c r="T430" s="943"/>
    </row>
    <row r="431" spans="4:20" ht="30" customHeight="1">
      <c r="D431" s="897"/>
      <c r="E431" s="897"/>
      <c r="F431" s="897"/>
      <c r="G431" s="897"/>
      <c r="H431" s="897"/>
      <c r="I431" s="897"/>
      <c r="J431" s="897"/>
      <c r="K431" s="897"/>
      <c r="L431" s="897"/>
      <c r="M431" s="897"/>
      <c r="N431" s="897"/>
      <c r="O431" s="1137"/>
      <c r="P431" s="1148"/>
      <c r="Q431" s="935">
        <v>343</v>
      </c>
      <c r="R431" s="943" t="s">
        <v>1194</v>
      </c>
      <c r="S431" s="950">
        <v>120</v>
      </c>
      <c r="T431" s="943"/>
    </row>
    <row r="432" spans="4:20" ht="30" customHeight="1">
      <c r="D432" s="897"/>
      <c r="E432" s="897"/>
      <c r="F432" s="897"/>
      <c r="G432" s="897"/>
      <c r="H432" s="897"/>
      <c r="I432" s="897"/>
      <c r="J432" s="897"/>
      <c r="K432" s="897"/>
      <c r="L432" s="897"/>
      <c r="M432" s="897"/>
      <c r="N432" s="897"/>
      <c r="O432" s="1137" t="s">
        <v>1195</v>
      </c>
      <c r="P432" s="1148" t="s">
        <v>1196</v>
      </c>
      <c r="Q432" s="935">
        <v>344</v>
      </c>
      <c r="R432" s="943" t="s">
        <v>1197</v>
      </c>
      <c r="S432" s="950">
        <v>20</v>
      </c>
      <c r="T432" s="943"/>
    </row>
    <row r="433" spans="4:20" ht="30" customHeight="1">
      <c r="D433" s="897"/>
      <c r="E433" s="897"/>
      <c r="F433" s="897"/>
      <c r="G433" s="897"/>
      <c r="H433" s="897"/>
      <c r="I433" s="897"/>
      <c r="J433" s="897"/>
      <c r="K433" s="897"/>
      <c r="L433" s="897"/>
      <c r="M433" s="897"/>
      <c r="N433" s="897"/>
      <c r="O433" s="1137"/>
      <c r="P433" s="1148"/>
      <c r="Q433" s="935">
        <v>345</v>
      </c>
      <c r="R433" s="943" t="s">
        <v>1186</v>
      </c>
      <c r="S433" s="950">
        <v>400</v>
      </c>
      <c r="T433" s="943"/>
    </row>
    <row r="434" spans="4:20" ht="30" customHeight="1">
      <c r="D434" s="897"/>
      <c r="E434" s="897"/>
      <c r="F434" s="897"/>
      <c r="G434" s="897"/>
      <c r="H434" s="897"/>
      <c r="I434" s="897"/>
      <c r="J434" s="897"/>
      <c r="K434" s="897"/>
      <c r="L434" s="897"/>
      <c r="M434" s="897"/>
      <c r="N434" s="897"/>
      <c r="O434" s="1137"/>
      <c r="P434" s="1148"/>
      <c r="Q434" s="935">
        <v>346</v>
      </c>
      <c r="R434" s="943" t="s">
        <v>1198</v>
      </c>
      <c r="S434" s="950">
        <v>40</v>
      </c>
      <c r="T434" s="943"/>
    </row>
    <row r="435" spans="4:20" ht="30" customHeight="1">
      <c r="D435" s="897"/>
      <c r="E435" s="897"/>
      <c r="F435" s="897"/>
      <c r="G435" s="897"/>
      <c r="H435" s="897"/>
      <c r="I435" s="897"/>
      <c r="J435" s="897"/>
      <c r="K435" s="897"/>
      <c r="L435" s="897"/>
      <c r="M435" s="897"/>
      <c r="N435" s="897"/>
      <c r="O435" s="1137"/>
      <c r="P435" s="1148"/>
      <c r="Q435" s="935">
        <v>347</v>
      </c>
      <c r="R435" s="943" t="s">
        <v>1199</v>
      </c>
      <c r="S435" s="950">
        <v>1</v>
      </c>
      <c r="T435" s="943"/>
    </row>
    <row r="436" spans="4:20" ht="30" customHeight="1">
      <c r="D436" s="897"/>
      <c r="E436" s="897"/>
      <c r="F436" s="897"/>
      <c r="G436" s="897"/>
      <c r="H436" s="897"/>
      <c r="I436" s="897"/>
      <c r="J436" s="897"/>
      <c r="K436" s="897"/>
      <c r="L436" s="897"/>
      <c r="M436" s="897"/>
      <c r="N436" s="897"/>
      <c r="O436" s="1137" t="s">
        <v>1200</v>
      </c>
      <c r="P436" s="1148" t="s">
        <v>1201</v>
      </c>
      <c r="Q436" s="935">
        <v>348</v>
      </c>
      <c r="R436" s="943" t="s">
        <v>1202</v>
      </c>
      <c r="S436" s="950">
        <v>1</v>
      </c>
      <c r="T436" s="943"/>
    </row>
    <row r="437" spans="4:20" ht="30" customHeight="1">
      <c r="D437" s="897"/>
      <c r="E437" s="897"/>
      <c r="F437" s="897"/>
      <c r="G437" s="897"/>
      <c r="H437" s="897"/>
      <c r="I437" s="897"/>
      <c r="J437" s="897"/>
      <c r="K437" s="897"/>
      <c r="L437" s="897"/>
      <c r="M437" s="897"/>
      <c r="N437" s="897"/>
      <c r="O437" s="1137"/>
      <c r="P437" s="1148"/>
      <c r="Q437" s="935">
        <v>349</v>
      </c>
      <c r="R437" s="943" t="s">
        <v>1192</v>
      </c>
      <c r="S437" s="950">
        <v>4</v>
      </c>
      <c r="T437" s="943"/>
    </row>
    <row r="438" spans="4:20" ht="30" customHeight="1">
      <c r="D438" s="897"/>
      <c r="E438" s="897"/>
      <c r="F438" s="897"/>
      <c r="G438" s="897"/>
      <c r="H438" s="897"/>
      <c r="I438" s="897"/>
      <c r="J438" s="898">
        <v>4</v>
      </c>
      <c r="K438" s="897"/>
      <c r="L438" s="897"/>
      <c r="M438" s="897"/>
      <c r="N438" s="902">
        <v>7</v>
      </c>
      <c r="O438" s="911" t="s">
        <v>1203</v>
      </c>
      <c r="P438" s="908" t="s">
        <v>121</v>
      </c>
      <c r="Q438" s="916"/>
      <c r="R438" s="916"/>
      <c r="S438" s="917"/>
      <c r="T438" s="916"/>
    </row>
    <row r="439" spans="4:20" ht="30" customHeight="1">
      <c r="D439" s="897"/>
      <c r="E439" s="897"/>
      <c r="F439" s="897"/>
      <c r="G439" s="897"/>
      <c r="H439" s="897"/>
      <c r="I439" s="897"/>
      <c r="J439" s="897"/>
      <c r="K439" s="897"/>
      <c r="L439" s="897"/>
      <c r="M439" s="897"/>
      <c r="N439" s="897"/>
      <c r="O439" s="1137" t="s">
        <v>1204</v>
      </c>
      <c r="P439" s="1149" t="s">
        <v>1205</v>
      </c>
      <c r="Q439" s="937">
        <v>350</v>
      </c>
      <c r="R439" s="943" t="s">
        <v>1206</v>
      </c>
      <c r="S439" s="950">
        <v>50</v>
      </c>
      <c r="T439" s="943"/>
    </row>
    <row r="440" spans="4:20" ht="30" customHeight="1">
      <c r="D440" s="897"/>
      <c r="E440" s="897"/>
      <c r="F440" s="897"/>
      <c r="G440" s="897"/>
      <c r="H440" s="897"/>
      <c r="I440" s="897"/>
      <c r="J440" s="897"/>
      <c r="K440" s="897"/>
      <c r="L440" s="897"/>
      <c r="M440" s="897"/>
      <c r="N440" s="897"/>
      <c r="O440" s="1137"/>
      <c r="P440" s="1149"/>
      <c r="Q440" s="935">
        <v>351</v>
      </c>
      <c r="R440" s="943" t="s">
        <v>1207</v>
      </c>
      <c r="S440" s="950">
        <v>40</v>
      </c>
      <c r="T440" s="943"/>
    </row>
    <row r="441" spans="4:20" ht="30" customHeight="1">
      <c r="D441" s="897"/>
      <c r="E441" s="897"/>
      <c r="F441" s="897"/>
      <c r="G441" s="897"/>
      <c r="H441" s="897"/>
      <c r="I441" s="897"/>
      <c r="J441" s="897"/>
      <c r="K441" s="897"/>
      <c r="L441" s="897"/>
      <c r="M441" s="897"/>
      <c r="N441" s="897"/>
      <c r="O441" s="909" t="s">
        <v>1208</v>
      </c>
      <c r="P441" s="948" t="s">
        <v>1209</v>
      </c>
      <c r="Q441" s="935">
        <v>352</v>
      </c>
      <c r="R441" s="951" t="s">
        <v>1210</v>
      </c>
      <c r="S441" s="950">
        <v>30000</v>
      </c>
      <c r="T441" s="951"/>
    </row>
    <row r="442" spans="4:20" ht="30" customHeight="1">
      <c r="D442" s="897"/>
      <c r="E442" s="897"/>
      <c r="F442" s="897"/>
      <c r="G442" s="897"/>
      <c r="H442" s="897"/>
      <c r="I442" s="897"/>
      <c r="J442" s="897"/>
      <c r="K442" s="897"/>
      <c r="L442" s="897"/>
      <c r="M442" s="897"/>
      <c r="N442" s="897"/>
      <c r="O442" s="909" t="s">
        <v>1211</v>
      </c>
      <c r="P442" s="948" t="s">
        <v>1212</v>
      </c>
      <c r="Q442" s="935">
        <v>353</v>
      </c>
      <c r="R442" s="943" t="s">
        <v>1213</v>
      </c>
      <c r="S442" s="950">
        <v>25</v>
      </c>
      <c r="T442" s="943"/>
    </row>
    <row r="443" spans="4:20" ht="30" customHeight="1">
      <c r="D443" s="897"/>
      <c r="E443" s="897"/>
      <c r="F443" s="897"/>
      <c r="G443" s="897"/>
      <c r="H443" s="897"/>
      <c r="I443" s="897"/>
      <c r="J443" s="897"/>
      <c r="K443" s="897"/>
      <c r="L443" s="897"/>
      <c r="M443" s="897"/>
      <c r="N443" s="897"/>
      <c r="O443" s="1137" t="s">
        <v>1214</v>
      </c>
      <c r="P443" s="1149" t="s">
        <v>1215</v>
      </c>
      <c r="Q443" s="935">
        <v>354</v>
      </c>
      <c r="R443" s="943" t="s">
        <v>1216</v>
      </c>
      <c r="S443" s="950">
        <v>25</v>
      </c>
      <c r="T443" s="943"/>
    </row>
    <row r="444" spans="4:20" ht="30" customHeight="1">
      <c r="D444" s="897"/>
      <c r="E444" s="897"/>
      <c r="F444" s="897"/>
      <c r="G444" s="897"/>
      <c r="H444" s="897"/>
      <c r="I444" s="897"/>
      <c r="J444" s="897"/>
      <c r="K444" s="897"/>
      <c r="L444" s="897"/>
      <c r="M444" s="897"/>
      <c r="N444" s="897"/>
      <c r="O444" s="1137"/>
      <c r="P444" s="1149"/>
      <c r="Q444" s="935">
        <v>355</v>
      </c>
      <c r="R444" s="943" t="s">
        <v>1217</v>
      </c>
      <c r="S444" s="950">
        <v>25</v>
      </c>
      <c r="T444" s="943"/>
    </row>
    <row r="445" spans="4:20" ht="30" customHeight="1">
      <c r="D445" s="897"/>
      <c r="E445" s="897"/>
      <c r="F445" s="897"/>
      <c r="G445" s="897"/>
      <c r="H445" s="897"/>
      <c r="I445" s="897"/>
      <c r="J445" s="897"/>
      <c r="K445" s="897"/>
      <c r="L445" s="897"/>
      <c r="M445" s="897"/>
      <c r="N445" s="897"/>
      <c r="O445" s="1137"/>
      <c r="P445" s="1149"/>
      <c r="Q445" s="935">
        <v>356</v>
      </c>
      <c r="R445" s="943" t="s">
        <v>1218</v>
      </c>
      <c r="S445" s="950">
        <v>8</v>
      </c>
      <c r="T445" s="943"/>
    </row>
    <row r="446" spans="4:20" ht="30" customHeight="1">
      <c r="D446" s="897"/>
      <c r="E446" s="897"/>
      <c r="F446" s="897"/>
      <c r="G446" s="897"/>
      <c r="H446" s="897"/>
      <c r="I446" s="897"/>
      <c r="J446" s="898">
        <v>5</v>
      </c>
      <c r="K446" s="897"/>
      <c r="L446" s="897"/>
      <c r="M446" s="897"/>
      <c r="N446" s="902">
        <v>5</v>
      </c>
      <c r="O446" s="911" t="s">
        <v>1219</v>
      </c>
      <c r="P446" s="908" t="s">
        <v>1220</v>
      </c>
      <c r="Q446" s="916"/>
      <c r="R446" s="916"/>
      <c r="S446" s="917"/>
      <c r="T446" s="916"/>
    </row>
    <row r="447" spans="4:20" ht="30" customHeight="1">
      <c r="D447" s="897"/>
      <c r="E447" s="897"/>
      <c r="F447" s="897"/>
      <c r="G447" s="897"/>
      <c r="H447" s="897"/>
      <c r="I447" s="897"/>
      <c r="J447" s="897"/>
      <c r="K447" s="897"/>
      <c r="L447" s="897"/>
      <c r="M447" s="897"/>
      <c r="N447" s="897"/>
      <c r="O447" s="909" t="s">
        <v>1221</v>
      </c>
      <c r="P447" s="948" t="s">
        <v>1222</v>
      </c>
      <c r="Q447" s="935">
        <v>357</v>
      </c>
      <c r="R447" s="943" t="s">
        <v>1223</v>
      </c>
      <c r="S447" s="950">
        <v>200</v>
      </c>
      <c r="T447" s="943"/>
    </row>
    <row r="448" spans="4:20" ht="30" customHeight="1">
      <c r="D448" s="897"/>
      <c r="E448" s="897"/>
      <c r="F448" s="897"/>
      <c r="G448" s="897"/>
      <c r="H448" s="897"/>
      <c r="I448" s="897"/>
      <c r="J448" s="897"/>
      <c r="K448" s="897"/>
      <c r="L448" s="897"/>
      <c r="M448" s="897"/>
      <c r="N448" s="897"/>
      <c r="O448" s="909" t="s">
        <v>1224</v>
      </c>
      <c r="P448" s="948" t="s">
        <v>1225</v>
      </c>
      <c r="Q448" s="935">
        <v>358</v>
      </c>
      <c r="R448" s="943" t="s">
        <v>1226</v>
      </c>
      <c r="S448" s="950">
        <v>32</v>
      </c>
      <c r="T448" s="943"/>
    </row>
    <row r="449" spans="4:20" ht="30" customHeight="1">
      <c r="D449" s="897"/>
      <c r="E449" s="897"/>
      <c r="F449" s="897"/>
      <c r="G449" s="897"/>
      <c r="H449" s="897"/>
      <c r="I449" s="897"/>
      <c r="J449" s="897"/>
      <c r="K449" s="897"/>
      <c r="L449" s="897"/>
      <c r="M449" s="897"/>
      <c r="N449" s="897"/>
      <c r="O449" s="909" t="s">
        <v>1227</v>
      </c>
      <c r="P449" s="948" t="s">
        <v>1228</v>
      </c>
      <c r="Q449" s="935">
        <v>359</v>
      </c>
      <c r="R449" s="943" t="s">
        <v>1229</v>
      </c>
      <c r="S449" s="950">
        <v>48</v>
      </c>
      <c r="T449" s="943"/>
    </row>
    <row r="450" spans="4:20" ht="30" customHeight="1">
      <c r="D450" s="897"/>
      <c r="E450" s="897"/>
      <c r="F450" s="897"/>
      <c r="G450" s="897"/>
      <c r="H450" s="897"/>
      <c r="I450" s="897"/>
      <c r="J450" s="897"/>
      <c r="K450" s="897"/>
      <c r="L450" s="897"/>
      <c r="M450" s="897"/>
      <c r="N450" s="897"/>
      <c r="O450" s="909" t="s">
        <v>1230</v>
      </c>
      <c r="P450" s="948" t="s">
        <v>1228</v>
      </c>
      <c r="Q450" s="935">
        <v>360</v>
      </c>
      <c r="R450" s="943" t="s">
        <v>1231</v>
      </c>
      <c r="S450" s="950">
        <v>40</v>
      </c>
      <c r="T450" s="943"/>
    </row>
    <row r="451" spans="4:20" ht="30" customHeight="1">
      <c r="D451" s="897"/>
      <c r="E451" s="897"/>
      <c r="F451" s="897"/>
      <c r="G451" s="897"/>
      <c r="H451" s="897"/>
      <c r="I451" s="897"/>
      <c r="J451" s="897"/>
      <c r="K451" s="897"/>
      <c r="L451" s="897"/>
      <c r="M451" s="897"/>
      <c r="N451" s="897"/>
      <c r="O451" s="909" t="s">
        <v>1232</v>
      </c>
      <c r="P451" s="948" t="s">
        <v>1233</v>
      </c>
      <c r="Q451" s="935">
        <v>361</v>
      </c>
      <c r="R451" s="943" t="s">
        <v>1234</v>
      </c>
      <c r="S451" s="947">
        <v>40</v>
      </c>
      <c r="T451" s="943"/>
    </row>
    <row r="452" spans="4:20" ht="30" customHeight="1">
      <c r="D452" s="897"/>
      <c r="E452" s="897"/>
      <c r="F452" s="897"/>
      <c r="G452" s="897"/>
      <c r="H452" s="897"/>
      <c r="I452" s="897"/>
      <c r="J452" s="898">
        <v>2</v>
      </c>
      <c r="K452" s="897"/>
      <c r="L452" s="897"/>
      <c r="M452" s="897"/>
      <c r="N452" s="902">
        <v>4</v>
      </c>
      <c r="O452" s="911" t="s">
        <v>1235</v>
      </c>
      <c r="P452" s="908" t="s">
        <v>1236</v>
      </c>
      <c r="Q452" s="916"/>
      <c r="R452" s="916"/>
      <c r="S452" s="917"/>
      <c r="T452" s="916"/>
    </row>
    <row r="453" spans="4:20" ht="30" customHeight="1">
      <c r="D453" s="897"/>
      <c r="E453" s="897"/>
      <c r="F453" s="897"/>
      <c r="G453" s="897"/>
      <c r="H453" s="897"/>
      <c r="I453" s="897"/>
      <c r="J453" s="897"/>
      <c r="K453" s="897"/>
      <c r="L453" s="897"/>
      <c r="M453" s="897"/>
      <c r="N453" s="897"/>
      <c r="O453" s="1137" t="s">
        <v>1237</v>
      </c>
      <c r="P453" s="1149" t="s">
        <v>1238</v>
      </c>
      <c r="Q453" s="935">
        <v>362</v>
      </c>
      <c r="R453" s="943" t="s">
        <v>1239</v>
      </c>
      <c r="S453" s="950">
        <v>40</v>
      </c>
      <c r="T453" s="943"/>
    </row>
    <row r="454" spans="4:20" ht="30" customHeight="1">
      <c r="D454" s="897"/>
      <c r="E454" s="897"/>
      <c r="F454" s="897"/>
      <c r="G454" s="897"/>
      <c r="H454" s="897"/>
      <c r="I454" s="897"/>
      <c r="J454" s="897"/>
      <c r="K454" s="897"/>
      <c r="L454" s="897"/>
      <c r="M454" s="897"/>
      <c r="N454" s="897"/>
      <c r="O454" s="1137"/>
      <c r="P454" s="1149"/>
      <c r="Q454" s="935">
        <v>363</v>
      </c>
      <c r="R454" s="943" t="s">
        <v>1240</v>
      </c>
      <c r="S454" s="950">
        <v>30</v>
      </c>
      <c r="T454" s="943"/>
    </row>
    <row r="455" spans="4:20" ht="30" customHeight="1">
      <c r="D455" s="897"/>
      <c r="E455" s="897"/>
      <c r="F455" s="897"/>
      <c r="G455" s="897"/>
      <c r="H455" s="897"/>
      <c r="I455" s="897"/>
      <c r="J455" s="897"/>
      <c r="K455" s="897"/>
      <c r="L455" s="897"/>
      <c r="M455" s="897"/>
      <c r="N455" s="897"/>
      <c r="O455" s="1137" t="s">
        <v>1241</v>
      </c>
      <c r="P455" s="1149" t="s">
        <v>1242</v>
      </c>
      <c r="Q455" s="935">
        <v>364</v>
      </c>
      <c r="R455" s="943" t="s">
        <v>1243</v>
      </c>
      <c r="S455" s="950">
        <v>35</v>
      </c>
      <c r="T455" s="943"/>
    </row>
    <row r="456" spans="4:20" ht="30" customHeight="1">
      <c r="D456" s="897"/>
      <c r="E456" s="897"/>
      <c r="F456" s="897"/>
      <c r="G456" s="897"/>
      <c r="H456" s="897"/>
      <c r="I456" s="897"/>
      <c r="J456" s="897"/>
      <c r="K456" s="897"/>
      <c r="L456" s="897"/>
      <c r="M456" s="897"/>
      <c r="N456" s="897"/>
      <c r="O456" s="1137"/>
      <c r="P456" s="1149"/>
      <c r="Q456" s="935">
        <v>365</v>
      </c>
      <c r="R456" s="943" t="s">
        <v>1244</v>
      </c>
      <c r="S456" s="950">
        <v>30</v>
      </c>
      <c r="T456" s="943"/>
    </row>
    <row r="457" spans="4:20" ht="30" customHeight="1">
      <c r="D457" s="897"/>
      <c r="E457" s="897"/>
      <c r="F457" s="897"/>
      <c r="G457" s="897"/>
      <c r="H457" s="897"/>
      <c r="I457" s="897"/>
      <c r="J457" s="898">
        <v>10</v>
      </c>
      <c r="K457" s="897"/>
      <c r="L457" s="897"/>
      <c r="M457" s="897"/>
      <c r="N457" s="902">
        <v>11</v>
      </c>
      <c r="O457" s="911" t="s">
        <v>1245</v>
      </c>
      <c r="P457" s="908" t="s">
        <v>124</v>
      </c>
      <c r="Q457" s="916"/>
      <c r="R457" s="916"/>
      <c r="S457" s="917"/>
      <c r="T457" s="916"/>
    </row>
    <row r="458" spans="4:20" ht="30" customHeight="1">
      <c r="D458" s="897"/>
      <c r="E458" s="897"/>
      <c r="F458" s="897"/>
      <c r="G458" s="897"/>
      <c r="H458" s="897"/>
      <c r="I458" s="897"/>
      <c r="J458" s="897"/>
      <c r="K458" s="897"/>
      <c r="L458" s="897"/>
      <c r="M458" s="897"/>
      <c r="N458" s="897"/>
      <c r="O458" s="1137" t="s">
        <v>1246</v>
      </c>
      <c r="P458" s="1149" t="s">
        <v>1247</v>
      </c>
      <c r="Q458" s="935">
        <v>366</v>
      </c>
      <c r="R458" s="948" t="s">
        <v>1248</v>
      </c>
      <c r="S458" s="950">
        <v>68</v>
      </c>
      <c r="T458" s="948"/>
    </row>
    <row r="459" spans="4:20" ht="30" customHeight="1">
      <c r="D459" s="897"/>
      <c r="E459" s="897"/>
      <c r="F459" s="897"/>
      <c r="G459" s="897"/>
      <c r="H459" s="897"/>
      <c r="I459" s="897"/>
      <c r="J459" s="897"/>
      <c r="K459" s="897"/>
      <c r="L459" s="897"/>
      <c r="M459" s="897"/>
      <c r="N459" s="897"/>
      <c r="O459" s="1137"/>
      <c r="P459" s="1149"/>
      <c r="Q459" s="935">
        <v>367</v>
      </c>
      <c r="R459" s="948" t="s">
        <v>1249</v>
      </c>
      <c r="S459" s="950">
        <v>1</v>
      </c>
      <c r="T459" s="948"/>
    </row>
    <row r="460" spans="4:20" ht="30" customHeight="1">
      <c r="D460" s="897"/>
      <c r="E460" s="897"/>
      <c r="F460" s="897"/>
      <c r="G460" s="897"/>
      <c r="H460" s="897"/>
      <c r="I460" s="897"/>
      <c r="J460" s="897"/>
      <c r="K460" s="897"/>
      <c r="L460" s="897"/>
      <c r="M460" s="897"/>
      <c r="N460" s="897"/>
      <c r="O460" s="909" t="s">
        <v>1250</v>
      </c>
      <c r="P460" s="948" t="s">
        <v>1251</v>
      </c>
      <c r="Q460" s="935">
        <v>368</v>
      </c>
      <c r="R460" s="948" t="s">
        <v>1252</v>
      </c>
      <c r="S460" s="950">
        <v>4</v>
      </c>
      <c r="T460" s="948"/>
    </row>
    <row r="461" spans="4:20" ht="30" customHeight="1">
      <c r="D461" s="897"/>
      <c r="E461" s="897"/>
      <c r="F461" s="897"/>
      <c r="G461" s="897"/>
      <c r="H461" s="897"/>
      <c r="I461" s="897"/>
      <c r="J461" s="897"/>
      <c r="K461" s="897"/>
      <c r="L461" s="897"/>
      <c r="M461" s="897"/>
      <c r="N461" s="897"/>
      <c r="O461" s="909" t="s">
        <v>1253</v>
      </c>
      <c r="P461" s="948" t="s">
        <v>1254</v>
      </c>
      <c r="Q461" s="935">
        <v>369</v>
      </c>
      <c r="R461" s="948" t="s">
        <v>1255</v>
      </c>
      <c r="S461" s="950">
        <v>1</v>
      </c>
      <c r="T461" s="948"/>
    </row>
    <row r="462" spans="4:20" ht="30" customHeight="1">
      <c r="D462" s="897"/>
      <c r="E462" s="897"/>
      <c r="F462" s="897"/>
      <c r="G462" s="897"/>
      <c r="H462" s="897"/>
      <c r="I462" s="897"/>
      <c r="J462" s="897"/>
      <c r="K462" s="897"/>
      <c r="L462" s="897"/>
      <c r="M462" s="897"/>
      <c r="N462" s="897"/>
      <c r="O462" s="909" t="s">
        <v>1256</v>
      </c>
      <c r="P462" s="948" t="s">
        <v>1257</v>
      </c>
      <c r="Q462" s="935">
        <v>370</v>
      </c>
      <c r="R462" s="948" t="s">
        <v>1258</v>
      </c>
      <c r="S462" s="950">
        <v>4</v>
      </c>
      <c r="T462" s="948"/>
    </row>
    <row r="463" spans="4:20" ht="30" customHeight="1">
      <c r="D463" s="897"/>
      <c r="E463" s="897"/>
      <c r="F463" s="897"/>
      <c r="G463" s="897"/>
      <c r="H463" s="897"/>
      <c r="I463" s="897"/>
      <c r="J463" s="897"/>
      <c r="K463" s="897"/>
      <c r="L463" s="897"/>
      <c r="M463" s="897"/>
      <c r="N463" s="897"/>
      <c r="O463" s="909" t="s">
        <v>1259</v>
      </c>
      <c r="P463" s="948" t="s">
        <v>1260</v>
      </c>
      <c r="Q463" s="935">
        <v>371</v>
      </c>
      <c r="R463" s="948" t="s">
        <v>1261</v>
      </c>
      <c r="S463" s="950">
        <v>32</v>
      </c>
      <c r="T463" s="948"/>
    </row>
    <row r="464" spans="4:20" ht="30" customHeight="1">
      <c r="D464" s="897"/>
      <c r="E464" s="897"/>
      <c r="F464" s="897"/>
      <c r="G464" s="897"/>
      <c r="H464" s="897"/>
      <c r="I464" s="897"/>
      <c r="J464" s="897"/>
      <c r="K464" s="897"/>
      <c r="L464" s="897"/>
      <c r="M464" s="897"/>
      <c r="N464" s="897"/>
      <c r="O464" s="909" t="s">
        <v>1262</v>
      </c>
      <c r="P464" s="948" t="s">
        <v>1263</v>
      </c>
      <c r="Q464" s="935">
        <v>372</v>
      </c>
      <c r="R464" s="948" t="s">
        <v>1264</v>
      </c>
      <c r="S464" s="950">
        <v>20000</v>
      </c>
      <c r="T464" s="948"/>
    </row>
    <row r="465" spans="4:22" ht="30" customHeight="1">
      <c r="D465" s="897"/>
      <c r="E465" s="897"/>
      <c r="F465" s="897"/>
      <c r="G465" s="897"/>
      <c r="H465" s="897"/>
      <c r="I465" s="897"/>
      <c r="J465" s="897"/>
      <c r="K465" s="897"/>
      <c r="L465" s="897"/>
      <c r="M465" s="897"/>
      <c r="N465" s="897"/>
      <c r="O465" s="909" t="s">
        <v>1265</v>
      </c>
      <c r="P465" s="948" t="s">
        <v>1266</v>
      </c>
      <c r="Q465" s="935">
        <v>373</v>
      </c>
      <c r="R465" s="948" t="s">
        <v>1243</v>
      </c>
      <c r="S465" s="950">
        <v>400</v>
      </c>
      <c r="T465" s="948"/>
    </row>
    <row r="466" spans="4:22" ht="30" customHeight="1">
      <c r="D466" s="897"/>
      <c r="E466" s="897"/>
      <c r="F466" s="897"/>
      <c r="G466" s="897"/>
      <c r="H466" s="897"/>
      <c r="I466" s="897"/>
      <c r="J466" s="897"/>
      <c r="K466" s="897"/>
      <c r="L466" s="897"/>
      <c r="M466" s="897"/>
      <c r="N466" s="897"/>
      <c r="O466" s="909" t="s">
        <v>1267</v>
      </c>
      <c r="P466" s="948" t="s">
        <v>1268</v>
      </c>
      <c r="Q466" s="935">
        <v>374</v>
      </c>
      <c r="R466" s="948" t="s">
        <v>1269</v>
      </c>
      <c r="S466" s="950">
        <v>4</v>
      </c>
      <c r="T466" s="948"/>
    </row>
    <row r="467" spans="4:22" ht="30" customHeight="1">
      <c r="D467" s="897"/>
      <c r="E467" s="897"/>
      <c r="F467" s="897"/>
      <c r="G467" s="897"/>
      <c r="H467" s="897"/>
      <c r="I467" s="897"/>
      <c r="J467" s="897"/>
      <c r="K467" s="897"/>
      <c r="L467" s="897"/>
      <c r="M467" s="897"/>
      <c r="N467" s="897"/>
      <c r="O467" s="909" t="s">
        <v>1270</v>
      </c>
      <c r="P467" s="948" t="s">
        <v>1271</v>
      </c>
      <c r="Q467" s="935">
        <v>375</v>
      </c>
      <c r="R467" s="948" t="s">
        <v>1272</v>
      </c>
      <c r="S467" s="950">
        <v>25</v>
      </c>
      <c r="T467" s="948"/>
    </row>
    <row r="468" spans="4:22" ht="30" customHeight="1">
      <c r="D468" s="897"/>
      <c r="E468" s="897"/>
      <c r="F468" s="897"/>
      <c r="G468" s="897"/>
      <c r="H468" s="897"/>
      <c r="I468" s="897"/>
      <c r="J468" s="897"/>
      <c r="K468" s="897"/>
      <c r="L468" s="897"/>
      <c r="M468" s="897"/>
      <c r="N468" s="897"/>
      <c r="O468" s="909" t="s">
        <v>1273</v>
      </c>
      <c r="P468" s="948" t="s">
        <v>1271</v>
      </c>
      <c r="Q468" s="935">
        <v>376</v>
      </c>
      <c r="R468" s="948" t="s">
        <v>1274</v>
      </c>
      <c r="S468" s="950">
        <v>4</v>
      </c>
      <c r="T468" s="948"/>
    </row>
    <row r="469" spans="4:22" ht="30" customHeight="1">
      <c r="D469" s="897"/>
      <c r="E469" s="897"/>
      <c r="F469" s="897"/>
      <c r="G469" s="897"/>
      <c r="H469" s="897"/>
      <c r="I469" s="897"/>
      <c r="J469" s="898">
        <v>2</v>
      </c>
      <c r="K469" s="897"/>
      <c r="L469" s="897"/>
      <c r="M469" s="897"/>
      <c r="N469" s="902">
        <v>2</v>
      </c>
      <c r="O469" s="911" t="s">
        <v>1275</v>
      </c>
      <c r="P469" s="908" t="s">
        <v>1276</v>
      </c>
      <c r="Q469" s="916"/>
      <c r="R469" s="916"/>
      <c r="S469" s="917"/>
      <c r="T469" s="916"/>
    </row>
    <row r="470" spans="4:22" ht="30" customHeight="1">
      <c r="D470" s="897"/>
      <c r="E470" s="897"/>
      <c r="F470" s="897"/>
      <c r="G470" s="897"/>
      <c r="H470" s="897"/>
      <c r="I470" s="897"/>
      <c r="J470" s="897"/>
      <c r="K470" s="897"/>
      <c r="L470" s="897"/>
      <c r="M470" s="897"/>
      <c r="N470" s="897"/>
      <c r="O470" s="909" t="s">
        <v>1277</v>
      </c>
      <c r="P470" s="948" t="s">
        <v>1278</v>
      </c>
      <c r="Q470" s="935">
        <v>377</v>
      </c>
      <c r="R470" s="948" t="s">
        <v>1279</v>
      </c>
      <c r="S470" s="952">
        <v>1</v>
      </c>
      <c r="T470" s="948"/>
    </row>
    <row r="471" spans="4:22" ht="30" customHeight="1">
      <c r="D471" s="897"/>
      <c r="E471" s="897"/>
      <c r="F471" s="897"/>
      <c r="G471" s="897"/>
      <c r="H471" s="897"/>
      <c r="I471" s="897"/>
      <c r="J471" s="897"/>
      <c r="K471" s="897"/>
      <c r="L471" s="897"/>
      <c r="M471" s="897"/>
      <c r="N471" s="897"/>
      <c r="O471" s="909" t="s">
        <v>1280</v>
      </c>
      <c r="P471" s="948" t="s">
        <v>1281</v>
      </c>
      <c r="Q471" s="935">
        <v>378</v>
      </c>
      <c r="R471" s="948" t="s">
        <v>1282</v>
      </c>
      <c r="S471" s="950">
        <v>12</v>
      </c>
      <c r="T471" s="948"/>
    </row>
    <row r="472" spans="4:22" ht="30" customHeight="1">
      <c r="D472" s="897"/>
      <c r="E472" s="897"/>
      <c r="F472" s="896">
        <v>1</v>
      </c>
      <c r="G472" s="897"/>
      <c r="H472" s="897"/>
      <c r="I472" s="898">
        <f>SUM(J473)</f>
        <v>4</v>
      </c>
      <c r="J472" s="897"/>
      <c r="K472" s="897"/>
      <c r="L472" s="897"/>
      <c r="M472" s="902">
        <f>SUM(N473)</f>
        <v>4</v>
      </c>
      <c r="N472" s="897"/>
      <c r="O472" s="905">
        <v>2.5</v>
      </c>
      <c r="P472" s="906" t="s">
        <v>126</v>
      </c>
      <c r="Q472" s="905"/>
      <c r="R472" s="905"/>
      <c r="S472" s="915"/>
      <c r="T472" s="905"/>
      <c r="U472" s="328">
        <v>2</v>
      </c>
    </row>
    <row r="473" spans="4:22" ht="30" customHeight="1">
      <c r="D473" s="897"/>
      <c r="E473" s="897"/>
      <c r="F473" s="897"/>
      <c r="G473" s="897"/>
      <c r="H473" s="897"/>
      <c r="I473" s="897"/>
      <c r="J473" s="898">
        <v>4</v>
      </c>
      <c r="K473" s="897"/>
      <c r="L473" s="897"/>
      <c r="M473" s="897"/>
      <c r="N473" s="902">
        <v>4</v>
      </c>
      <c r="O473" s="911" t="s">
        <v>1283</v>
      </c>
      <c r="P473" s="908" t="s">
        <v>1284</v>
      </c>
      <c r="Q473" s="916"/>
      <c r="R473" s="916"/>
      <c r="S473" s="917"/>
      <c r="T473" s="916"/>
    </row>
    <row r="474" spans="4:22" ht="30" customHeight="1">
      <c r="D474" s="897"/>
      <c r="E474" s="897"/>
      <c r="F474" s="897"/>
      <c r="G474" s="897"/>
      <c r="H474" s="897"/>
      <c r="I474" s="897"/>
      <c r="J474" s="897"/>
      <c r="K474" s="897"/>
      <c r="L474" s="897"/>
      <c r="M474" s="897"/>
      <c r="N474" s="897"/>
      <c r="O474" s="909" t="s">
        <v>1285</v>
      </c>
      <c r="P474" s="933" t="s">
        <v>1286</v>
      </c>
      <c r="Q474" s="918">
        <v>379</v>
      </c>
      <c r="R474" s="945" t="s">
        <v>1287</v>
      </c>
      <c r="S474" s="947">
        <v>40</v>
      </c>
      <c r="T474" s="945"/>
    </row>
    <row r="475" spans="4:22" ht="30" customHeight="1">
      <c r="D475" s="897"/>
      <c r="E475" s="897"/>
      <c r="F475" s="897"/>
      <c r="G475" s="897"/>
      <c r="H475" s="897"/>
      <c r="I475" s="897"/>
      <c r="J475" s="897"/>
      <c r="K475" s="897"/>
      <c r="L475" s="897"/>
      <c r="M475" s="897"/>
      <c r="N475" s="897"/>
      <c r="O475" s="909" t="s">
        <v>1288</v>
      </c>
      <c r="P475" s="933" t="s">
        <v>1289</v>
      </c>
      <c r="Q475" s="918">
        <v>380</v>
      </c>
      <c r="R475" s="934" t="s">
        <v>1287</v>
      </c>
      <c r="S475" s="947">
        <v>10</v>
      </c>
      <c r="T475" s="934"/>
    </row>
    <row r="476" spans="4:22" ht="30" customHeight="1">
      <c r="D476" s="897"/>
      <c r="E476" s="897"/>
      <c r="F476" s="897"/>
      <c r="G476" s="897"/>
      <c r="H476" s="897"/>
      <c r="I476" s="897"/>
      <c r="J476" s="897"/>
      <c r="K476" s="897"/>
      <c r="L476" s="897"/>
      <c r="M476" s="897"/>
      <c r="N476" s="897"/>
      <c r="O476" s="909" t="s">
        <v>1290</v>
      </c>
      <c r="P476" s="933" t="s">
        <v>1291</v>
      </c>
      <c r="Q476" s="918">
        <v>381</v>
      </c>
      <c r="R476" s="933" t="s">
        <v>1292</v>
      </c>
      <c r="S476" s="947">
        <v>8000</v>
      </c>
      <c r="T476" s="933"/>
    </row>
    <row r="477" spans="4:22" ht="30" customHeight="1">
      <c r="D477" s="897"/>
      <c r="E477" s="897"/>
      <c r="F477" s="897"/>
      <c r="G477" s="897"/>
      <c r="H477" s="897"/>
      <c r="I477" s="897"/>
      <c r="J477" s="897"/>
      <c r="K477" s="897"/>
      <c r="L477" s="897"/>
      <c r="M477" s="897"/>
      <c r="N477" s="897"/>
      <c r="O477" s="909" t="s">
        <v>1293</v>
      </c>
      <c r="P477" s="934" t="s">
        <v>1294</v>
      </c>
      <c r="Q477" s="918">
        <v>382</v>
      </c>
      <c r="R477" s="933" t="s">
        <v>1295</v>
      </c>
      <c r="S477" s="947">
        <v>800</v>
      </c>
      <c r="T477" s="933"/>
    </row>
    <row r="478" spans="4:22" ht="30" customHeight="1">
      <c r="D478" s="897"/>
      <c r="E478" s="897"/>
      <c r="F478" s="897"/>
      <c r="G478" s="897"/>
      <c r="H478" s="897"/>
      <c r="I478" s="897"/>
      <c r="J478" s="897"/>
      <c r="K478" s="897"/>
      <c r="L478" s="897"/>
      <c r="M478" s="897"/>
      <c r="N478" s="897"/>
      <c r="O478" s="923"/>
      <c r="P478" s="924" t="s">
        <v>129</v>
      </c>
      <c r="Q478" s="923"/>
      <c r="R478" s="923"/>
      <c r="S478" s="930"/>
      <c r="T478" s="923"/>
    </row>
    <row r="479" spans="4:22" ht="30" customHeight="1">
      <c r="D479" s="897"/>
      <c r="E479" s="897"/>
      <c r="F479" s="896">
        <v>5</v>
      </c>
      <c r="G479" s="897"/>
      <c r="H479" s="897"/>
      <c r="I479" s="898">
        <f>SUM(J480:J512)</f>
        <v>26</v>
      </c>
      <c r="J479" s="897"/>
      <c r="K479" s="897"/>
      <c r="L479" s="897"/>
      <c r="M479" s="902">
        <f>SUM(N480:N512)</f>
        <v>36</v>
      </c>
      <c r="N479" s="897"/>
      <c r="O479" s="905">
        <v>2.6</v>
      </c>
      <c r="P479" s="906" t="s">
        <v>1296</v>
      </c>
      <c r="Q479" s="905"/>
      <c r="R479" s="905"/>
      <c r="S479" s="915"/>
      <c r="T479" s="905"/>
      <c r="U479" s="926">
        <f>SUM(V479:V596)</f>
        <v>31</v>
      </c>
      <c r="V479" s="880">
        <v>3</v>
      </c>
    </row>
    <row r="480" spans="4:22" ht="30" customHeight="1">
      <c r="D480" s="897"/>
      <c r="E480" s="897"/>
      <c r="F480" s="897"/>
      <c r="G480" s="897"/>
      <c r="H480" s="897"/>
      <c r="I480" s="897"/>
      <c r="J480" s="898">
        <v>4</v>
      </c>
      <c r="K480" s="897"/>
      <c r="L480" s="897"/>
      <c r="M480" s="897"/>
      <c r="N480" s="902">
        <v>5</v>
      </c>
      <c r="O480" s="911" t="s">
        <v>1297</v>
      </c>
      <c r="P480" s="908" t="s">
        <v>1298</v>
      </c>
      <c r="Q480" s="916"/>
      <c r="R480" s="916"/>
      <c r="S480" s="917"/>
      <c r="T480" s="916"/>
    </row>
    <row r="481" spans="4:20" ht="30" customHeight="1">
      <c r="D481" s="897"/>
      <c r="E481" s="897"/>
      <c r="F481" s="897"/>
      <c r="G481" s="897"/>
      <c r="H481" s="897"/>
      <c r="I481" s="897"/>
      <c r="J481" s="897"/>
      <c r="K481" s="897"/>
      <c r="L481" s="897"/>
      <c r="M481" s="897"/>
      <c r="N481" s="897"/>
      <c r="O481" s="909" t="s">
        <v>1299</v>
      </c>
      <c r="P481" s="934" t="s">
        <v>1300</v>
      </c>
      <c r="Q481" s="935">
        <v>383</v>
      </c>
      <c r="R481" s="933" t="s">
        <v>1301</v>
      </c>
      <c r="S481" s="947">
        <v>4000</v>
      </c>
      <c r="T481" s="933"/>
    </row>
    <row r="482" spans="4:20" ht="30" customHeight="1">
      <c r="D482" s="897"/>
      <c r="E482" s="897"/>
      <c r="F482" s="897"/>
      <c r="G482" s="897"/>
      <c r="H482" s="897"/>
      <c r="I482" s="897"/>
      <c r="J482" s="897"/>
      <c r="K482" s="897"/>
      <c r="L482" s="897"/>
      <c r="M482" s="897"/>
      <c r="N482" s="897"/>
      <c r="O482" s="1137" t="s">
        <v>1302</v>
      </c>
      <c r="P482" s="1144" t="s">
        <v>1303</v>
      </c>
      <c r="Q482" s="935">
        <v>384</v>
      </c>
      <c r="R482" s="933" t="s">
        <v>1304</v>
      </c>
      <c r="S482" s="946">
        <v>200</v>
      </c>
      <c r="T482" s="933"/>
    </row>
    <row r="483" spans="4:20" ht="30" customHeight="1">
      <c r="D483" s="897"/>
      <c r="E483" s="897"/>
      <c r="F483" s="897"/>
      <c r="G483" s="897"/>
      <c r="H483" s="897"/>
      <c r="I483" s="897"/>
      <c r="J483" s="897"/>
      <c r="K483" s="897"/>
      <c r="L483" s="897"/>
      <c r="M483" s="897"/>
      <c r="N483" s="897"/>
      <c r="O483" s="1137"/>
      <c r="P483" s="1144"/>
      <c r="Q483" s="935">
        <v>385</v>
      </c>
      <c r="R483" s="933" t="s">
        <v>1305</v>
      </c>
      <c r="S483" s="946">
        <v>200</v>
      </c>
      <c r="T483" s="933"/>
    </row>
    <row r="484" spans="4:20" ht="30" customHeight="1">
      <c r="D484" s="897"/>
      <c r="E484" s="897"/>
      <c r="F484" s="897"/>
      <c r="G484" s="897"/>
      <c r="H484" s="897"/>
      <c r="I484" s="897"/>
      <c r="J484" s="897"/>
      <c r="K484" s="897"/>
      <c r="L484" s="897"/>
      <c r="M484" s="897"/>
      <c r="N484" s="897"/>
      <c r="O484" s="909" t="s">
        <v>1306</v>
      </c>
      <c r="P484" s="934" t="s">
        <v>1307</v>
      </c>
      <c r="Q484" s="935">
        <v>386</v>
      </c>
      <c r="R484" s="922" t="s">
        <v>1308</v>
      </c>
      <c r="S484" s="946">
        <v>40</v>
      </c>
      <c r="T484" s="922"/>
    </row>
    <row r="485" spans="4:20" ht="30" customHeight="1">
      <c r="D485" s="897"/>
      <c r="E485" s="897"/>
      <c r="F485" s="897"/>
      <c r="G485" s="897"/>
      <c r="H485" s="897"/>
      <c r="I485" s="897"/>
      <c r="J485" s="897"/>
      <c r="K485" s="897"/>
      <c r="L485" s="897"/>
      <c r="M485" s="897"/>
      <c r="N485" s="897"/>
      <c r="O485" s="909" t="s">
        <v>1309</v>
      </c>
      <c r="P485" s="934" t="s">
        <v>1310</v>
      </c>
      <c r="Q485" s="935">
        <v>387</v>
      </c>
      <c r="R485" s="922" t="s">
        <v>1311</v>
      </c>
      <c r="S485" s="946">
        <v>4</v>
      </c>
      <c r="T485" s="922"/>
    </row>
    <row r="486" spans="4:20" ht="30" customHeight="1">
      <c r="D486" s="897"/>
      <c r="E486" s="897"/>
      <c r="F486" s="897"/>
      <c r="G486" s="897"/>
      <c r="H486" s="897"/>
      <c r="I486" s="897"/>
      <c r="J486" s="898">
        <v>11</v>
      </c>
      <c r="K486" s="897"/>
      <c r="L486" s="897"/>
      <c r="M486" s="897"/>
      <c r="N486" s="902">
        <v>15</v>
      </c>
      <c r="O486" s="911" t="s">
        <v>1312</v>
      </c>
      <c r="P486" s="908" t="s">
        <v>1313</v>
      </c>
      <c r="Q486" s="916"/>
      <c r="R486" s="916"/>
      <c r="S486" s="917"/>
      <c r="T486" s="916"/>
    </row>
    <row r="487" spans="4:20" ht="30" customHeight="1">
      <c r="D487" s="897"/>
      <c r="E487" s="897"/>
      <c r="F487" s="897"/>
      <c r="G487" s="897"/>
      <c r="H487" s="897"/>
      <c r="I487" s="897"/>
      <c r="J487" s="897"/>
      <c r="K487" s="897"/>
      <c r="L487" s="897"/>
      <c r="M487" s="897"/>
      <c r="N487" s="897"/>
      <c r="O487" s="1137" t="s">
        <v>1314</v>
      </c>
      <c r="P487" s="1144" t="s">
        <v>1315</v>
      </c>
      <c r="Q487" s="935">
        <v>388</v>
      </c>
      <c r="R487" s="922" t="s">
        <v>1316</v>
      </c>
      <c r="S487" s="947">
        <v>20000</v>
      </c>
      <c r="T487" s="922"/>
    </row>
    <row r="488" spans="4:20" ht="30" customHeight="1">
      <c r="D488" s="897"/>
      <c r="E488" s="897"/>
      <c r="F488" s="897"/>
      <c r="G488" s="897"/>
      <c r="H488" s="897"/>
      <c r="I488" s="897"/>
      <c r="J488" s="897"/>
      <c r="K488" s="897"/>
      <c r="L488" s="897"/>
      <c r="M488" s="897"/>
      <c r="N488" s="897"/>
      <c r="O488" s="1137"/>
      <c r="P488" s="1144"/>
      <c r="Q488" s="935">
        <v>389</v>
      </c>
      <c r="R488" s="945" t="s">
        <v>1317</v>
      </c>
      <c r="S488" s="946">
        <v>40</v>
      </c>
      <c r="T488" s="945"/>
    </row>
    <row r="489" spans="4:20" ht="30" customHeight="1">
      <c r="D489" s="897"/>
      <c r="E489" s="897"/>
      <c r="F489" s="897"/>
      <c r="G489" s="897"/>
      <c r="H489" s="897"/>
      <c r="I489" s="897"/>
      <c r="J489" s="897"/>
      <c r="K489" s="897"/>
      <c r="L489" s="897"/>
      <c r="M489" s="897"/>
      <c r="N489" s="897"/>
      <c r="O489" s="909" t="s">
        <v>1318</v>
      </c>
      <c r="P489" s="933" t="s">
        <v>1319</v>
      </c>
      <c r="Q489" s="935">
        <v>390</v>
      </c>
      <c r="R489" s="922" t="s">
        <v>1320</v>
      </c>
      <c r="S489" s="947">
        <v>4</v>
      </c>
      <c r="T489" s="922"/>
    </row>
    <row r="490" spans="4:20" ht="30" customHeight="1">
      <c r="D490" s="897"/>
      <c r="E490" s="897"/>
      <c r="F490" s="897"/>
      <c r="G490" s="897"/>
      <c r="H490" s="897"/>
      <c r="I490" s="897"/>
      <c r="J490" s="897"/>
      <c r="K490" s="897"/>
      <c r="L490" s="897"/>
      <c r="M490" s="897"/>
      <c r="N490" s="897"/>
      <c r="O490" s="1137" t="s">
        <v>1321</v>
      </c>
      <c r="P490" s="1143" t="s">
        <v>1322</v>
      </c>
      <c r="Q490" s="935">
        <v>391</v>
      </c>
      <c r="R490" s="922" t="s">
        <v>1317</v>
      </c>
      <c r="S490" s="946">
        <v>8</v>
      </c>
      <c r="T490" s="922"/>
    </row>
    <row r="491" spans="4:20" ht="30" customHeight="1">
      <c r="D491" s="897"/>
      <c r="E491" s="897"/>
      <c r="F491" s="897"/>
      <c r="G491" s="897"/>
      <c r="H491" s="897"/>
      <c r="I491" s="897"/>
      <c r="J491" s="897"/>
      <c r="K491" s="897"/>
      <c r="L491" s="897"/>
      <c r="M491" s="897"/>
      <c r="N491" s="897"/>
      <c r="O491" s="1137"/>
      <c r="P491" s="1143"/>
      <c r="Q491" s="918">
        <v>392</v>
      </c>
      <c r="R491" s="945" t="s">
        <v>485</v>
      </c>
      <c r="S491" s="946">
        <v>1000</v>
      </c>
      <c r="T491" s="945"/>
    </row>
    <row r="492" spans="4:20" ht="30" customHeight="1">
      <c r="D492" s="897"/>
      <c r="E492" s="897"/>
      <c r="F492" s="897"/>
      <c r="G492" s="897"/>
      <c r="H492" s="897"/>
      <c r="I492" s="897"/>
      <c r="J492" s="897"/>
      <c r="K492" s="897"/>
      <c r="L492" s="897"/>
      <c r="M492" s="897"/>
      <c r="N492" s="897"/>
      <c r="O492" s="909" t="s">
        <v>1323</v>
      </c>
      <c r="P492" s="933" t="s">
        <v>1324</v>
      </c>
      <c r="Q492" s="918">
        <v>393</v>
      </c>
      <c r="R492" s="922" t="s">
        <v>1317</v>
      </c>
      <c r="S492" s="947">
        <v>12</v>
      </c>
      <c r="T492" s="922"/>
    </row>
    <row r="493" spans="4:20" ht="30" customHeight="1">
      <c r="D493" s="897"/>
      <c r="E493" s="897"/>
      <c r="F493" s="897"/>
      <c r="G493" s="897"/>
      <c r="H493" s="897"/>
      <c r="I493" s="897"/>
      <c r="J493" s="897"/>
      <c r="K493" s="897"/>
      <c r="L493" s="897"/>
      <c r="M493" s="897"/>
      <c r="N493" s="897"/>
      <c r="O493" s="909" t="s">
        <v>1325</v>
      </c>
      <c r="P493" s="922" t="s">
        <v>1326</v>
      </c>
      <c r="Q493" s="918">
        <v>394</v>
      </c>
      <c r="R493" s="922" t="s">
        <v>1327</v>
      </c>
      <c r="S493" s="947">
        <v>12</v>
      </c>
      <c r="T493" s="922"/>
    </row>
    <row r="494" spans="4:20" ht="30" customHeight="1">
      <c r="D494" s="897"/>
      <c r="E494" s="897"/>
      <c r="F494" s="897"/>
      <c r="G494" s="897"/>
      <c r="H494" s="897"/>
      <c r="I494" s="897"/>
      <c r="J494" s="897"/>
      <c r="K494" s="897"/>
      <c r="L494" s="897"/>
      <c r="M494" s="897"/>
      <c r="N494" s="897"/>
      <c r="O494" s="909" t="s">
        <v>1328</v>
      </c>
      <c r="P494" s="922" t="s">
        <v>1329</v>
      </c>
      <c r="Q494" s="918">
        <v>395</v>
      </c>
      <c r="R494" s="922" t="s">
        <v>1327</v>
      </c>
      <c r="S494" s="946">
        <v>4</v>
      </c>
      <c r="T494" s="922"/>
    </row>
    <row r="495" spans="4:20" ht="30" customHeight="1">
      <c r="D495" s="897"/>
      <c r="E495" s="897"/>
      <c r="F495" s="897"/>
      <c r="G495" s="897"/>
      <c r="H495" s="897"/>
      <c r="I495" s="897"/>
      <c r="J495" s="897"/>
      <c r="K495" s="897"/>
      <c r="L495" s="897"/>
      <c r="M495" s="897"/>
      <c r="N495" s="897"/>
      <c r="O495" s="909" t="s">
        <v>1330</v>
      </c>
      <c r="P495" s="945" t="s">
        <v>1331</v>
      </c>
      <c r="Q495" s="918">
        <v>396</v>
      </c>
      <c r="R495" s="922" t="s">
        <v>1332</v>
      </c>
      <c r="S495" s="946">
        <v>3000</v>
      </c>
      <c r="T495" s="922"/>
    </row>
    <row r="496" spans="4:20" ht="30" customHeight="1">
      <c r="D496" s="897"/>
      <c r="E496" s="897"/>
      <c r="F496" s="897"/>
      <c r="G496" s="897"/>
      <c r="H496" s="897"/>
      <c r="I496" s="897"/>
      <c r="J496" s="897"/>
      <c r="K496" s="897"/>
      <c r="L496" s="897"/>
      <c r="M496" s="897"/>
      <c r="N496" s="897"/>
      <c r="O496" s="909" t="s">
        <v>1333</v>
      </c>
      <c r="P496" s="922" t="s">
        <v>1334</v>
      </c>
      <c r="Q496" s="935">
        <v>397</v>
      </c>
      <c r="R496" s="922" t="s">
        <v>1335</v>
      </c>
      <c r="S496" s="947">
        <v>4</v>
      </c>
      <c r="T496" s="922"/>
    </row>
    <row r="497" spans="4:20" ht="30" customHeight="1">
      <c r="D497" s="897"/>
      <c r="E497" s="897"/>
      <c r="F497" s="897"/>
      <c r="G497" s="897"/>
      <c r="H497" s="897"/>
      <c r="I497" s="897"/>
      <c r="J497" s="897"/>
      <c r="K497" s="897"/>
      <c r="L497" s="897"/>
      <c r="M497" s="897"/>
      <c r="N497" s="897"/>
      <c r="O497" s="1137" t="s">
        <v>1336</v>
      </c>
      <c r="P497" s="1142" t="s">
        <v>1337</v>
      </c>
      <c r="Q497" s="935">
        <v>398</v>
      </c>
      <c r="R497" s="922" t="s">
        <v>1317</v>
      </c>
      <c r="S497" s="947">
        <v>4</v>
      </c>
      <c r="T497" s="922"/>
    </row>
    <row r="498" spans="4:20" ht="30" customHeight="1">
      <c r="D498" s="897"/>
      <c r="E498" s="897"/>
      <c r="F498" s="897"/>
      <c r="G498" s="897"/>
      <c r="H498" s="897"/>
      <c r="I498" s="897"/>
      <c r="J498" s="897"/>
      <c r="K498" s="897"/>
      <c r="L498" s="897"/>
      <c r="M498" s="897"/>
      <c r="N498" s="897"/>
      <c r="O498" s="1137"/>
      <c r="P498" s="1142"/>
      <c r="Q498" s="935">
        <v>399</v>
      </c>
      <c r="R498" s="922" t="s">
        <v>1338</v>
      </c>
      <c r="S498" s="946">
        <v>1</v>
      </c>
      <c r="T498" s="922"/>
    </row>
    <row r="499" spans="4:20" ht="30" customHeight="1">
      <c r="D499" s="897"/>
      <c r="E499" s="897"/>
      <c r="F499" s="897"/>
      <c r="G499" s="897"/>
      <c r="H499" s="897"/>
      <c r="I499" s="897"/>
      <c r="J499" s="897"/>
      <c r="K499" s="897"/>
      <c r="L499" s="897"/>
      <c r="M499" s="897"/>
      <c r="N499" s="897"/>
      <c r="O499" s="1137" t="s">
        <v>1339</v>
      </c>
      <c r="P499" s="1147" t="s">
        <v>1340</v>
      </c>
      <c r="Q499" s="937">
        <v>400</v>
      </c>
      <c r="R499" s="922" t="s">
        <v>485</v>
      </c>
      <c r="S499" s="946">
        <v>2000</v>
      </c>
      <c r="T499" s="922"/>
    </row>
    <row r="500" spans="4:20" ht="30" customHeight="1">
      <c r="D500" s="897"/>
      <c r="E500" s="897"/>
      <c r="F500" s="897"/>
      <c r="G500" s="897"/>
      <c r="H500" s="897"/>
      <c r="I500" s="897"/>
      <c r="J500" s="897"/>
      <c r="K500" s="897"/>
      <c r="L500" s="897"/>
      <c r="M500" s="897"/>
      <c r="N500" s="897"/>
      <c r="O500" s="1137"/>
      <c r="P500" s="1147"/>
      <c r="Q500" s="935">
        <v>401</v>
      </c>
      <c r="R500" s="922" t="s">
        <v>1341</v>
      </c>
      <c r="S500" s="946">
        <v>50</v>
      </c>
      <c r="T500" s="922"/>
    </row>
    <row r="501" spans="4:20" ht="30" customHeight="1">
      <c r="D501" s="897"/>
      <c r="E501" s="897"/>
      <c r="F501" s="897"/>
      <c r="G501" s="897"/>
      <c r="H501" s="897"/>
      <c r="I501" s="897"/>
      <c r="J501" s="897"/>
      <c r="K501" s="897"/>
      <c r="L501" s="897"/>
      <c r="M501" s="897"/>
      <c r="N501" s="897"/>
      <c r="O501" s="909" t="s">
        <v>1342</v>
      </c>
      <c r="P501" s="945" t="s">
        <v>1343</v>
      </c>
      <c r="Q501" s="935">
        <v>402</v>
      </c>
      <c r="R501" s="922" t="s">
        <v>1344</v>
      </c>
      <c r="S501" s="946">
        <v>40</v>
      </c>
      <c r="T501" s="922"/>
    </row>
    <row r="502" spans="4:20" ht="30" customHeight="1">
      <c r="D502" s="897"/>
      <c r="E502" s="897"/>
      <c r="F502" s="897"/>
      <c r="G502" s="897"/>
      <c r="H502" s="897"/>
      <c r="I502" s="897"/>
      <c r="J502" s="898">
        <v>2</v>
      </c>
      <c r="K502" s="897"/>
      <c r="L502" s="897"/>
      <c r="M502" s="897"/>
      <c r="N502" s="902">
        <v>3</v>
      </c>
      <c r="O502" s="911" t="s">
        <v>1345</v>
      </c>
      <c r="P502" s="908" t="s">
        <v>134</v>
      </c>
      <c r="Q502" s="916"/>
      <c r="R502" s="916"/>
      <c r="S502" s="917"/>
      <c r="T502" s="916"/>
    </row>
    <row r="503" spans="4:20" ht="30" customHeight="1">
      <c r="D503" s="897"/>
      <c r="E503" s="897"/>
      <c r="F503" s="897"/>
      <c r="G503" s="897"/>
      <c r="H503" s="897"/>
      <c r="I503" s="897"/>
      <c r="J503" s="897"/>
      <c r="K503" s="897"/>
      <c r="L503" s="897"/>
      <c r="M503" s="897"/>
      <c r="N503" s="897"/>
      <c r="O503" s="1137" t="s">
        <v>1346</v>
      </c>
      <c r="P503" s="1147" t="s">
        <v>1347</v>
      </c>
      <c r="Q503" s="935">
        <v>403</v>
      </c>
      <c r="R503" s="945" t="s">
        <v>383</v>
      </c>
      <c r="S503" s="946">
        <v>2000</v>
      </c>
      <c r="T503" s="945"/>
    </row>
    <row r="504" spans="4:20" ht="30" customHeight="1">
      <c r="D504" s="897"/>
      <c r="E504" s="897"/>
      <c r="F504" s="897"/>
      <c r="G504" s="897"/>
      <c r="H504" s="897"/>
      <c r="I504" s="897"/>
      <c r="J504" s="897"/>
      <c r="K504" s="897"/>
      <c r="L504" s="897"/>
      <c r="M504" s="897"/>
      <c r="N504" s="897"/>
      <c r="O504" s="1137"/>
      <c r="P504" s="1147"/>
      <c r="Q504" s="935">
        <v>404</v>
      </c>
      <c r="R504" s="945" t="s">
        <v>1348</v>
      </c>
      <c r="S504" s="946">
        <v>500</v>
      </c>
      <c r="T504" s="945"/>
    </row>
    <row r="505" spans="4:20" ht="30" customHeight="1">
      <c r="D505" s="897"/>
      <c r="E505" s="897"/>
      <c r="F505" s="897"/>
      <c r="G505" s="897"/>
      <c r="H505" s="897"/>
      <c r="I505" s="897"/>
      <c r="J505" s="897"/>
      <c r="K505" s="897"/>
      <c r="L505" s="897"/>
      <c r="M505" s="897"/>
      <c r="N505" s="897"/>
      <c r="O505" s="909" t="s">
        <v>1349</v>
      </c>
      <c r="P505" s="945" t="s">
        <v>1350</v>
      </c>
      <c r="Q505" s="935">
        <v>405</v>
      </c>
      <c r="R505" s="945" t="s">
        <v>1351</v>
      </c>
      <c r="S505" s="946">
        <v>30</v>
      </c>
      <c r="T505" s="945"/>
    </row>
    <row r="506" spans="4:20" ht="30" customHeight="1">
      <c r="D506" s="897"/>
      <c r="E506" s="897"/>
      <c r="F506" s="897"/>
      <c r="G506" s="897"/>
      <c r="H506" s="897"/>
      <c r="I506" s="897"/>
      <c r="J506" s="898">
        <v>4</v>
      </c>
      <c r="K506" s="897"/>
      <c r="L506" s="897"/>
      <c r="M506" s="897"/>
      <c r="N506" s="902">
        <v>5</v>
      </c>
      <c r="O506" s="911" t="s">
        <v>1352</v>
      </c>
      <c r="P506" s="908" t="s">
        <v>1353</v>
      </c>
      <c r="Q506" s="916"/>
      <c r="R506" s="916"/>
      <c r="S506" s="917"/>
      <c r="T506" s="916"/>
    </row>
    <row r="507" spans="4:20" ht="30" customHeight="1">
      <c r="D507" s="897"/>
      <c r="E507" s="897"/>
      <c r="F507" s="897"/>
      <c r="G507" s="897"/>
      <c r="H507" s="897"/>
      <c r="I507" s="897"/>
      <c r="J507" s="897"/>
      <c r="K507" s="897"/>
      <c r="L507" s="897"/>
      <c r="M507" s="897"/>
      <c r="N507" s="897"/>
      <c r="O507" s="909" t="s">
        <v>1354</v>
      </c>
      <c r="P507" s="934" t="s">
        <v>1355</v>
      </c>
      <c r="Q507" s="935">
        <v>406</v>
      </c>
      <c r="R507" s="922" t="s">
        <v>1311</v>
      </c>
      <c r="S507" s="946">
        <v>40</v>
      </c>
      <c r="T507" s="922"/>
    </row>
    <row r="508" spans="4:20" ht="30" customHeight="1">
      <c r="D508" s="897"/>
      <c r="E508" s="897"/>
      <c r="F508" s="897"/>
      <c r="G508" s="897"/>
      <c r="H508" s="897"/>
      <c r="I508" s="897"/>
      <c r="J508" s="897"/>
      <c r="K508" s="897"/>
      <c r="L508" s="897"/>
      <c r="M508" s="897"/>
      <c r="N508" s="897"/>
      <c r="O508" s="909" t="s">
        <v>1356</v>
      </c>
      <c r="P508" s="933" t="s">
        <v>1357</v>
      </c>
      <c r="Q508" s="935">
        <v>407</v>
      </c>
      <c r="R508" s="922" t="s">
        <v>1358</v>
      </c>
      <c r="S508" s="946">
        <v>4</v>
      </c>
      <c r="T508" s="922"/>
    </row>
    <row r="509" spans="4:20" ht="30" customHeight="1">
      <c r="D509" s="897"/>
      <c r="E509" s="897"/>
      <c r="F509" s="897"/>
      <c r="G509" s="897"/>
      <c r="H509" s="897"/>
      <c r="I509" s="897"/>
      <c r="J509" s="897"/>
      <c r="K509" s="897"/>
      <c r="L509" s="897"/>
      <c r="M509" s="897"/>
      <c r="N509" s="897"/>
      <c r="O509" s="1137" t="s">
        <v>1359</v>
      </c>
      <c r="P509" s="1143" t="s">
        <v>1360</v>
      </c>
      <c r="Q509" s="935">
        <v>408</v>
      </c>
      <c r="R509" s="922" t="s">
        <v>485</v>
      </c>
      <c r="S509" s="946">
        <v>1</v>
      </c>
      <c r="T509" s="922"/>
    </row>
    <row r="510" spans="4:20" ht="30" customHeight="1">
      <c r="D510" s="897"/>
      <c r="E510" s="897"/>
      <c r="F510" s="897"/>
      <c r="G510" s="897"/>
      <c r="H510" s="897"/>
      <c r="I510" s="897"/>
      <c r="J510" s="897"/>
      <c r="K510" s="897"/>
      <c r="L510" s="897"/>
      <c r="M510" s="897"/>
      <c r="N510" s="897"/>
      <c r="O510" s="1137"/>
      <c r="P510" s="1143"/>
      <c r="Q510" s="935">
        <v>409</v>
      </c>
      <c r="R510" s="922" t="s">
        <v>1361</v>
      </c>
      <c r="S510" s="946">
        <v>1</v>
      </c>
      <c r="T510" s="922"/>
    </row>
    <row r="511" spans="4:20" ht="30" customHeight="1">
      <c r="D511" s="897"/>
      <c r="E511" s="897"/>
      <c r="F511" s="897"/>
      <c r="G511" s="897"/>
      <c r="H511" s="897"/>
      <c r="I511" s="897"/>
      <c r="J511" s="897"/>
      <c r="K511" s="897"/>
      <c r="L511" s="897"/>
      <c r="M511" s="897"/>
      <c r="N511" s="897"/>
      <c r="O511" s="909" t="s">
        <v>1362</v>
      </c>
      <c r="P511" s="933" t="s">
        <v>1363</v>
      </c>
      <c r="Q511" s="935">
        <v>410</v>
      </c>
      <c r="R511" s="922" t="s">
        <v>1364</v>
      </c>
      <c r="S511" s="946">
        <v>2</v>
      </c>
      <c r="T511" s="922"/>
    </row>
    <row r="512" spans="4:20" ht="30" customHeight="1">
      <c r="D512" s="897"/>
      <c r="E512" s="897"/>
      <c r="F512" s="897"/>
      <c r="G512" s="897"/>
      <c r="H512" s="897"/>
      <c r="I512" s="897"/>
      <c r="J512" s="898">
        <v>5</v>
      </c>
      <c r="K512" s="897"/>
      <c r="L512" s="897"/>
      <c r="M512" s="897"/>
      <c r="N512" s="902">
        <v>8</v>
      </c>
      <c r="O512" s="911" t="s">
        <v>1365</v>
      </c>
      <c r="P512" s="908" t="s">
        <v>136</v>
      </c>
      <c r="Q512" s="916"/>
      <c r="R512" s="916"/>
      <c r="S512" s="917"/>
      <c r="T512" s="916"/>
    </row>
    <row r="513" spans="4:22" ht="30" customHeight="1">
      <c r="D513" s="897"/>
      <c r="E513" s="897"/>
      <c r="F513" s="897"/>
      <c r="G513" s="897"/>
      <c r="H513" s="897"/>
      <c r="I513" s="897"/>
      <c r="J513" s="897"/>
      <c r="K513" s="897"/>
      <c r="L513" s="897"/>
      <c r="M513" s="897"/>
      <c r="N513" s="897"/>
      <c r="O513" s="1137" t="s">
        <v>1366</v>
      </c>
      <c r="P513" s="1144" t="s">
        <v>1367</v>
      </c>
      <c r="Q513" s="935">
        <v>411</v>
      </c>
      <c r="R513" s="922" t="s">
        <v>1317</v>
      </c>
      <c r="S513" s="946">
        <v>4</v>
      </c>
      <c r="T513" s="922"/>
    </row>
    <row r="514" spans="4:22" ht="30" customHeight="1">
      <c r="D514" s="897"/>
      <c r="E514" s="897"/>
      <c r="F514" s="897"/>
      <c r="G514" s="897"/>
      <c r="H514" s="897"/>
      <c r="I514" s="897"/>
      <c r="J514" s="897"/>
      <c r="K514" s="897"/>
      <c r="L514" s="897"/>
      <c r="M514" s="897"/>
      <c r="N514" s="897"/>
      <c r="O514" s="1137"/>
      <c r="P514" s="1144"/>
      <c r="Q514" s="935">
        <v>412</v>
      </c>
      <c r="R514" s="922" t="s">
        <v>1368</v>
      </c>
      <c r="S514" s="946">
        <v>1</v>
      </c>
      <c r="T514" s="922"/>
    </row>
    <row r="515" spans="4:22" ht="30" customHeight="1">
      <c r="D515" s="897"/>
      <c r="E515" s="897"/>
      <c r="F515" s="897"/>
      <c r="G515" s="897"/>
      <c r="H515" s="897"/>
      <c r="I515" s="897"/>
      <c r="J515" s="897"/>
      <c r="K515" s="897"/>
      <c r="L515" s="897"/>
      <c r="M515" s="897"/>
      <c r="N515" s="897"/>
      <c r="O515" s="909" t="s">
        <v>1369</v>
      </c>
      <c r="P515" s="934" t="s">
        <v>1370</v>
      </c>
      <c r="Q515" s="935">
        <v>413</v>
      </c>
      <c r="R515" s="945" t="s">
        <v>1371</v>
      </c>
      <c r="S515" s="946">
        <v>1000</v>
      </c>
      <c r="T515" s="945"/>
    </row>
    <row r="516" spans="4:22" ht="30" customHeight="1">
      <c r="D516" s="897"/>
      <c r="E516" s="897"/>
      <c r="F516" s="897"/>
      <c r="G516" s="897"/>
      <c r="H516" s="897"/>
      <c r="I516" s="897"/>
      <c r="J516" s="897"/>
      <c r="K516" s="897"/>
      <c r="L516" s="897"/>
      <c r="M516" s="897"/>
      <c r="N516" s="897"/>
      <c r="O516" s="909" t="s">
        <v>1372</v>
      </c>
      <c r="P516" s="934" t="s">
        <v>1373</v>
      </c>
      <c r="Q516" s="935">
        <v>414</v>
      </c>
      <c r="R516" s="922" t="s">
        <v>1317</v>
      </c>
      <c r="S516" s="946">
        <v>4</v>
      </c>
      <c r="T516" s="922"/>
    </row>
    <row r="517" spans="4:22" ht="30" customHeight="1">
      <c r="D517" s="897"/>
      <c r="E517" s="897"/>
      <c r="F517" s="897"/>
      <c r="G517" s="897"/>
      <c r="H517" s="897"/>
      <c r="I517" s="897"/>
      <c r="J517" s="897"/>
      <c r="K517" s="897"/>
      <c r="L517" s="897"/>
      <c r="M517" s="897"/>
      <c r="N517" s="897"/>
      <c r="O517" s="1137" t="s">
        <v>1374</v>
      </c>
      <c r="P517" s="1147" t="s">
        <v>1375</v>
      </c>
      <c r="Q517" s="935">
        <v>415</v>
      </c>
      <c r="R517" s="922" t="s">
        <v>1317</v>
      </c>
      <c r="S517" s="946">
        <v>2</v>
      </c>
      <c r="T517" s="922"/>
    </row>
    <row r="518" spans="4:22" ht="30" customHeight="1">
      <c r="D518" s="897"/>
      <c r="E518" s="897"/>
      <c r="F518" s="897"/>
      <c r="G518" s="897"/>
      <c r="H518" s="897"/>
      <c r="I518" s="897"/>
      <c r="J518" s="897"/>
      <c r="K518" s="897"/>
      <c r="L518" s="897"/>
      <c r="M518" s="897"/>
      <c r="N518" s="897"/>
      <c r="O518" s="1137"/>
      <c r="P518" s="1147"/>
      <c r="Q518" s="935">
        <v>416</v>
      </c>
      <c r="R518" s="922" t="s">
        <v>1376</v>
      </c>
      <c r="S518" s="946">
        <v>400</v>
      </c>
      <c r="T518" s="922"/>
    </row>
    <row r="519" spans="4:22" ht="30" customHeight="1">
      <c r="D519" s="897"/>
      <c r="E519" s="897"/>
      <c r="F519" s="897"/>
      <c r="G519" s="897"/>
      <c r="H519" s="897"/>
      <c r="I519" s="897"/>
      <c r="J519" s="897"/>
      <c r="K519" s="897"/>
      <c r="L519" s="897"/>
      <c r="M519" s="897"/>
      <c r="N519" s="897"/>
      <c r="O519" s="1137"/>
      <c r="P519" s="1147"/>
      <c r="Q519" s="918">
        <v>417</v>
      </c>
      <c r="R519" s="922" t="s">
        <v>1351</v>
      </c>
      <c r="S519" s="946">
        <v>20</v>
      </c>
      <c r="T519" s="922"/>
    </row>
    <row r="520" spans="4:22" ht="30" customHeight="1">
      <c r="D520" s="897"/>
      <c r="E520" s="897"/>
      <c r="F520" s="897"/>
      <c r="G520" s="897"/>
      <c r="H520" s="897"/>
      <c r="I520" s="897"/>
      <c r="J520" s="897"/>
      <c r="K520" s="897"/>
      <c r="L520" s="897"/>
      <c r="M520" s="897"/>
      <c r="N520" s="897"/>
      <c r="O520" s="909" t="s">
        <v>1377</v>
      </c>
      <c r="P520" s="933" t="s">
        <v>1378</v>
      </c>
      <c r="Q520" s="918">
        <v>418</v>
      </c>
      <c r="R520" s="922" t="s">
        <v>1379</v>
      </c>
      <c r="S520" s="947">
        <v>4</v>
      </c>
      <c r="T520" s="922"/>
    </row>
    <row r="521" spans="4:22" ht="30" customHeight="1">
      <c r="D521" s="897"/>
      <c r="E521" s="897"/>
      <c r="F521" s="896">
        <v>5</v>
      </c>
      <c r="G521" s="897"/>
      <c r="H521" s="897"/>
      <c r="I521" s="898">
        <f>SUM(J522:J540)</f>
        <v>21</v>
      </c>
      <c r="J521" s="897"/>
      <c r="K521" s="897"/>
      <c r="L521" s="897"/>
      <c r="M521" s="902">
        <f>SUM(N522:N540)</f>
        <v>21</v>
      </c>
      <c r="N521" s="897"/>
      <c r="O521" s="905">
        <v>2.7</v>
      </c>
      <c r="P521" s="906" t="s">
        <v>1380</v>
      </c>
      <c r="Q521" s="905"/>
      <c r="R521" s="905"/>
      <c r="S521" s="915"/>
      <c r="T521" s="905"/>
      <c r="V521" s="880">
        <v>4</v>
      </c>
    </row>
    <row r="522" spans="4:22" ht="30" customHeight="1">
      <c r="D522" s="897"/>
      <c r="E522" s="897"/>
      <c r="F522" s="897"/>
      <c r="G522" s="897"/>
      <c r="H522" s="897"/>
      <c r="I522" s="897"/>
      <c r="J522" s="898">
        <v>13</v>
      </c>
      <c r="K522" s="897"/>
      <c r="L522" s="897"/>
      <c r="M522" s="897"/>
      <c r="N522" s="902">
        <v>13</v>
      </c>
      <c r="O522" s="911" t="s">
        <v>1381</v>
      </c>
      <c r="P522" s="908" t="s">
        <v>139</v>
      </c>
      <c r="Q522" s="916"/>
      <c r="R522" s="916"/>
      <c r="S522" s="917"/>
      <c r="T522" s="916"/>
    </row>
    <row r="523" spans="4:22" ht="30" customHeight="1">
      <c r="D523" s="897"/>
      <c r="E523" s="897"/>
      <c r="F523" s="897"/>
      <c r="G523" s="897"/>
      <c r="H523" s="897"/>
      <c r="I523" s="897"/>
      <c r="J523" s="897"/>
      <c r="K523" s="897"/>
      <c r="L523" s="897"/>
      <c r="M523" s="897"/>
      <c r="N523" s="897"/>
      <c r="O523" s="909" t="s">
        <v>1382</v>
      </c>
      <c r="P523" s="922" t="s">
        <v>1383</v>
      </c>
      <c r="Q523" s="918">
        <v>419</v>
      </c>
      <c r="R523" s="922" t="s">
        <v>1384</v>
      </c>
      <c r="S523" s="947">
        <v>1000</v>
      </c>
      <c r="T523" s="922"/>
    </row>
    <row r="524" spans="4:22" ht="30" customHeight="1">
      <c r="D524" s="897"/>
      <c r="E524" s="897"/>
      <c r="F524" s="897"/>
      <c r="G524" s="897"/>
      <c r="H524" s="897"/>
      <c r="I524" s="897"/>
      <c r="J524" s="897"/>
      <c r="K524" s="897"/>
      <c r="L524" s="897"/>
      <c r="M524" s="897"/>
      <c r="N524" s="897"/>
      <c r="O524" s="909" t="s">
        <v>1385</v>
      </c>
      <c r="P524" s="933" t="s">
        <v>1386</v>
      </c>
      <c r="Q524" s="935">
        <v>420</v>
      </c>
      <c r="R524" s="922" t="s">
        <v>1387</v>
      </c>
      <c r="S524" s="946">
        <v>1000</v>
      </c>
      <c r="T524" s="922"/>
    </row>
    <row r="525" spans="4:22" ht="30" customHeight="1">
      <c r="D525" s="897"/>
      <c r="E525" s="897"/>
      <c r="F525" s="897"/>
      <c r="G525" s="897"/>
      <c r="H525" s="897"/>
      <c r="I525" s="897"/>
      <c r="J525" s="897"/>
      <c r="K525" s="897"/>
      <c r="L525" s="897"/>
      <c r="M525" s="897"/>
      <c r="N525" s="897"/>
      <c r="O525" s="909" t="s">
        <v>1388</v>
      </c>
      <c r="P525" s="933" t="s">
        <v>1389</v>
      </c>
      <c r="Q525" s="935">
        <v>421</v>
      </c>
      <c r="R525" s="922" t="s">
        <v>1341</v>
      </c>
      <c r="S525" s="946">
        <v>16</v>
      </c>
      <c r="T525" s="922"/>
    </row>
    <row r="526" spans="4:22" ht="30" customHeight="1">
      <c r="D526" s="897"/>
      <c r="E526" s="897"/>
      <c r="F526" s="897"/>
      <c r="G526" s="897"/>
      <c r="H526" s="897"/>
      <c r="I526" s="897"/>
      <c r="J526" s="897"/>
      <c r="K526" s="897"/>
      <c r="L526" s="897"/>
      <c r="M526" s="897"/>
      <c r="N526" s="897"/>
      <c r="O526" s="909" t="s">
        <v>1390</v>
      </c>
      <c r="P526" s="933" t="s">
        <v>1391</v>
      </c>
      <c r="Q526" s="935">
        <v>422</v>
      </c>
      <c r="R526" s="922" t="s">
        <v>1327</v>
      </c>
      <c r="S526" s="947">
        <v>4</v>
      </c>
      <c r="T526" s="922"/>
    </row>
    <row r="527" spans="4:22" ht="30" customHeight="1">
      <c r="D527" s="897"/>
      <c r="E527" s="897"/>
      <c r="F527" s="897"/>
      <c r="G527" s="897"/>
      <c r="H527" s="897"/>
      <c r="I527" s="897"/>
      <c r="J527" s="897"/>
      <c r="K527" s="897"/>
      <c r="L527" s="897"/>
      <c r="M527" s="897"/>
      <c r="N527" s="897"/>
      <c r="O527" s="909" t="s">
        <v>1392</v>
      </c>
      <c r="P527" s="933" t="s">
        <v>1393</v>
      </c>
      <c r="Q527" s="935">
        <v>423</v>
      </c>
      <c r="R527" s="922" t="s">
        <v>1394</v>
      </c>
      <c r="S527" s="947">
        <v>2</v>
      </c>
      <c r="T527" s="922"/>
    </row>
    <row r="528" spans="4:22" ht="30" customHeight="1">
      <c r="D528" s="897"/>
      <c r="E528" s="897"/>
      <c r="F528" s="897"/>
      <c r="G528" s="897"/>
      <c r="H528" s="897"/>
      <c r="I528" s="897"/>
      <c r="J528" s="897"/>
      <c r="K528" s="897"/>
      <c r="L528" s="897"/>
      <c r="M528" s="897"/>
      <c r="N528" s="897"/>
      <c r="O528" s="909" t="s">
        <v>1395</v>
      </c>
      <c r="P528" s="933" t="s">
        <v>1396</v>
      </c>
      <c r="Q528" s="935">
        <v>424</v>
      </c>
      <c r="R528" s="922" t="s">
        <v>1327</v>
      </c>
      <c r="S528" s="946">
        <v>1</v>
      </c>
      <c r="T528" s="922"/>
    </row>
    <row r="529" spans="4:20" ht="30" customHeight="1">
      <c r="D529" s="897"/>
      <c r="E529" s="897"/>
      <c r="F529" s="897"/>
      <c r="G529" s="897"/>
      <c r="H529" s="897"/>
      <c r="I529" s="897"/>
      <c r="J529" s="897"/>
      <c r="K529" s="897"/>
      <c r="L529" s="897"/>
      <c r="M529" s="897"/>
      <c r="N529" s="897"/>
      <c r="O529" s="909" t="s">
        <v>1397</v>
      </c>
      <c r="P529" s="934" t="s">
        <v>1398</v>
      </c>
      <c r="Q529" s="935">
        <v>425</v>
      </c>
      <c r="R529" s="922" t="s">
        <v>1317</v>
      </c>
      <c r="S529" s="947">
        <v>1</v>
      </c>
      <c r="T529" s="922"/>
    </row>
    <row r="530" spans="4:20" ht="30" customHeight="1">
      <c r="D530" s="897"/>
      <c r="E530" s="897"/>
      <c r="F530" s="897"/>
      <c r="G530" s="897"/>
      <c r="H530" s="897"/>
      <c r="I530" s="897"/>
      <c r="J530" s="897"/>
      <c r="K530" s="897"/>
      <c r="L530" s="897"/>
      <c r="M530" s="897"/>
      <c r="N530" s="897"/>
      <c r="O530" s="909" t="s">
        <v>1399</v>
      </c>
      <c r="P530" s="933" t="s">
        <v>1400</v>
      </c>
      <c r="Q530" s="935">
        <v>426</v>
      </c>
      <c r="R530" s="922" t="s">
        <v>1341</v>
      </c>
      <c r="S530" s="947">
        <v>40</v>
      </c>
      <c r="T530" s="922"/>
    </row>
    <row r="531" spans="4:20" ht="30" customHeight="1">
      <c r="D531" s="897"/>
      <c r="E531" s="897"/>
      <c r="F531" s="897"/>
      <c r="G531" s="897"/>
      <c r="H531" s="897"/>
      <c r="I531" s="897"/>
      <c r="J531" s="897"/>
      <c r="K531" s="897"/>
      <c r="L531" s="897"/>
      <c r="M531" s="897"/>
      <c r="N531" s="897"/>
      <c r="O531" s="909" t="s">
        <v>1401</v>
      </c>
      <c r="P531" s="933" t="s">
        <v>1402</v>
      </c>
      <c r="Q531" s="918">
        <v>427</v>
      </c>
      <c r="R531" s="922" t="s">
        <v>1311</v>
      </c>
      <c r="S531" s="947">
        <v>6</v>
      </c>
      <c r="T531" s="922"/>
    </row>
    <row r="532" spans="4:20" ht="30" customHeight="1">
      <c r="D532" s="897"/>
      <c r="E532" s="897"/>
      <c r="F532" s="897"/>
      <c r="G532" s="897"/>
      <c r="H532" s="897"/>
      <c r="I532" s="897"/>
      <c r="J532" s="897"/>
      <c r="K532" s="897"/>
      <c r="L532" s="897"/>
      <c r="M532" s="897"/>
      <c r="N532" s="897"/>
      <c r="O532" s="909" t="s">
        <v>1403</v>
      </c>
      <c r="P532" s="933" t="s">
        <v>1404</v>
      </c>
      <c r="Q532" s="935">
        <v>428</v>
      </c>
      <c r="R532" s="922" t="s">
        <v>1358</v>
      </c>
      <c r="S532" s="947">
        <v>4</v>
      </c>
      <c r="T532" s="922"/>
    </row>
    <row r="533" spans="4:20" ht="30" customHeight="1">
      <c r="D533" s="897"/>
      <c r="E533" s="897"/>
      <c r="F533" s="897"/>
      <c r="G533" s="897"/>
      <c r="H533" s="897"/>
      <c r="I533" s="897"/>
      <c r="J533" s="897"/>
      <c r="K533" s="897"/>
      <c r="L533" s="897"/>
      <c r="M533" s="897"/>
      <c r="N533" s="897"/>
      <c r="O533" s="909" t="s">
        <v>1405</v>
      </c>
      <c r="P533" s="933" t="s">
        <v>1406</v>
      </c>
      <c r="Q533" s="935">
        <v>429</v>
      </c>
      <c r="R533" s="922" t="s">
        <v>1358</v>
      </c>
      <c r="S533" s="947">
        <v>4</v>
      </c>
      <c r="T533" s="922"/>
    </row>
    <row r="534" spans="4:20" ht="30" customHeight="1">
      <c r="D534" s="897"/>
      <c r="E534" s="897"/>
      <c r="F534" s="897"/>
      <c r="G534" s="897"/>
      <c r="H534" s="897"/>
      <c r="I534" s="897"/>
      <c r="J534" s="897"/>
      <c r="K534" s="897"/>
      <c r="L534" s="897"/>
      <c r="M534" s="897"/>
      <c r="N534" s="897"/>
      <c r="O534" s="909" t="s">
        <v>1407</v>
      </c>
      <c r="P534" s="934" t="s">
        <v>1408</v>
      </c>
      <c r="Q534" s="935">
        <v>430</v>
      </c>
      <c r="R534" s="922" t="s">
        <v>1335</v>
      </c>
      <c r="S534" s="947">
        <v>2</v>
      </c>
      <c r="T534" s="922"/>
    </row>
    <row r="535" spans="4:20" ht="30" customHeight="1">
      <c r="D535" s="897"/>
      <c r="E535" s="897"/>
      <c r="F535" s="897"/>
      <c r="G535" s="897"/>
      <c r="H535" s="897"/>
      <c r="I535" s="897"/>
      <c r="J535" s="897"/>
      <c r="K535" s="897"/>
      <c r="L535" s="897"/>
      <c r="M535" s="897"/>
      <c r="N535" s="897"/>
      <c r="O535" s="909" t="s">
        <v>1409</v>
      </c>
      <c r="P535" s="934" t="s">
        <v>1410</v>
      </c>
      <c r="Q535" s="918">
        <v>431</v>
      </c>
      <c r="R535" s="922" t="s">
        <v>1335</v>
      </c>
      <c r="S535" s="947">
        <v>2</v>
      </c>
      <c r="T535" s="922"/>
    </row>
    <row r="536" spans="4:20" ht="30" customHeight="1">
      <c r="D536" s="897"/>
      <c r="E536" s="897"/>
      <c r="F536" s="897"/>
      <c r="G536" s="897"/>
      <c r="H536" s="897"/>
      <c r="I536" s="897"/>
      <c r="J536" s="898">
        <v>3</v>
      </c>
      <c r="K536" s="897"/>
      <c r="L536" s="897"/>
      <c r="M536" s="897"/>
      <c r="N536" s="902">
        <v>3</v>
      </c>
      <c r="O536" s="911" t="s">
        <v>1411</v>
      </c>
      <c r="P536" s="908" t="s">
        <v>1412</v>
      </c>
      <c r="Q536" s="916"/>
      <c r="R536" s="916"/>
      <c r="S536" s="917"/>
      <c r="T536" s="916"/>
    </row>
    <row r="537" spans="4:20" ht="30" customHeight="1">
      <c r="D537" s="897"/>
      <c r="E537" s="897"/>
      <c r="F537" s="897"/>
      <c r="G537" s="897"/>
      <c r="H537" s="897"/>
      <c r="I537" s="897"/>
      <c r="J537" s="897"/>
      <c r="K537" s="897"/>
      <c r="L537" s="897"/>
      <c r="M537" s="897"/>
      <c r="N537" s="897"/>
      <c r="O537" s="909" t="s">
        <v>1413</v>
      </c>
      <c r="P537" s="945" t="s">
        <v>1414</v>
      </c>
      <c r="Q537" s="918">
        <v>432</v>
      </c>
      <c r="R537" s="945" t="s">
        <v>1415</v>
      </c>
      <c r="S537" s="946">
        <v>5000</v>
      </c>
      <c r="T537" s="945"/>
    </row>
    <row r="538" spans="4:20" ht="30" customHeight="1">
      <c r="D538" s="897"/>
      <c r="E538" s="897"/>
      <c r="F538" s="897"/>
      <c r="G538" s="897"/>
      <c r="H538" s="897"/>
      <c r="I538" s="897"/>
      <c r="J538" s="897"/>
      <c r="K538" s="897"/>
      <c r="L538" s="897"/>
      <c r="M538" s="897"/>
      <c r="N538" s="897"/>
      <c r="O538" s="909" t="s">
        <v>1416</v>
      </c>
      <c r="P538" s="922" t="s">
        <v>1417</v>
      </c>
      <c r="Q538" s="918">
        <v>433</v>
      </c>
      <c r="R538" s="945" t="s">
        <v>1418</v>
      </c>
      <c r="S538" s="946">
        <v>500</v>
      </c>
      <c r="T538" s="945"/>
    </row>
    <row r="539" spans="4:20" ht="30" customHeight="1">
      <c r="D539" s="897"/>
      <c r="E539" s="897"/>
      <c r="F539" s="897"/>
      <c r="G539" s="897"/>
      <c r="H539" s="897"/>
      <c r="I539" s="897"/>
      <c r="J539" s="897"/>
      <c r="K539" s="897"/>
      <c r="L539" s="897"/>
      <c r="M539" s="897"/>
      <c r="N539" s="897"/>
      <c r="O539" s="909" t="s">
        <v>1419</v>
      </c>
      <c r="P539" s="922" t="s">
        <v>1420</v>
      </c>
      <c r="Q539" s="918">
        <v>434</v>
      </c>
      <c r="R539" s="945" t="s">
        <v>1415</v>
      </c>
      <c r="S539" s="946">
        <v>200</v>
      </c>
      <c r="T539" s="945"/>
    </row>
    <row r="540" spans="4:20" ht="30" customHeight="1">
      <c r="D540" s="897"/>
      <c r="E540" s="897"/>
      <c r="F540" s="897"/>
      <c r="G540" s="897"/>
      <c r="H540" s="897"/>
      <c r="I540" s="897"/>
      <c r="J540" s="898">
        <v>5</v>
      </c>
      <c r="K540" s="897"/>
      <c r="L540" s="897"/>
      <c r="M540" s="897"/>
      <c r="N540" s="902">
        <v>5</v>
      </c>
      <c r="O540" s="911" t="s">
        <v>1421</v>
      </c>
      <c r="P540" s="908" t="s">
        <v>1422</v>
      </c>
      <c r="Q540" s="916"/>
      <c r="R540" s="916"/>
      <c r="S540" s="917"/>
      <c r="T540" s="916"/>
    </row>
    <row r="541" spans="4:20" ht="30" customHeight="1">
      <c r="D541" s="897"/>
      <c r="E541" s="897"/>
      <c r="F541" s="897"/>
      <c r="G541" s="897"/>
      <c r="H541" s="897"/>
      <c r="I541" s="897"/>
      <c r="J541" s="897"/>
      <c r="K541" s="897"/>
      <c r="L541" s="897"/>
      <c r="M541" s="897"/>
      <c r="N541" s="897"/>
      <c r="O541" s="909" t="s">
        <v>1423</v>
      </c>
      <c r="P541" s="922" t="s">
        <v>1424</v>
      </c>
      <c r="Q541" s="918">
        <v>435</v>
      </c>
      <c r="R541" s="919" t="s">
        <v>1425</v>
      </c>
      <c r="S541" s="947">
        <v>40</v>
      </c>
      <c r="T541" s="919"/>
    </row>
    <row r="542" spans="4:20" ht="30" customHeight="1">
      <c r="D542" s="897"/>
      <c r="E542" s="897"/>
      <c r="F542" s="897"/>
      <c r="G542" s="897"/>
      <c r="H542" s="897"/>
      <c r="I542" s="897"/>
      <c r="J542" s="897"/>
      <c r="K542" s="897"/>
      <c r="L542" s="897"/>
      <c r="M542" s="897"/>
      <c r="N542" s="897"/>
      <c r="O542" s="909" t="s">
        <v>1426</v>
      </c>
      <c r="P542" s="922" t="s">
        <v>1427</v>
      </c>
      <c r="Q542" s="918">
        <v>436</v>
      </c>
      <c r="R542" s="919" t="s">
        <v>1428</v>
      </c>
      <c r="S542" s="946">
        <v>40</v>
      </c>
      <c r="T542" s="919"/>
    </row>
    <row r="543" spans="4:20" ht="30" customHeight="1">
      <c r="D543" s="897"/>
      <c r="E543" s="897"/>
      <c r="F543" s="897"/>
      <c r="G543" s="897"/>
      <c r="H543" s="897"/>
      <c r="I543" s="897"/>
      <c r="J543" s="897"/>
      <c r="K543" s="897"/>
      <c r="L543" s="897"/>
      <c r="M543" s="897"/>
      <c r="N543" s="897"/>
      <c r="O543" s="909" t="s">
        <v>1429</v>
      </c>
      <c r="P543" s="945" t="s">
        <v>1430</v>
      </c>
      <c r="Q543" s="918">
        <v>437</v>
      </c>
      <c r="R543" s="919" t="s">
        <v>1428</v>
      </c>
      <c r="S543" s="946">
        <v>4</v>
      </c>
      <c r="T543" s="919"/>
    </row>
    <row r="544" spans="4:20" ht="30" customHeight="1">
      <c r="D544" s="897"/>
      <c r="E544" s="897"/>
      <c r="F544" s="897"/>
      <c r="G544" s="897"/>
      <c r="H544" s="897"/>
      <c r="I544" s="897"/>
      <c r="J544" s="897"/>
      <c r="K544" s="897"/>
      <c r="L544" s="897"/>
      <c r="M544" s="897"/>
      <c r="N544" s="897"/>
      <c r="O544" s="909" t="s">
        <v>1431</v>
      </c>
      <c r="P544" s="945" t="s">
        <v>1432</v>
      </c>
      <c r="Q544" s="918">
        <v>438</v>
      </c>
      <c r="R544" s="936" t="s">
        <v>319</v>
      </c>
      <c r="S544" s="946">
        <v>1</v>
      </c>
      <c r="T544" s="936"/>
    </row>
    <row r="545" spans="4:22" ht="30" customHeight="1">
      <c r="D545" s="897"/>
      <c r="E545" s="897"/>
      <c r="F545" s="897"/>
      <c r="G545" s="897"/>
      <c r="H545" s="897"/>
      <c r="I545" s="897"/>
      <c r="J545" s="897"/>
      <c r="K545" s="897"/>
      <c r="L545" s="897"/>
      <c r="M545" s="897"/>
      <c r="N545" s="897"/>
      <c r="O545" s="909" t="s">
        <v>1433</v>
      </c>
      <c r="P545" s="945" t="s">
        <v>1434</v>
      </c>
      <c r="Q545" s="918">
        <v>439</v>
      </c>
      <c r="R545" s="936" t="s">
        <v>1425</v>
      </c>
      <c r="S545" s="946">
        <v>40</v>
      </c>
      <c r="T545" s="936"/>
    </row>
    <row r="546" spans="4:22" ht="30" customHeight="1">
      <c r="D546" s="897"/>
      <c r="E546" s="897"/>
      <c r="F546" s="896">
        <v>5</v>
      </c>
      <c r="G546" s="897"/>
      <c r="H546" s="897"/>
      <c r="I546" s="898">
        <f>SUM(J547:J569)</f>
        <v>18</v>
      </c>
      <c r="J546" s="897"/>
      <c r="K546" s="897"/>
      <c r="L546" s="897"/>
      <c r="M546" s="902">
        <f>SUM(N547:N569)</f>
        <v>19</v>
      </c>
      <c r="N546" s="897"/>
      <c r="O546" s="905">
        <v>2.8</v>
      </c>
      <c r="P546" s="906" t="s">
        <v>1435</v>
      </c>
      <c r="Q546" s="905"/>
      <c r="R546" s="905"/>
      <c r="S546" s="915"/>
      <c r="T546" s="905"/>
      <c r="V546" s="880">
        <v>2</v>
      </c>
    </row>
    <row r="547" spans="4:22" ht="30" customHeight="1">
      <c r="D547" s="897"/>
      <c r="E547" s="897"/>
      <c r="F547" s="897"/>
      <c r="G547" s="897"/>
      <c r="H547" s="897"/>
      <c r="I547" s="897"/>
      <c r="J547" s="898">
        <v>3</v>
      </c>
      <c r="K547" s="897"/>
      <c r="L547" s="897"/>
      <c r="M547" s="897"/>
      <c r="N547" s="902">
        <v>3</v>
      </c>
      <c r="O547" s="911" t="s">
        <v>1436</v>
      </c>
      <c r="P547" s="908" t="s">
        <v>144</v>
      </c>
      <c r="Q547" s="916"/>
      <c r="R547" s="916"/>
      <c r="S547" s="917"/>
      <c r="T547" s="916"/>
    </row>
    <row r="548" spans="4:22" ht="30" customHeight="1">
      <c r="D548" s="897"/>
      <c r="E548" s="897"/>
      <c r="F548" s="897"/>
      <c r="G548" s="897"/>
      <c r="H548" s="897"/>
      <c r="I548" s="897"/>
      <c r="J548" s="897"/>
      <c r="K548" s="897"/>
      <c r="L548" s="897"/>
      <c r="M548" s="897"/>
      <c r="N548" s="897"/>
      <c r="O548" s="909" t="s">
        <v>1437</v>
      </c>
      <c r="P548" s="931" t="s">
        <v>1438</v>
      </c>
      <c r="Q548" s="935">
        <v>440</v>
      </c>
      <c r="R548" s="910" t="s">
        <v>1344</v>
      </c>
      <c r="S548" s="946">
        <v>50</v>
      </c>
      <c r="T548" s="910"/>
    </row>
    <row r="549" spans="4:22" ht="30" customHeight="1">
      <c r="D549" s="897"/>
      <c r="E549" s="897"/>
      <c r="F549" s="897"/>
      <c r="G549" s="897"/>
      <c r="H549" s="897"/>
      <c r="I549" s="897"/>
      <c r="J549" s="897"/>
      <c r="K549" s="897"/>
      <c r="L549" s="897"/>
      <c r="M549" s="897"/>
      <c r="N549" s="897"/>
      <c r="O549" s="909" t="s">
        <v>1439</v>
      </c>
      <c r="P549" s="931" t="s">
        <v>1440</v>
      </c>
      <c r="Q549" s="935">
        <v>441</v>
      </c>
      <c r="R549" s="910" t="s">
        <v>1441</v>
      </c>
      <c r="S549" s="946">
        <v>40</v>
      </c>
      <c r="T549" s="910"/>
    </row>
    <row r="550" spans="4:22" ht="30" customHeight="1">
      <c r="D550" s="897"/>
      <c r="E550" s="897"/>
      <c r="F550" s="897"/>
      <c r="G550" s="897"/>
      <c r="H550" s="897"/>
      <c r="I550" s="897"/>
      <c r="J550" s="897"/>
      <c r="K550" s="897"/>
      <c r="L550" s="897"/>
      <c r="M550" s="897"/>
      <c r="N550" s="897"/>
      <c r="O550" s="909" t="s">
        <v>1442</v>
      </c>
      <c r="P550" s="931" t="s">
        <v>1443</v>
      </c>
      <c r="Q550" s="918">
        <v>442</v>
      </c>
      <c r="R550" s="910" t="s">
        <v>1444</v>
      </c>
      <c r="S550" s="946">
        <v>200</v>
      </c>
      <c r="T550" s="910"/>
    </row>
    <row r="551" spans="4:22" ht="30" customHeight="1">
      <c r="D551" s="897"/>
      <c r="E551" s="897"/>
      <c r="F551" s="897"/>
      <c r="G551" s="897"/>
      <c r="H551" s="897"/>
      <c r="I551" s="897"/>
      <c r="J551" s="898">
        <v>7</v>
      </c>
      <c r="K551" s="897"/>
      <c r="L551" s="897"/>
      <c r="M551" s="897"/>
      <c r="N551" s="902">
        <v>7</v>
      </c>
      <c r="O551" s="911" t="s">
        <v>1445</v>
      </c>
      <c r="P551" s="908" t="s">
        <v>145</v>
      </c>
      <c r="Q551" s="916"/>
      <c r="R551" s="916"/>
      <c r="S551" s="917"/>
      <c r="T551" s="916"/>
    </row>
    <row r="552" spans="4:22" ht="30" customHeight="1">
      <c r="D552" s="897"/>
      <c r="E552" s="897"/>
      <c r="F552" s="897"/>
      <c r="G552" s="897"/>
      <c r="H552" s="897"/>
      <c r="I552" s="897"/>
      <c r="J552" s="897"/>
      <c r="K552" s="897"/>
      <c r="L552" s="897"/>
      <c r="M552" s="897"/>
      <c r="N552" s="897"/>
      <c r="O552" s="909" t="s">
        <v>1446</v>
      </c>
      <c r="P552" s="931" t="s">
        <v>1447</v>
      </c>
      <c r="Q552" s="918">
        <v>443</v>
      </c>
      <c r="R552" s="910" t="s">
        <v>1448</v>
      </c>
      <c r="S552" s="947">
        <v>46000</v>
      </c>
      <c r="T552" s="910"/>
    </row>
    <row r="553" spans="4:22" ht="30" customHeight="1">
      <c r="D553" s="897"/>
      <c r="E553" s="897"/>
      <c r="F553" s="897"/>
      <c r="G553" s="897"/>
      <c r="H553" s="897"/>
      <c r="I553" s="897"/>
      <c r="J553" s="897"/>
      <c r="K553" s="897"/>
      <c r="L553" s="897"/>
      <c r="M553" s="897"/>
      <c r="N553" s="897"/>
      <c r="O553" s="909" t="s">
        <v>1449</v>
      </c>
      <c r="P553" s="931" t="s">
        <v>1450</v>
      </c>
      <c r="Q553" s="918">
        <v>444</v>
      </c>
      <c r="R553" s="910" t="s">
        <v>1448</v>
      </c>
      <c r="S553" s="947">
        <v>5000</v>
      </c>
      <c r="T553" s="910"/>
    </row>
    <row r="554" spans="4:22" ht="30" customHeight="1">
      <c r="D554" s="897"/>
      <c r="E554" s="897"/>
      <c r="F554" s="897"/>
      <c r="G554" s="897"/>
      <c r="H554" s="897"/>
      <c r="I554" s="897"/>
      <c r="J554" s="897"/>
      <c r="K554" s="897"/>
      <c r="L554" s="897"/>
      <c r="M554" s="897"/>
      <c r="N554" s="897"/>
      <c r="O554" s="909" t="s">
        <v>1451</v>
      </c>
      <c r="P554" s="931" t="s">
        <v>1452</v>
      </c>
      <c r="Q554" s="918">
        <v>445</v>
      </c>
      <c r="R554" s="910" t="s">
        <v>1448</v>
      </c>
      <c r="S554" s="947">
        <v>20000</v>
      </c>
      <c r="T554" s="910"/>
    </row>
    <row r="555" spans="4:22" ht="30" customHeight="1">
      <c r="D555" s="897"/>
      <c r="E555" s="897"/>
      <c r="F555" s="897"/>
      <c r="G555" s="897"/>
      <c r="H555" s="897"/>
      <c r="I555" s="897"/>
      <c r="J555" s="897"/>
      <c r="K555" s="897"/>
      <c r="L555" s="897"/>
      <c r="M555" s="897"/>
      <c r="N555" s="897"/>
      <c r="O555" s="909" t="s">
        <v>1453</v>
      </c>
      <c r="P555" s="931" t="s">
        <v>1454</v>
      </c>
      <c r="Q555" s="935">
        <v>446</v>
      </c>
      <c r="R555" s="910" t="s">
        <v>1448</v>
      </c>
      <c r="S555" s="947">
        <v>10000</v>
      </c>
      <c r="T555" s="910"/>
    </row>
    <row r="556" spans="4:22" ht="30" customHeight="1">
      <c r="D556" s="897"/>
      <c r="E556" s="897"/>
      <c r="F556" s="897"/>
      <c r="G556" s="897"/>
      <c r="H556" s="897"/>
      <c r="I556" s="897"/>
      <c r="J556" s="897"/>
      <c r="K556" s="897"/>
      <c r="L556" s="897"/>
      <c r="M556" s="897"/>
      <c r="N556" s="897"/>
      <c r="O556" s="909" t="s">
        <v>1455</v>
      </c>
      <c r="P556" s="931" t="s">
        <v>1456</v>
      </c>
      <c r="Q556" s="935">
        <v>447</v>
      </c>
      <c r="R556" s="931" t="s">
        <v>383</v>
      </c>
      <c r="S556" s="946">
        <v>500</v>
      </c>
      <c r="T556" s="931"/>
    </row>
    <row r="557" spans="4:22" ht="30" customHeight="1">
      <c r="D557" s="897"/>
      <c r="E557" s="897"/>
      <c r="F557" s="897"/>
      <c r="G557" s="897"/>
      <c r="H557" s="897"/>
      <c r="I557" s="897"/>
      <c r="J557" s="897"/>
      <c r="K557" s="897"/>
      <c r="L557" s="897"/>
      <c r="M557" s="897"/>
      <c r="N557" s="897"/>
      <c r="O557" s="909" t="s">
        <v>1457</v>
      </c>
      <c r="P557" s="931" t="s">
        <v>1458</v>
      </c>
      <c r="Q557" s="935">
        <v>448</v>
      </c>
      <c r="R557" s="931" t="s">
        <v>1448</v>
      </c>
      <c r="S557" s="946">
        <v>100</v>
      </c>
      <c r="T557" s="931"/>
    </row>
    <row r="558" spans="4:22" ht="30" customHeight="1">
      <c r="D558" s="897"/>
      <c r="E558" s="897"/>
      <c r="F558" s="897"/>
      <c r="G558" s="897"/>
      <c r="H558" s="897"/>
      <c r="I558" s="897"/>
      <c r="J558" s="897"/>
      <c r="K558" s="897"/>
      <c r="L558" s="897"/>
      <c r="M558" s="897"/>
      <c r="N558" s="897"/>
      <c r="O558" s="909" t="s">
        <v>1459</v>
      </c>
      <c r="P558" s="931" t="s">
        <v>1460</v>
      </c>
      <c r="Q558" s="918">
        <v>449</v>
      </c>
      <c r="R558" s="931" t="s">
        <v>620</v>
      </c>
      <c r="S558" s="946">
        <v>4</v>
      </c>
      <c r="T558" s="931"/>
    </row>
    <row r="559" spans="4:22" ht="30" customHeight="1">
      <c r="D559" s="897"/>
      <c r="E559" s="897"/>
      <c r="F559" s="897"/>
      <c r="G559" s="897"/>
      <c r="H559" s="897"/>
      <c r="I559" s="897"/>
      <c r="J559" s="898">
        <v>3</v>
      </c>
      <c r="K559" s="897"/>
      <c r="L559" s="897"/>
      <c r="M559" s="897"/>
      <c r="N559" s="902">
        <v>4</v>
      </c>
      <c r="O559" s="911" t="s">
        <v>1461</v>
      </c>
      <c r="P559" s="908" t="s">
        <v>146</v>
      </c>
      <c r="Q559" s="916"/>
      <c r="R559" s="916"/>
      <c r="S559" s="917"/>
      <c r="T559" s="916"/>
    </row>
    <row r="560" spans="4:22" ht="30" customHeight="1">
      <c r="D560" s="897"/>
      <c r="E560" s="897"/>
      <c r="F560" s="897"/>
      <c r="G560" s="897"/>
      <c r="H560" s="897"/>
      <c r="I560" s="897"/>
      <c r="J560" s="897"/>
      <c r="K560" s="897"/>
      <c r="L560" s="897"/>
      <c r="M560" s="897"/>
      <c r="N560" s="897"/>
      <c r="O560" s="909" t="s">
        <v>1462</v>
      </c>
      <c r="P560" s="910" t="s">
        <v>1463</v>
      </c>
      <c r="Q560" s="937">
        <v>450</v>
      </c>
      <c r="R560" s="910" t="s">
        <v>1464</v>
      </c>
      <c r="S560" s="947">
        <v>1</v>
      </c>
      <c r="T560" s="910"/>
    </row>
    <row r="561" spans="4:22" ht="30" customHeight="1">
      <c r="D561" s="897"/>
      <c r="E561" s="897"/>
      <c r="F561" s="897"/>
      <c r="G561" s="897"/>
      <c r="H561" s="897"/>
      <c r="I561" s="897"/>
      <c r="J561" s="897"/>
      <c r="K561" s="897"/>
      <c r="L561" s="897"/>
      <c r="M561" s="897"/>
      <c r="N561" s="897"/>
      <c r="O561" s="909" t="s">
        <v>1465</v>
      </c>
      <c r="P561" s="910" t="s">
        <v>1466</v>
      </c>
      <c r="Q561" s="918">
        <v>451</v>
      </c>
      <c r="R561" s="910" t="s">
        <v>1467</v>
      </c>
      <c r="S561" s="947">
        <v>80</v>
      </c>
      <c r="T561" s="910"/>
    </row>
    <row r="562" spans="4:22" ht="30" customHeight="1">
      <c r="D562" s="897"/>
      <c r="E562" s="897"/>
      <c r="F562" s="897"/>
      <c r="G562" s="897"/>
      <c r="H562" s="897"/>
      <c r="I562" s="897"/>
      <c r="J562" s="897"/>
      <c r="K562" s="897"/>
      <c r="L562" s="897"/>
      <c r="M562" s="897"/>
      <c r="N562" s="897"/>
      <c r="O562" s="1137" t="s">
        <v>1468</v>
      </c>
      <c r="P562" s="1140" t="s">
        <v>1469</v>
      </c>
      <c r="Q562" s="918">
        <v>452</v>
      </c>
      <c r="R562" s="910" t="s">
        <v>383</v>
      </c>
      <c r="S562" s="947">
        <v>2000</v>
      </c>
      <c r="T562" s="910"/>
    </row>
    <row r="563" spans="4:22" ht="30" customHeight="1">
      <c r="D563" s="897"/>
      <c r="E563" s="897"/>
      <c r="F563" s="897"/>
      <c r="G563" s="897"/>
      <c r="H563" s="897"/>
      <c r="I563" s="897"/>
      <c r="J563" s="897"/>
      <c r="K563" s="897"/>
      <c r="L563" s="897"/>
      <c r="M563" s="897"/>
      <c r="N563" s="897"/>
      <c r="O563" s="1137"/>
      <c r="P563" s="1140"/>
      <c r="Q563" s="918">
        <v>453</v>
      </c>
      <c r="R563" s="910" t="s">
        <v>1467</v>
      </c>
      <c r="S563" s="947">
        <v>600</v>
      </c>
      <c r="T563" s="910"/>
    </row>
    <row r="564" spans="4:22" ht="30" customHeight="1">
      <c r="D564" s="897"/>
      <c r="E564" s="897"/>
      <c r="F564" s="897"/>
      <c r="G564" s="897"/>
      <c r="H564" s="897"/>
      <c r="I564" s="897"/>
      <c r="J564" s="898">
        <v>4</v>
      </c>
      <c r="K564" s="897"/>
      <c r="L564" s="897"/>
      <c r="M564" s="897"/>
      <c r="N564" s="902">
        <v>4</v>
      </c>
      <c r="O564" s="911" t="s">
        <v>1470</v>
      </c>
      <c r="P564" s="908" t="s">
        <v>147</v>
      </c>
      <c r="Q564" s="916"/>
      <c r="R564" s="916"/>
      <c r="S564" s="917"/>
      <c r="T564" s="916"/>
    </row>
    <row r="565" spans="4:22" ht="30" customHeight="1">
      <c r="D565" s="897"/>
      <c r="E565" s="897"/>
      <c r="F565" s="897"/>
      <c r="G565" s="897"/>
      <c r="H565" s="897"/>
      <c r="I565" s="897"/>
      <c r="J565" s="897"/>
      <c r="K565" s="897"/>
      <c r="L565" s="897"/>
      <c r="M565" s="897"/>
      <c r="N565" s="897"/>
      <c r="O565" s="909" t="s">
        <v>1471</v>
      </c>
      <c r="P565" s="948" t="s">
        <v>1472</v>
      </c>
      <c r="Q565" s="935">
        <v>454</v>
      </c>
      <c r="R565" s="948" t="s">
        <v>1428</v>
      </c>
      <c r="S565" s="950">
        <v>32</v>
      </c>
      <c r="T565" s="948"/>
    </row>
    <row r="566" spans="4:22" ht="30" customHeight="1">
      <c r="D566" s="897"/>
      <c r="E566" s="897"/>
      <c r="F566" s="897"/>
      <c r="G566" s="897"/>
      <c r="H566" s="897"/>
      <c r="I566" s="897"/>
      <c r="J566" s="897"/>
      <c r="K566" s="897"/>
      <c r="L566" s="897"/>
      <c r="M566" s="897"/>
      <c r="N566" s="897"/>
      <c r="O566" s="909" t="s">
        <v>1473</v>
      </c>
      <c r="P566" s="948" t="s">
        <v>1474</v>
      </c>
      <c r="Q566" s="935">
        <v>455</v>
      </c>
      <c r="R566" s="948" t="s">
        <v>1358</v>
      </c>
      <c r="S566" s="950">
        <v>4</v>
      </c>
      <c r="T566" s="948"/>
    </row>
    <row r="567" spans="4:22" ht="30" customHeight="1">
      <c r="D567" s="897"/>
      <c r="E567" s="897"/>
      <c r="F567" s="897"/>
      <c r="G567" s="897"/>
      <c r="H567" s="897"/>
      <c r="I567" s="897"/>
      <c r="J567" s="897"/>
      <c r="K567" s="897"/>
      <c r="L567" s="897"/>
      <c r="M567" s="897"/>
      <c r="N567" s="897"/>
      <c r="O567" s="909" t="s">
        <v>1475</v>
      </c>
      <c r="P567" s="948" t="s">
        <v>1476</v>
      </c>
      <c r="Q567" s="935">
        <v>456</v>
      </c>
      <c r="R567" s="948" t="s">
        <v>1341</v>
      </c>
      <c r="S567" s="950">
        <v>40</v>
      </c>
      <c r="T567" s="948"/>
    </row>
    <row r="568" spans="4:22" ht="30" customHeight="1">
      <c r="D568" s="897"/>
      <c r="E568" s="897"/>
      <c r="F568" s="897"/>
      <c r="G568" s="897"/>
      <c r="H568" s="897"/>
      <c r="I568" s="897"/>
      <c r="J568" s="897"/>
      <c r="K568" s="897"/>
      <c r="L568" s="897"/>
      <c r="M568" s="897"/>
      <c r="N568" s="897"/>
      <c r="O568" s="909" t="s">
        <v>1477</v>
      </c>
      <c r="P568" s="933" t="s">
        <v>1478</v>
      </c>
      <c r="Q568" s="918">
        <v>457</v>
      </c>
      <c r="R568" s="933" t="s">
        <v>1358</v>
      </c>
      <c r="S568" s="947">
        <v>16</v>
      </c>
      <c r="T568" s="933"/>
    </row>
    <row r="569" spans="4:22" ht="30" customHeight="1">
      <c r="D569" s="897"/>
      <c r="E569" s="897"/>
      <c r="F569" s="897"/>
      <c r="G569" s="897"/>
      <c r="H569" s="897"/>
      <c r="I569" s="897"/>
      <c r="J569" s="898">
        <v>1</v>
      </c>
      <c r="K569" s="897"/>
      <c r="L569" s="897"/>
      <c r="M569" s="897"/>
      <c r="N569" s="902">
        <v>1</v>
      </c>
      <c r="O569" s="911" t="s">
        <v>1479</v>
      </c>
      <c r="P569" s="908" t="s">
        <v>148</v>
      </c>
      <c r="Q569" s="916"/>
      <c r="R569" s="916"/>
      <c r="S569" s="917"/>
      <c r="T569" s="916"/>
    </row>
    <row r="570" spans="4:22" ht="30" customHeight="1">
      <c r="D570" s="897"/>
      <c r="E570" s="897"/>
      <c r="F570" s="897"/>
      <c r="G570" s="897"/>
      <c r="H570" s="897"/>
      <c r="I570" s="897"/>
      <c r="J570" s="897"/>
      <c r="K570" s="897"/>
      <c r="L570" s="897"/>
      <c r="M570" s="897"/>
      <c r="N570" s="897"/>
      <c r="O570" s="909" t="s">
        <v>1480</v>
      </c>
      <c r="P570" s="910" t="s">
        <v>1481</v>
      </c>
      <c r="Q570" s="918">
        <v>458</v>
      </c>
      <c r="R570" s="910" t="s">
        <v>1311</v>
      </c>
      <c r="S570" s="947">
        <v>4</v>
      </c>
      <c r="T570" s="910"/>
    </row>
    <row r="571" spans="4:22" ht="30" customHeight="1">
      <c r="D571" s="897"/>
      <c r="E571" s="897"/>
      <c r="F571" s="896">
        <v>4</v>
      </c>
      <c r="G571" s="897"/>
      <c r="H571" s="897"/>
      <c r="I571" s="898">
        <f>SUM(J572:J592)</f>
        <v>17</v>
      </c>
      <c r="J571" s="897"/>
      <c r="K571" s="897"/>
      <c r="L571" s="897"/>
      <c r="M571" s="902">
        <f>SUM(N572:N592)</f>
        <v>20</v>
      </c>
      <c r="N571" s="897"/>
      <c r="O571" s="905">
        <v>2.9</v>
      </c>
      <c r="P571" s="906" t="s">
        <v>1482</v>
      </c>
      <c r="Q571" s="905"/>
      <c r="R571" s="905"/>
      <c r="S571" s="915"/>
      <c r="T571" s="905"/>
      <c r="V571" s="880">
        <v>5</v>
      </c>
    </row>
    <row r="572" spans="4:22" ht="30" customHeight="1">
      <c r="D572" s="897"/>
      <c r="E572" s="897"/>
      <c r="F572" s="897"/>
      <c r="G572" s="897"/>
      <c r="H572" s="897"/>
      <c r="I572" s="897"/>
      <c r="J572" s="898">
        <v>3</v>
      </c>
      <c r="K572" s="897"/>
      <c r="L572" s="897"/>
      <c r="M572" s="897"/>
      <c r="N572" s="902">
        <v>3</v>
      </c>
      <c r="O572" s="911" t="s">
        <v>1483</v>
      </c>
      <c r="P572" s="908" t="s">
        <v>156</v>
      </c>
      <c r="Q572" s="916"/>
      <c r="R572" s="916"/>
      <c r="S572" s="917"/>
      <c r="T572" s="916"/>
    </row>
    <row r="573" spans="4:22" ht="30" customHeight="1">
      <c r="D573" s="897"/>
      <c r="E573" s="897"/>
      <c r="F573" s="897"/>
      <c r="G573" s="897"/>
      <c r="H573" s="897"/>
      <c r="I573" s="897"/>
      <c r="J573" s="897"/>
      <c r="K573" s="897"/>
      <c r="L573" s="897"/>
      <c r="M573" s="897"/>
      <c r="N573" s="897"/>
      <c r="O573" s="909" t="s">
        <v>1484</v>
      </c>
      <c r="P573" s="910" t="s">
        <v>1485</v>
      </c>
      <c r="Q573" s="935">
        <v>459</v>
      </c>
      <c r="R573" s="910" t="s">
        <v>485</v>
      </c>
      <c r="S573" s="946">
        <v>1000</v>
      </c>
      <c r="T573" s="910"/>
    </row>
    <row r="574" spans="4:22" ht="30" customHeight="1">
      <c r="D574" s="897"/>
      <c r="E574" s="897"/>
      <c r="F574" s="897"/>
      <c r="G574" s="897"/>
      <c r="H574" s="897"/>
      <c r="I574" s="897"/>
      <c r="J574" s="897"/>
      <c r="K574" s="897"/>
      <c r="L574" s="897"/>
      <c r="M574" s="897"/>
      <c r="N574" s="897"/>
      <c r="O574" s="909" t="s">
        <v>1486</v>
      </c>
      <c r="P574" s="910" t="s">
        <v>1487</v>
      </c>
      <c r="Q574" s="935">
        <v>460</v>
      </c>
      <c r="R574" s="910" t="s">
        <v>485</v>
      </c>
      <c r="S574" s="946">
        <v>3000</v>
      </c>
      <c r="T574" s="910"/>
    </row>
    <row r="575" spans="4:22" ht="30" customHeight="1">
      <c r="D575" s="897"/>
      <c r="E575" s="897"/>
      <c r="F575" s="897"/>
      <c r="G575" s="897"/>
      <c r="H575" s="897"/>
      <c r="I575" s="897"/>
      <c r="J575" s="897"/>
      <c r="K575" s="897"/>
      <c r="L575" s="897"/>
      <c r="M575" s="897"/>
      <c r="N575" s="897"/>
      <c r="O575" s="909" t="s">
        <v>1488</v>
      </c>
      <c r="P575" s="910" t="s">
        <v>1489</v>
      </c>
      <c r="Q575" s="935">
        <v>461</v>
      </c>
      <c r="R575" s="910" t="s">
        <v>1490</v>
      </c>
      <c r="S575" s="946">
        <v>10</v>
      </c>
      <c r="T575" s="910"/>
    </row>
    <row r="576" spans="4:22" ht="30" customHeight="1">
      <c r="D576" s="897"/>
      <c r="E576" s="897"/>
      <c r="F576" s="897"/>
      <c r="G576" s="897"/>
      <c r="H576" s="897"/>
      <c r="I576" s="897"/>
      <c r="J576" s="898">
        <v>8</v>
      </c>
      <c r="K576" s="897"/>
      <c r="L576" s="897"/>
      <c r="M576" s="897"/>
      <c r="N576" s="902">
        <v>9</v>
      </c>
      <c r="O576" s="911" t="s">
        <v>1491</v>
      </c>
      <c r="P576" s="908" t="s">
        <v>157</v>
      </c>
      <c r="Q576" s="916"/>
      <c r="R576" s="916"/>
      <c r="S576" s="917"/>
      <c r="T576" s="916"/>
    </row>
    <row r="577" spans="4:20" ht="30" customHeight="1">
      <c r="D577" s="897"/>
      <c r="E577" s="897"/>
      <c r="F577" s="897"/>
      <c r="G577" s="897"/>
      <c r="H577" s="897"/>
      <c r="I577" s="897"/>
      <c r="J577" s="897"/>
      <c r="K577" s="897"/>
      <c r="L577" s="897"/>
      <c r="M577" s="897"/>
      <c r="N577" s="897"/>
      <c r="O577" s="909" t="s">
        <v>1492</v>
      </c>
      <c r="P577" s="910" t="s">
        <v>1493</v>
      </c>
      <c r="Q577" s="935">
        <v>462</v>
      </c>
      <c r="R577" s="919" t="s">
        <v>1464</v>
      </c>
      <c r="S577" s="947">
        <v>1</v>
      </c>
      <c r="T577" s="919"/>
    </row>
    <row r="578" spans="4:20" ht="30" customHeight="1">
      <c r="D578" s="897"/>
      <c r="E578" s="897"/>
      <c r="F578" s="897"/>
      <c r="G578" s="897"/>
      <c r="H578" s="897"/>
      <c r="I578" s="897"/>
      <c r="J578" s="897"/>
      <c r="K578" s="897"/>
      <c r="L578" s="897"/>
      <c r="M578" s="897"/>
      <c r="N578" s="897"/>
      <c r="O578" s="909" t="s">
        <v>1494</v>
      </c>
      <c r="P578" s="934" t="s">
        <v>1495</v>
      </c>
      <c r="Q578" s="935">
        <v>463</v>
      </c>
      <c r="R578" s="919" t="s">
        <v>1335</v>
      </c>
      <c r="S578" s="946">
        <v>4</v>
      </c>
      <c r="T578" s="919"/>
    </row>
    <row r="579" spans="4:20" ht="30" customHeight="1">
      <c r="D579" s="897"/>
      <c r="E579" s="897"/>
      <c r="F579" s="897"/>
      <c r="G579" s="897"/>
      <c r="H579" s="897"/>
      <c r="I579" s="897"/>
      <c r="J579" s="897"/>
      <c r="K579" s="897"/>
      <c r="L579" s="897"/>
      <c r="M579" s="897"/>
      <c r="N579" s="897"/>
      <c r="O579" s="909" t="s">
        <v>1496</v>
      </c>
      <c r="P579" s="934" t="s">
        <v>1497</v>
      </c>
      <c r="Q579" s="935">
        <v>464</v>
      </c>
      <c r="R579" s="936" t="s">
        <v>1335</v>
      </c>
      <c r="S579" s="946">
        <v>4</v>
      </c>
      <c r="T579" s="936"/>
    </row>
    <row r="580" spans="4:20" ht="30" customHeight="1">
      <c r="D580" s="897"/>
      <c r="E580" s="897"/>
      <c r="F580" s="897"/>
      <c r="G580" s="897"/>
      <c r="H580" s="897"/>
      <c r="I580" s="897"/>
      <c r="J580" s="897"/>
      <c r="K580" s="897"/>
      <c r="L580" s="897"/>
      <c r="M580" s="897"/>
      <c r="N580" s="897"/>
      <c r="O580" s="909" t="s">
        <v>1498</v>
      </c>
      <c r="P580" s="934" t="s">
        <v>1499</v>
      </c>
      <c r="Q580" s="935">
        <v>465</v>
      </c>
      <c r="R580" s="936" t="s">
        <v>1500</v>
      </c>
      <c r="S580" s="946">
        <v>4</v>
      </c>
      <c r="T580" s="936"/>
    </row>
    <row r="581" spans="4:20" ht="30" customHeight="1">
      <c r="D581" s="897"/>
      <c r="E581" s="897"/>
      <c r="F581" s="897"/>
      <c r="G581" s="897"/>
      <c r="H581" s="897"/>
      <c r="I581" s="897"/>
      <c r="J581" s="897"/>
      <c r="K581" s="897"/>
      <c r="L581" s="897"/>
      <c r="M581" s="897"/>
      <c r="N581" s="897"/>
      <c r="O581" s="909" t="s">
        <v>1501</v>
      </c>
      <c r="P581" s="931" t="s">
        <v>1502</v>
      </c>
      <c r="Q581" s="935">
        <v>466</v>
      </c>
      <c r="R581" s="936" t="s">
        <v>1327</v>
      </c>
      <c r="S581" s="946">
        <v>1</v>
      </c>
      <c r="T581" s="936"/>
    </row>
    <row r="582" spans="4:20" ht="30" customHeight="1">
      <c r="D582" s="897"/>
      <c r="E582" s="897"/>
      <c r="F582" s="897"/>
      <c r="G582" s="897"/>
      <c r="H582" s="897"/>
      <c r="I582" s="897"/>
      <c r="J582" s="897"/>
      <c r="K582" s="897"/>
      <c r="L582" s="897"/>
      <c r="M582" s="897"/>
      <c r="N582" s="897"/>
      <c r="O582" s="909" t="s">
        <v>1503</v>
      </c>
      <c r="P582" s="931" t="s">
        <v>1504</v>
      </c>
      <c r="Q582" s="935">
        <v>467</v>
      </c>
      <c r="R582" s="936" t="s">
        <v>1327</v>
      </c>
      <c r="S582" s="946">
        <v>1</v>
      </c>
      <c r="T582" s="936"/>
    </row>
    <row r="583" spans="4:20" ht="30" customHeight="1">
      <c r="D583" s="897"/>
      <c r="E583" s="897"/>
      <c r="F583" s="897"/>
      <c r="G583" s="897"/>
      <c r="H583" s="897"/>
      <c r="I583" s="897"/>
      <c r="J583" s="897"/>
      <c r="K583" s="897"/>
      <c r="L583" s="897"/>
      <c r="M583" s="897"/>
      <c r="N583" s="897"/>
      <c r="O583" s="1137" t="s">
        <v>1505</v>
      </c>
      <c r="P583" s="1150" t="s">
        <v>1506</v>
      </c>
      <c r="Q583" s="935">
        <v>468</v>
      </c>
      <c r="R583" s="936" t="s">
        <v>1507</v>
      </c>
      <c r="S583" s="946">
        <v>4</v>
      </c>
      <c r="T583" s="936"/>
    </row>
    <row r="584" spans="4:20" ht="30" customHeight="1">
      <c r="D584" s="897"/>
      <c r="E584" s="897"/>
      <c r="F584" s="897"/>
      <c r="G584" s="897"/>
      <c r="H584" s="897"/>
      <c r="I584" s="897"/>
      <c r="J584" s="897"/>
      <c r="K584" s="897"/>
      <c r="L584" s="897"/>
      <c r="M584" s="897"/>
      <c r="N584" s="897"/>
      <c r="O584" s="1137"/>
      <c r="P584" s="1150"/>
      <c r="Q584" s="935">
        <v>469</v>
      </c>
      <c r="R584" s="936" t="s">
        <v>1500</v>
      </c>
      <c r="S584" s="946">
        <v>4</v>
      </c>
      <c r="T584" s="936"/>
    </row>
    <row r="585" spans="4:20" ht="30" customHeight="1">
      <c r="D585" s="897"/>
      <c r="E585" s="897"/>
      <c r="F585" s="897"/>
      <c r="G585" s="897"/>
      <c r="H585" s="897"/>
      <c r="I585" s="897"/>
      <c r="J585" s="897"/>
      <c r="K585" s="897"/>
      <c r="L585" s="897"/>
      <c r="M585" s="897"/>
      <c r="N585" s="897"/>
      <c r="O585" s="909" t="s">
        <v>1508</v>
      </c>
      <c r="P585" s="910" t="s">
        <v>1509</v>
      </c>
      <c r="Q585" s="935">
        <v>470</v>
      </c>
      <c r="R585" s="919" t="s">
        <v>1510</v>
      </c>
      <c r="S585" s="946">
        <v>700</v>
      </c>
      <c r="T585" s="919"/>
    </row>
    <row r="586" spans="4:20" ht="30" customHeight="1">
      <c r="D586" s="897"/>
      <c r="E586" s="897"/>
      <c r="F586" s="897"/>
      <c r="G586" s="897"/>
      <c r="H586" s="897"/>
      <c r="I586" s="897"/>
      <c r="J586" s="898">
        <v>3</v>
      </c>
      <c r="K586" s="897"/>
      <c r="L586" s="897"/>
      <c r="M586" s="897"/>
      <c r="N586" s="902">
        <v>5</v>
      </c>
      <c r="O586" s="911" t="s">
        <v>1511</v>
      </c>
      <c r="P586" s="908" t="s">
        <v>1512</v>
      </c>
      <c r="Q586" s="916"/>
      <c r="R586" s="916"/>
      <c r="S586" s="917"/>
      <c r="T586" s="916"/>
    </row>
    <row r="587" spans="4:20" ht="30" customHeight="1">
      <c r="D587" s="897"/>
      <c r="E587" s="897"/>
      <c r="F587" s="897"/>
      <c r="G587" s="897"/>
      <c r="H587" s="897"/>
      <c r="I587" s="897"/>
      <c r="J587" s="897"/>
      <c r="K587" s="897"/>
      <c r="L587" s="897"/>
      <c r="M587" s="897"/>
      <c r="N587" s="897"/>
      <c r="O587" s="1137" t="s">
        <v>1513</v>
      </c>
      <c r="P587" s="1140" t="s">
        <v>1514</v>
      </c>
      <c r="Q587" s="935">
        <v>471</v>
      </c>
      <c r="R587" s="919" t="s">
        <v>1510</v>
      </c>
      <c r="S587" s="946">
        <v>1</v>
      </c>
      <c r="T587" s="919"/>
    </row>
    <row r="588" spans="4:20" ht="30" customHeight="1">
      <c r="D588" s="897"/>
      <c r="E588" s="897"/>
      <c r="F588" s="897"/>
      <c r="G588" s="897"/>
      <c r="H588" s="897"/>
      <c r="I588" s="897"/>
      <c r="J588" s="897"/>
      <c r="K588" s="897"/>
      <c r="L588" s="897"/>
      <c r="M588" s="897"/>
      <c r="N588" s="897"/>
      <c r="O588" s="1137"/>
      <c r="P588" s="1140"/>
      <c r="Q588" s="935">
        <v>472</v>
      </c>
      <c r="R588" s="919" t="s">
        <v>1428</v>
      </c>
      <c r="S588" s="946">
        <v>4</v>
      </c>
      <c r="T588" s="919"/>
    </row>
    <row r="589" spans="4:20" ht="30" customHeight="1">
      <c r="D589" s="897"/>
      <c r="E589" s="897"/>
      <c r="F589" s="897"/>
      <c r="G589" s="897"/>
      <c r="H589" s="897"/>
      <c r="I589" s="897"/>
      <c r="J589" s="897"/>
      <c r="K589" s="897"/>
      <c r="L589" s="897"/>
      <c r="M589" s="897"/>
      <c r="N589" s="897"/>
      <c r="O589" s="909" t="s">
        <v>1515</v>
      </c>
      <c r="P589" s="910" t="s">
        <v>1516</v>
      </c>
      <c r="Q589" s="935">
        <v>473</v>
      </c>
      <c r="R589" s="919" t="s">
        <v>1517</v>
      </c>
      <c r="S589" s="946">
        <v>500</v>
      </c>
      <c r="T589" s="919"/>
    </row>
    <row r="590" spans="4:20" ht="30" customHeight="1">
      <c r="D590" s="897"/>
      <c r="E590" s="897"/>
      <c r="F590" s="897"/>
      <c r="G590" s="897"/>
      <c r="H590" s="897"/>
      <c r="I590" s="897"/>
      <c r="J590" s="897"/>
      <c r="K590" s="897"/>
      <c r="L590" s="897"/>
      <c r="M590" s="897"/>
      <c r="N590" s="897"/>
      <c r="O590" s="1137" t="s">
        <v>1518</v>
      </c>
      <c r="P590" s="1140" t="s">
        <v>1519</v>
      </c>
      <c r="Q590" s="935">
        <v>474</v>
      </c>
      <c r="R590" s="919" t="s">
        <v>1341</v>
      </c>
      <c r="S590" s="946">
        <v>40</v>
      </c>
      <c r="T590" s="919"/>
    </row>
    <row r="591" spans="4:20" ht="30" customHeight="1">
      <c r="D591" s="897"/>
      <c r="E591" s="897"/>
      <c r="F591" s="897"/>
      <c r="G591" s="897"/>
      <c r="H591" s="897"/>
      <c r="I591" s="897"/>
      <c r="J591" s="897"/>
      <c r="K591" s="897"/>
      <c r="L591" s="897"/>
      <c r="M591" s="897"/>
      <c r="N591" s="897"/>
      <c r="O591" s="1137"/>
      <c r="P591" s="1140"/>
      <c r="Q591" s="918">
        <v>475</v>
      </c>
      <c r="R591" s="919" t="s">
        <v>1510</v>
      </c>
      <c r="S591" s="946">
        <v>350</v>
      </c>
      <c r="T591" s="919"/>
    </row>
    <row r="592" spans="4:20" ht="30" customHeight="1">
      <c r="D592" s="897"/>
      <c r="E592" s="897"/>
      <c r="F592" s="897"/>
      <c r="G592" s="897"/>
      <c r="H592" s="897"/>
      <c r="I592" s="897"/>
      <c r="J592" s="898">
        <v>3</v>
      </c>
      <c r="K592" s="897"/>
      <c r="L592" s="897"/>
      <c r="M592" s="897"/>
      <c r="N592" s="902">
        <v>3</v>
      </c>
      <c r="O592" s="911" t="s">
        <v>1520</v>
      </c>
      <c r="P592" s="908" t="s">
        <v>1521</v>
      </c>
      <c r="Q592" s="916"/>
      <c r="R592" s="916"/>
      <c r="S592" s="917"/>
      <c r="T592" s="916"/>
    </row>
    <row r="593" spans="4:22" ht="30" customHeight="1">
      <c r="D593" s="897"/>
      <c r="E593" s="897"/>
      <c r="F593" s="897"/>
      <c r="G593" s="897"/>
      <c r="H593" s="897"/>
      <c r="I593" s="897"/>
      <c r="J593" s="897"/>
      <c r="K593" s="897"/>
      <c r="L593" s="897"/>
      <c r="M593" s="897"/>
      <c r="N593" s="897"/>
      <c r="O593" s="909" t="s">
        <v>1522</v>
      </c>
      <c r="P593" s="910" t="s">
        <v>1523</v>
      </c>
      <c r="Q593" s="918">
        <v>476</v>
      </c>
      <c r="R593" s="910" t="s">
        <v>1524</v>
      </c>
      <c r="S593" s="947">
        <v>1</v>
      </c>
      <c r="T593" s="910"/>
    </row>
    <row r="594" spans="4:22" ht="30" customHeight="1">
      <c r="D594" s="897"/>
      <c r="E594" s="897"/>
      <c r="F594" s="897"/>
      <c r="G594" s="897"/>
      <c r="H594" s="897"/>
      <c r="I594" s="897"/>
      <c r="J594" s="897"/>
      <c r="K594" s="897"/>
      <c r="L594" s="897"/>
      <c r="M594" s="897"/>
      <c r="N594" s="897"/>
      <c r="O594" s="909" t="s">
        <v>1525</v>
      </c>
      <c r="P594" s="910" t="s">
        <v>1526</v>
      </c>
      <c r="Q594" s="918">
        <v>477</v>
      </c>
      <c r="R594" s="931" t="s">
        <v>1500</v>
      </c>
      <c r="S594" s="947">
        <v>39</v>
      </c>
      <c r="T594" s="931"/>
    </row>
    <row r="595" spans="4:22" ht="30" customHeight="1">
      <c r="D595" s="897"/>
      <c r="E595" s="897"/>
      <c r="F595" s="897"/>
      <c r="G595" s="897"/>
      <c r="H595" s="897"/>
      <c r="I595" s="897"/>
      <c r="J595" s="897"/>
      <c r="K595" s="897"/>
      <c r="L595" s="897"/>
      <c r="M595" s="897"/>
      <c r="N595" s="897"/>
      <c r="O595" s="909" t="s">
        <v>1527</v>
      </c>
      <c r="P595" s="953" t="s">
        <v>1528</v>
      </c>
      <c r="Q595" s="918">
        <v>478</v>
      </c>
      <c r="R595" s="910" t="s">
        <v>1311</v>
      </c>
      <c r="S595" s="947">
        <v>16</v>
      </c>
      <c r="T595" s="910"/>
    </row>
    <row r="596" spans="4:22" ht="30" customHeight="1">
      <c r="D596" s="897"/>
      <c r="E596" s="897"/>
      <c r="F596" s="896">
        <v>3</v>
      </c>
      <c r="G596" s="897"/>
      <c r="H596" s="897"/>
      <c r="I596" s="898">
        <f>SUM(J597:J652)</f>
        <v>37</v>
      </c>
      <c r="J596" s="897"/>
      <c r="K596" s="897"/>
      <c r="L596" s="897"/>
      <c r="M596" s="902">
        <f>SUM(N597:N652)</f>
        <v>41</v>
      </c>
      <c r="N596" s="897"/>
      <c r="O596" s="905" t="s">
        <v>1529</v>
      </c>
      <c r="P596" s="906" t="s">
        <v>1530</v>
      </c>
      <c r="Q596" s="905"/>
      <c r="R596" s="905"/>
      <c r="S596" s="915"/>
      <c r="T596" s="905"/>
      <c r="V596" s="880">
        <v>17</v>
      </c>
    </row>
    <row r="597" spans="4:22" ht="30" customHeight="1">
      <c r="D597" s="897"/>
      <c r="E597" s="897"/>
      <c r="F597" s="897"/>
      <c r="G597" s="897"/>
      <c r="H597" s="897"/>
      <c r="I597" s="897"/>
      <c r="J597" s="898">
        <f>15+1+1+5</f>
        <v>22</v>
      </c>
      <c r="K597" s="897"/>
      <c r="L597" s="897"/>
      <c r="M597" s="897"/>
      <c r="N597" s="902">
        <v>22</v>
      </c>
      <c r="O597" s="911" t="s">
        <v>1531</v>
      </c>
      <c r="P597" s="908" t="s">
        <v>151</v>
      </c>
      <c r="Q597" s="916"/>
      <c r="R597" s="916"/>
      <c r="S597" s="917"/>
      <c r="T597" s="916"/>
    </row>
    <row r="598" spans="4:22" ht="30" customHeight="1">
      <c r="D598" s="897"/>
      <c r="E598" s="897"/>
      <c r="F598" s="897"/>
      <c r="G598" s="897"/>
      <c r="H598" s="897"/>
      <c r="I598" s="897"/>
      <c r="J598" s="897"/>
      <c r="K598" s="897"/>
      <c r="L598" s="897"/>
      <c r="M598" s="897"/>
      <c r="N598" s="897"/>
      <c r="O598" s="954"/>
      <c r="P598" s="955" t="s">
        <v>1532</v>
      </c>
      <c r="Q598" s="958"/>
      <c r="R598" s="958"/>
      <c r="S598" s="959"/>
      <c r="T598" s="958"/>
    </row>
    <row r="599" spans="4:22" ht="30" customHeight="1">
      <c r="D599" s="897"/>
      <c r="E599" s="897"/>
      <c r="F599" s="897"/>
      <c r="G599" s="897"/>
      <c r="H599" s="897"/>
      <c r="I599" s="897"/>
      <c r="J599" s="897"/>
      <c r="K599" s="897"/>
      <c r="L599" s="897"/>
      <c r="M599" s="897"/>
      <c r="N599" s="897"/>
      <c r="O599" s="909" t="s">
        <v>1533</v>
      </c>
      <c r="P599" s="933" t="s">
        <v>1534</v>
      </c>
      <c r="Q599" s="918">
        <v>479</v>
      </c>
      <c r="R599" s="910" t="s">
        <v>1535</v>
      </c>
      <c r="S599" s="947">
        <v>16</v>
      </c>
      <c r="T599" s="910"/>
    </row>
    <row r="600" spans="4:22" ht="30" customHeight="1">
      <c r="D600" s="897"/>
      <c r="E600" s="897"/>
      <c r="F600" s="897"/>
      <c r="G600" s="897"/>
      <c r="H600" s="897"/>
      <c r="I600" s="897"/>
      <c r="J600" s="897"/>
      <c r="K600" s="897"/>
      <c r="L600" s="897"/>
      <c r="M600" s="897"/>
      <c r="N600" s="897"/>
      <c r="O600" s="909" t="s">
        <v>1536</v>
      </c>
      <c r="P600" s="933" t="s">
        <v>1537</v>
      </c>
      <c r="Q600" s="918">
        <v>480</v>
      </c>
      <c r="R600" s="910" t="s">
        <v>607</v>
      </c>
      <c r="S600" s="947">
        <v>16</v>
      </c>
      <c r="T600" s="910"/>
    </row>
    <row r="601" spans="4:22" ht="30" customHeight="1">
      <c r="D601" s="897"/>
      <c r="E601" s="897"/>
      <c r="F601" s="897"/>
      <c r="G601" s="897"/>
      <c r="H601" s="897"/>
      <c r="I601" s="897"/>
      <c r="J601" s="897"/>
      <c r="K601" s="897"/>
      <c r="L601" s="897"/>
      <c r="M601" s="897"/>
      <c r="N601" s="897"/>
      <c r="O601" s="909" t="s">
        <v>1538</v>
      </c>
      <c r="P601" s="933" t="s">
        <v>1539</v>
      </c>
      <c r="Q601" s="918">
        <v>481</v>
      </c>
      <c r="R601" s="910" t="s">
        <v>1540</v>
      </c>
      <c r="S601" s="947">
        <v>4</v>
      </c>
      <c r="T601" s="910"/>
    </row>
    <row r="602" spans="4:22" ht="30" customHeight="1">
      <c r="D602" s="897"/>
      <c r="E602" s="897"/>
      <c r="F602" s="897"/>
      <c r="G602" s="897"/>
      <c r="H602" s="897"/>
      <c r="I602" s="897"/>
      <c r="J602" s="897"/>
      <c r="K602" s="897"/>
      <c r="L602" s="897"/>
      <c r="M602" s="897"/>
      <c r="N602" s="897"/>
      <c r="O602" s="909" t="s">
        <v>1541</v>
      </c>
      <c r="P602" s="933" t="s">
        <v>1542</v>
      </c>
      <c r="Q602" s="918">
        <v>482</v>
      </c>
      <c r="R602" s="910" t="s">
        <v>1543</v>
      </c>
      <c r="S602" s="947">
        <v>4</v>
      </c>
      <c r="T602" s="910"/>
    </row>
    <row r="603" spans="4:22" ht="30" customHeight="1">
      <c r="D603" s="897"/>
      <c r="E603" s="897"/>
      <c r="F603" s="897"/>
      <c r="G603" s="897"/>
      <c r="H603" s="897"/>
      <c r="I603" s="897"/>
      <c r="J603" s="897"/>
      <c r="K603" s="897"/>
      <c r="L603" s="897"/>
      <c r="M603" s="897"/>
      <c r="N603" s="897"/>
      <c r="O603" s="909" t="s">
        <v>1544</v>
      </c>
      <c r="P603" s="933" t="s">
        <v>1545</v>
      </c>
      <c r="Q603" s="918">
        <v>483</v>
      </c>
      <c r="R603" s="910" t="s">
        <v>1543</v>
      </c>
      <c r="S603" s="947">
        <v>12</v>
      </c>
      <c r="T603" s="910"/>
    </row>
    <row r="604" spans="4:22" ht="30" customHeight="1">
      <c r="D604" s="897"/>
      <c r="E604" s="897"/>
      <c r="F604" s="897"/>
      <c r="G604" s="897"/>
      <c r="H604" s="897"/>
      <c r="I604" s="897"/>
      <c r="J604" s="897"/>
      <c r="K604" s="897"/>
      <c r="L604" s="897"/>
      <c r="M604" s="897"/>
      <c r="N604" s="897"/>
      <c r="O604" s="909" t="s">
        <v>1546</v>
      </c>
      <c r="P604" s="933" t="s">
        <v>1547</v>
      </c>
      <c r="Q604" s="918">
        <v>484</v>
      </c>
      <c r="R604" s="910" t="s">
        <v>1548</v>
      </c>
      <c r="S604" s="947">
        <v>4</v>
      </c>
      <c r="T604" s="910"/>
    </row>
    <row r="605" spans="4:22" ht="30" customHeight="1">
      <c r="D605" s="897"/>
      <c r="E605" s="897"/>
      <c r="F605" s="897"/>
      <c r="G605" s="897"/>
      <c r="H605" s="897"/>
      <c r="I605" s="897"/>
      <c r="J605" s="897"/>
      <c r="K605" s="897"/>
      <c r="L605" s="897"/>
      <c r="M605" s="897"/>
      <c r="N605" s="897"/>
      <c r="O605" s="909" t="s">
        <v>1549</v>
      </c>
      <c r="P605" s="933" t="s">
        <v>1550</v>
      </c>
      <c r="Q605" s="918">
        <v>485</v>
      </c>
      <c r="R605" s="910" t="s">
        <v>1551</v>
      </c>
      <c r="S605" s="947">
        <v>1</v>
      </c>
      <c r="T605" s="910"/>
    </row>
    <row r="606" spans="4:22" ht="30" customHeight="1">
      <c r="D606" s="897"/>
      <c r="E606" s="897"/>
      <c r="F606" s="897"/>
      <c r="G606" s="897"/>
      <c r="H606" s="897"/>
      <c r="I606" s="897"/>
      <c r="J606" s="897"/>
      <c r="K606" s="897"/>
      <c r="L606" s="897"/>
      <c r="M606" s="897"/>
      <c r="N606" s="897"/>
      <c r="O606" s="909" t="s">
        <v>1552</v>
      </c>
      <c r="P606" s="933" t="s">
        <v>1553</v>
      </c>
      <c r="Q606" s="918">
        <v>486</v>
      </c>
      <c r="R606" s="910" t="s">
        <v>607</v>
      </c>
      <c r="S606" s="947">
        <v>12</v>
      </c>
      <c r="T606" s="910"/>
    </row>
    <row r="607" spans="4:22" ht="30" customHeight="1">
      <c r="D607" s="897"/>
      <c r="E607" s="897"/>
      <c r="F607" s="897"/>
      <c r="G607" s="897"/>
      <c r="H607" s="897"/>
      <c r="I607" s="897"/>
      <c r="J607" s="897"/>
      <c r="K607" s="897"/>
      <c r="L607" s="897"/>
      <c r="M607" s="897"/>
      <c r="N607" s="897"/>
      <c r="O607" s="909" t="s">
        <v>1554</v>
      </c>
      <c r="P607" s="933" t="s">
        <v>1555</v>
      </c>
      <c r="Q607" s="918">
        <v>487</v>
      </c>
      <c r="R607" s="910" t="s">
        <v>1556</v>
      </c>
      <c r="S607" s="947">
        <v>3</v>
      </c>
      <c r="T607" s="910"/>
    </row>
    <row r="608" spans="4:22" ht="30" customHeight="1">
      <c r="D608" s="897"/>
      <c r="E608" s="897"/>
      <c r="F608" s="897"/>
      <c r="G608" s="897"/>
      <c r="H608" s="897"/>
      <c r="I608" s="897"/>
      <c r="J608" s="897"/>
      <c r="K608" s="897"/>
      <c r="L608" s="897"/>
      <c r="M608" s="897"/>
      <c r="N608" s="897"/>
      <c r="O608" s="909" t="s">
        <v>1557</v>
      </c>
      <c r="P608" s="933" t="s">
        <v>1558</v>
      </c>
      <c r="Q608" s="918">
        <v>488</v>
      </c>
      <c r="R608" s="910" t="s">
        <v>1559</v>
      </c>
      <c r="S608" s="947">
        <v>3</v>
      </c>
      <c r="T608" s="910"/>
    </row>
    <row r="609" spans="4:20" ht="30" customHeight="1">
      <c r="D609" s="897"/>
      <c r="E609" s="897"/>
      <c r="F609" s="897"/>
      <c r="G609" s="897"/>
      <c r="H609" s="897"/>
      <c r="I609" s="897"/>
      <c r="J609" s="897"/>
      <c r="K609" s="897"/>
      <c r="L609" s="897"/>
      <c r="M609" s="897"/>
      <c r="N609" s="897"/>
      <c r="O609" s="909" t="s">
        <v>1560</v>
      </c>
      <c r="P609" s="933" t="s">
        <v>1561</v>
      </c>
      <c r="Q609" s="918">
        <v>489</v>
      </c>
      <c r="R609" s="910" t="s">
        <v>617</v>
      </c>
      <c r="S609" s="947">
        <v>8</v>
      </c>
      <c r="T609" s="910"/>
    </row>
    <row r="610" spans="4:20" ht="30" customHeight="1">
      <c r="D610" s="897"/>
      <c r="E610" s="897"/>
      <c r="F610" s="897"/>
      <c r="G610" s="897"/>
      <c r="H610" s="897"/>
      <c r="I610" s="897"/>
      <c r="J610" s="897"/>
      <c r="K610" s="897"/>
      <c r="L610" s="897"/>
      <c r="M610" s="897"/>
      <c r="N610" s="897"/>
      <c r="O610" s="954"/>
      <c r="P610" s="955" t="s">
        <v>1562</v>
      </c>
      <c r="Q610" s="958"/>
      <c r="R610" s="958"/>
      <c r="S610" s="959"/>
      <c r="T610" s="958"/>
    </row>
    <row r="611" spans="4:20" ht="30" customHeight="1">
      <c r="D611" s="897"/>
      <c r="E611" s="897"/>
      <c r="F611" s="897"/>
      <c r="G611" s="897"/>
      <c r="H611" s="897"/>
      <c r="I611" s="897"/>
      <c r="J611" s="897"/>
      <c r="K611" s="897"/>
      <c r="L611" s="897"/>
      <c r="M611" s="897"/>
      <c r="N611" s="897"/>
      <c r="O611" s="909" t="s">
        <v>1563</v>
      </c>
      <c r="P611" s="933" t="s">
        <v>1564</v>
      </c>
      <c r="Q611" s="918">
        <v>490</v>
      </c>
      <c r="R611" s="922" t="s">
        <v>1565</v>
      </c>
      <c r="S611" s="947">
        <v>3</v>
      </c>
      <c r="T611" s="922"/>
    </row>
    <row r="612" spans="4:20" ht="30" customHeight="1">
      <c r="D612" s="897"/>
      <c r="E612" s="897"/>
      <c r="F612" s="897"/>
      <c r="G612" s="897"/>
      <c r="H612" s="897"/>
      <c r="I612" s="897"/>
      <c r="J612" s="897"/>
      <c r="K612" s="897"/>
      <c r="L612" s="897"/>
      <c r="M612" s="897"/>
      <c r="N612" s="897"/>
      <c r="O612" s="909" t="s">
        <v>1566</v>
      </c>
      <c r="P612" s="933" t="s">
        <v>1567</v>
      </c>
      <c r="Q612" s="918">
        <v>491</v>
      </c>
      <c r="R612" s="922" t="s">
        <v>1568</v>
      </c>
      <c r="S612" s="947">
        <v>300</v>
      </c>
      <c r="T612" s="922"/>
    </row>
    <row r="613" spans="4:20" ht="30" customHeight="1">
      <c r="D613" s="897"/>
      <c r="E613" s="897"/>
      <c r="F613" s="897"/>
      <c r="G613" s="897"/>
      <c r="H613" s="897"/>
      <c r="I613" s="897"/>
      <c r="J613" s="897"/>
      <c r="K613" s="897"/>
      <c r="L613" s="897"/>
      <c r="M613" s="897"/>
      <c r="N613" s="897"/>
      <c r="O613" s="909" t="s">
        <v>1569</v>
      </c>
      <c r="P613" s="933" t="s">
        <v>1570</v>
      </c>
      <c r="Q613" s="918">
        <v>492</v>
      </c>
      <c r="R613" s="922" t="s">
        <v>1571</v>
      </c>
      <c r="S613" s="947">
        <v>1</v>
      </c>
      <c r="T613" s="922"/>
    </row>
    <row r="614" spans="4:20" ht="30" customHeight="1">
      <c r="D614" s="897"/>
      <c r="E614" s="897"/>
      <c r="F614" s="897"/>
      <c r="G614" s="897"/>
      <c r="H614" s="897"/>
      <c r="I614" s="897"/>
      <c r="J614" s="897"/>
      <c r="K614" s="897"/>
      <c r="L614" s="897"/>
      <c r="M614" s="897"/>
      <c r="N614" s="897"/>
      <c r="O614" s="909" t="s">
        <v>1572</v>
      </c>
      <c r="P614" s="933" t="s">
        <v>1573</v>
      </c>
      <c r="Q614" s="918">
        <v>493</v>
      </c>
      <c r="R614" s="922" t="s">
        <v>485</v>
      </c>
      <c r="S614" s="947">
        <v>300</v>
      </c>
      <c r="T614" s="922"/>
    </row>
    <row r="615" spans="4:20" ht="30" customHeight="1">
      <c r="D615" s="897"/>
      <c r="E615" s="897"/>
      <c r="F615" s="897"/>
      <c r="G615" s="897"/>
      <c r="H615" s="897"/>
      <c r="I615" s="897"/>
      <c r="J615" s="897"/>
      <c r="K615" s="897"/>
      <c r="L615" s="897"/>
      <c r="M615" s="897"/>
      <c r="N615" s="897"/>
      <c r="O615" s="956" t="s">
        <v>1574</v>
      </c>
      <c r="P615" s="957" t="s">
        <v>1575</v>
      </c>
      <c r="Q615" s="960" t="s">
        <v>1576</v>
      </c>
      <c r="R615" s="961" t="s">
        <v>1577</v>
      </c>
      <c r="S615" s="962">
        <v>16</v>
      </c>
      <c r="T615" s="961"/>
    </row>
    <row r="616" spans="4:20" ht="30" customHeight="1">
      <c r="D616" s="897"/>
      <c r="E616" s="897"/>
      <c r="F616" s="897"/>
      <c r="G616" s="897"/>
      <c r="H616" s="897"/>
      <c r="I616" s="897"/>
      <c r="J616" s="897"/>
      <c r="K616" s="897"/>
      <c r="L616" s="897"/>
      <c r="M616" s="897"/>
      <c r="N616" s="897"/>
      <c r="O616" s="956" t="s">
        <v>1578</v>
      </c>
      <c r="P616" s="957" t="s">
        <v>1579</v>
      </c>
      <c r="Q616" s="960" t="s">
        <v>1576</v>
      </c>
      <c r="R616" s="961" t="s">
        <v>1580</v>
      </c>
      <c r="S616" s="962">
        <v>2</v>
      </c>
      <c r="T616" s="961"/>
    </row>
    <row r="617" spans="4:20" ht="30" customHeight="1">
      <c r="D617" s="897"/>
      <c r="E617" s="897"/>
      <c r="F617" s="897"/>
      <c r="G617" s="897"/>
      <c r="H617" s="897"/>
      <c r="I617" s="897"/>
      <c r="J617" s="897"/>
      <c r="K617" s="897"/>
      <c r="L617" s="897"/>
      <c r="M617" s="897"/>
      <c r="N617" s="897"/>
      <c r="O617" s="954"/>
      <c r="P617" s="955" t="s">
        <v>1581</v>
      </c>
      <c r="Q617" s="958"/>
      <c r="R617" s="958"/>
      <c r="S617" s="959"/>
      <c r="T617" s="958"/>
    </row>
    <row r="618" spans="4:20" ht="30" customHeight="1">
      <c r="D618" s="897"/>
      <c r="E618" s="897"/>
      <c r="F618" s="897"/>
      <c r="G618" s="897"/>
      <c r="H618" s="897"/>
      <c r="I618" s="897"/>
      <c r="J618" s="897"/>
      <c r="K618" s="897"/>
      <c r="L618" s="897"/>
      <c r="M618" s="897"/>
      <c r="N618" s="897"/>
      <c r="O618" s="956" t="s">
        <v>1582</v>
      </c>
      <c r="P618" s="957" t="s">
        <v>1583</v>
      </c>
      <c r="Q618" s="960" t="s">
        <v>1584</v>
      </c>
      <c r="R618" s="963" t="s">
        <v>1585</v>
      </c>
      <c r="S618" s="962">
        <v>2</v>
      </c>
      <c r="T618" s="963"/>
    </row>
    <row r="619" spans="4:20" ht="30" customHeight="1">
      <c r="D619" s="897"/>
      <c r="E619" s="897"/>
      <c r="F619" s="897"/>
      <c r="G619" s="897"/>
      <c r="H619" s="897"/>
      <c r="I619" s="897"/>
      <c r="J619" s="897"/>
      <c r="K619" s="897"/>
      <c r="L619" s="897"/>
      <c r="M619" s="897"/>
      <c r="N619" s="897"/>
      <c r="O619" s="956" t="s">
        <v>1586</v>
      </c>
      <c r="P619" s="957" t="s">
        <v>1587</v>
      </c>
      <c r="Q619" s="960" t="s">
        <v>1584</v>
      </c>
      <c r="R619" s="963" t="s">
        <v>1588</v>
      </c>
      <c r="S619" s="962">
        <v>24</v>
      </c>
      <c r="T619" s="963"/>
    </row>
    <row r="620" spans="4:20" ht="30" customHeight="1">
      <c r="D620" s="897"/>
      <c r="E620" s="897"/>
      <c r="F620" s="897"/>
      <c r="G620" s="897"/>
      <c r="H620" s="897"/>
      <c r="I620" s="897"/>
      <c r="J620" s="897"/>
      <c r="K620" s="897"/>
      <c r="L620" s="897"/>
      <c r="M620" s="897"/>
      <c r="N620" s="897"/>
      <c r="O620" s="909" t="s">
        <v>1589</v>
      </c>
      <c r="P620" s="933" t="s">
        <v>1590</v>
      </c>
      <c r="Q620" s="918">
        <v>494</v>
      </c>
      <c r="R620" s="964" t="s">
        <v>1588</v>
      </c>
      <c r="S620" s="947">
        <v>4</v>
      </c>
      <c r="T620" s="964"/>
    </row>
    <row r="621" spans="4:20" ht="30" customHeight="1">
      <c r="D621" s="897"/>
      <c r="E621" s="897"/>
      <c r="F621" s="897"/>
      <c r="G621" s="897"/>
      <c r="H621" s="897"/>
      <c r="I621" s="897"/>
      <c r="J621" s="897"/>
      <c r="K621" s="897"/>
      <c r="L621" s="897"/>
      <c r="M621" s="897"/>
      <c r="N621" s="897"/>
      <c r="O621" s="956" t="s">
        <v>1591</v>
      </c>
      <c r="P621" s="957" t="s">
        <v>1592</v>
      </c>
      <c r="Q621" s="960" t="s">
        <v>1576</v>
      </c>
      <c r="R621" s="957" t="s">
        <v>1593</v>
      </c>
      <c r="S621" s="962">
        <v>5</v>
      </c>
      <c r="T621" s="957"/>
    </row>
    <row r="622" spans="4:20" ht="30" customHeight="1">
      <c r="D622" s="897"/>
      <c r="E622" s="897"/>
      <c r="F622" s="897"/>
      <c r="G622" s="897"/>
      <c r="H622" s="897"/>
      <c r="I622" s="897"/>
      <c r="J622" s="897"/>
      <c r="K622" s="897"/>
      <c r="L622" s="897"/>
      <c r="M622" s="897"/>
      <c r="N622" s="897"/>
      <c r="O622" s="956" t="s">
        <v>1594</v>
      </c>
      <c r="P622" s="957" t="s">
        <v>1595</v>
      </c>
      <c r="Q622" s="960" t="s">
        <v>1576</v>
      </c>
      <c r="R622" s="957" t="s">
        <v>1596</v>
      </c>
      <c r="S622" s="962">
        <v>2</v>
      </c>
      <c r="T622" s="957"/>
    </row>
    <row r="623" spans="4:20" ht="30" customHeight="1">
      <c r="D623" s="897"/>
      <c r="E623" s="897"/>
      <c r="F623" s="897"/>
      <c r="G623" s="897"/>
      <c r="H623" s="897"/>
      <c r="I623" s="897"/>
      <c r="J623" s="897"/>
      <c r="K623" s="897"/>
      <c r="L623" s="897"/>
      <c r="M623" s="897"/>
      <c r="N623" s="897"/>
      <c r="O623" s="956" t="s">
        <v>1597</v>
      </c>
      <c r="P623" s="957" t="s">
        <v>1598</v>
      </c>
      <c r="Q623" s="960" t="s">
        <v>1576</v>
      </c>
      <c r="R623" s="957" t="s">
        <v>1599</v>
      </c>
      <c r="S623" s="962">
        <v>20</v>
      </c>
      <c r="T623" s="957"/>
    </row>
    <row r="624" spans="4:20" ht="30" customHeight="1">
      <c r="D624" s="897"/>
      <c r="E624" s="897"/>
      <c r="F624" s="897"/>
      <c r="G624" s="897"/>
      <c r="H624" s="897"/>
      <c r="I624" s="897"/>
      <c r="J624" s="897"/>
      <c r="K624" s="897"/>
      <c r="L624" s="897"/>
      <c r="M624" s="897"/>
      <c r="N624" s="897"/>
      <c r="O624" s="954"/>
      <c r="P624" s="955" t="s">
        <v>1600</v>
      </c>
      <c r="Q624" s="958"/>
      <c r="R624" s="958"/>
      <c r="S624" s="959"/>
      <c r="T624" s="958"/>
    </row>
    <row r="625" spans="4:20" ht="30" customHeight="1">
      <c r="D625" s="897"/>
      <c r="E625" s="897"/>
      <c r="F625" s="897"/>
      <c r="G625" s="897"/>
      <c r="H625" s="897"/>
      <c r="I625" s="897"/>
      <c r="J625" s="897"/>
      <c r="K625" s="897"/>
      <c r="L625" s="897"/>
      <c r="M625" s="897"/>
      <c r="N625" s="897"/>
      <c r="O625" s="956" t="s">
        <v>1601</v>
      </c>
      <c r="P625" s="957" t="s">
        <v>1602</v>
      </c>
      <c r="Q625" s="960" t="s">
        <v>1576</v>
      </c>
      <c r="R625" s="957" t="s">
        <v>1603</v>
      </c>
      <c r="S625" s="962">
        <v>12</v>
      </c>
      <c r="T625" s="957"/>
    </row>
    <row r="626" spans="4:20" ht="30" customHeight="1">
      <c r="D626" s="897"/>
      <c r="E626" s="897"/>
      <c r="F626" s="897"/>
      <c r="G626" s="897"/>
      <c r="H626" s="897"/>
      <c r="I626" s="897"/>
      <c r="J626" s="897"/>
      <c r="K626" s="897"/>
      <c r="L626" s="897"/>
      <c r="M626" s="897"/>
      <c r="N626" s="897"/>
      <c r="O626" s="956" t="s">
        <v>1604</v>
      </c>
      <c r="P626" s="957" t="s">
        <v>1605</v>
      </c>
      <c r="Q626" s="960" t="s">
        <v>1576</v>
      </c>
      <c r="R626" s="957" t="s">
        <v>1606</v>
      </c>
      <c r="S626" s="962">
        <v>2</v>
      </c>
      <c r="T626" s="957"/>
    </row>
    <row r="627" spans="4:20" ht="30" customHeight="1">
      <c r="D627" s="897"/>
      <c r="E627" s="897"/>
      <c r="F627" s="897"/>
      <c r="G627" s="897"/>
      <c r="H627" s="897"/>
      <c r="I627" s="897"/>
      <c r="J627" s="897"/>
      <c r="K627" s="897"/>
      <c r="L627" s="897"/>
      <c r="M627" s="897"/>
      <c r="N627" s="897"/>
      <c r="O627" s="909" t="s">
        <v>1607</v>
      </c>
      <c r="P627" s="933" t="s">
        <v>1608</v>
      </c>
      <c r="Q627" s="918">
        <v>495</v>
      </c>
      <c r="R627" s="933" t="s">
        <v>1609</v>
      </c>
      <c r="S627" s="947">
        <v>2</v>
      </c>
      <c r="T627" s="933"/>
    </row>
    <row r="628" spans="4:20" ht="30" customHeight="1">
      <c r="D628" s="897"/>
      <c r="E628" s="897"/>
      <c r="F628" s="897"/>
      <c r="G628" s="897"/>
      <c r="H628" s="897"/>
      <c r="I628" s="897"/>
      <c r="J628" s="897"/>
      <c r="K628" s="897"/>
      <c r="L628" s="897"/>
      <c r="M628" s="897"/>
      <c r="N628" s="897"/>
      <c r="O628" s="954"/>
      <c r="P628" s="955" t="s">
        <v>1610</v>
      </c>
      <c r="Q628" s="958"/>
      <c r="R628" s="958"/>
      <c r="S628" s="959"/>
      <c r="T628" s="958"/>
    </row>
    <row r="629" spans="4:20" ht="30" customHeight="1">
      <c r="D629" s="897"/>
      <c r="E629" s="897"/>
      <c r="F629" s="897"/>
      <c r="G629" s="897"/>
      <c r="H629" s="897"/>
      <c r="I629" s="897"/>
      <c r="J629" s="897"/>
      <c r="K629" s="897"/>
      <c r="L629" s="897"/>
      <c r="M629" s="897"/>
      <c r="N629" s="897"/>
      <c r="O629" s="956" t="s">
        <v>1611</v>
      </c>
      <c r="P629" s="957" t="s">
        <v>1612</v>
      </c>
      <c r="Q629" s="960" t="s">
        <v>1584</v>
      </c>
      <c r="R629" s="957" t="s">
        <v>1613</v>
      </c>
      <c r="S629" s="962">
        <v>750</v>
      </c>
      <c r="T629" s="957"/>
    </row>
    <row r="630" spans="4:20" ht="30" customHeight="1">
      <c r="D630" s="897"/>
      <c r="E630" s="897"/>
      <c r="F630" s="897"/>
      <c r="G630" s="897"/>
      <c r="H630" s="897"/>
      <c r="I630" s="897"/>
      <c r="J630" s="897"/>
      <c r="K630" s="897"/>
      <c r="L630" s="897"/>
      <c r="M630" s="897"/>
      <c r="N630" s="897"/>
      <c r="O630" s="909" t="s">
        <v>1614</v>
      </c>
      <c r="P630" s="933" t="s">
        <v>1615</v>
      </c>
      <c r="Q630" s="918">
        <v>496</v>
      </c>
      <c r="R630" s="933" t="s">
        <v>1428</v>
      </c>
      <c r="S630" s="947">
        <v>4</v>
      </c>
      <c r="T630" s="933"/>
    </row>
    <row r="631" spans="4:20" ht="30" customHeight="1">
      <c r="D631" s="897"/>
      <c r="E631" s="897"/>
      <c r="F631" s="897"/>
      <c r="G631" s="897"/>
      <c r="H631" s="897"/>
      <c r="I631" s="897"/>
      <c r="J631" s="897"/>
      <c r="K631" s="897"/>
      <c r="L631" s="897"/>
      <c r="M631" s="897"/>
      <c r="N631" s="897"/>
      <c r="O631" s="909" t="s">
        <v>1616</v>
      </c>
      <c r="P631" s="933" t="s">
        <v>1617</v>
      </c>
      <c r="Q631" s="918">
        <v>497</v>
      </c>
      <c r="R631" s="933" t="s">
        <v>1618</v>
      </c>
      <c r="S631" s="947">
        <v>1</v>
      </c>
      <c r="T631" s="933"/>
    </row>
    <row r="632" spans="4:20" ht="30" customHeight="1">
      <c r="D632" s="897"/>
      <c r="E632" s="897"/>
      <c r="F632" s="897"/>
      <c r="G632" s="897"/>
      <c r="H632" s="897"/>
      <c r="I632" s="897"/>
      <c r="J632" s="897"/>
      <c r="K632" s="897"/>
      <c r="L632" s="897"/>
      <c r="M632" s="897"/>
      <c r="N632" s="897"/>
      <c r="O632" s="954"/>
      <c r="P632" s="955" t="s">
        <v>1619</v>
      </c>
      <c r="Q632" s="958"/>
      <c r="R632" s="958"/>
      <c r="S632" s="959"/>
      <c r="T632" s="958"/>
    </row>
    <row r="633" spans="4:20" ht="30" customHeight="1">
      <c r="D633" s="897"/>
      <c r="E633" s="897"/>
      <c r="F633" s="897"/>
      <c r="G633" s="897"/>
      <c r="H633" s="897"/>
      <c r="I633" s="897"/>
      <c r="J633" s="897"/>
      <c r="K633" s="897"/>
      <c r="L633" s="897"/>
      <c r="M633" s="897"/>
      <c r="N633" s="897"/>
      <c r="O633" s="909" t="s">
        <v>1620</v>
      </c>
      <c r="P633" s="933" t="s">
        <v>1621</v>
      </c>
      <c r="Q633" s="918">
        <v>498</v>
      </c>
      <c r="R633" s="933" t="s">
        <v>1622</v>
      </c>
      <c r="S633" s="947">
        <v>1</v>
      </c>
      <c r="T633" s="933"/>
    </row>
    <row r="634" spans="4:20" ht="30" customHeight="1">
      <c r="D634" s="897"/>
      <c r="E634" s="897"/>
      <c r="F634" s="897"/>
      <c r="G634" s="897"/>
      <c r="H634" s="897"/>
      <c r="I634" s="897"/>
      <c r="J634" s="897"/>
      <c r="K634" s="897"/>
      <c r="L634" s="897"/>
      <c r="M634" s="897"/>
      <c r="N634" s="897"/>
      <c r="O634" s="909" t="s">
        <v>1623</v>
      </c>
      <c r="P634" s="933" t="s">
        <v>1624</v>
      </c>
      <c r="Q634" s="918">
        <v>499</v>
      </c>
      <c r="R634" s="933" t="s">
        <v>607</v>
      </c>
      <c r="S634" s="947">
        <v>12</v>
      </c>
      <c r="T634" s="933"/>
    </row>
    <row r="635" spans="4:20" ht="30" customHeight="1">
      <c r="D635" s="897"/>
      <c r="E635" s="897"/>
      <c r="F635" s="897"/>
      <c r="G635" s="897"/>
      <c r="H635" s="897"/>
      <c r="I635" s="897"/>
      <c r="J635" s="897"/>
      <c r="K635" s="897"/>
      <c r="L635" s="897"/>
      <c r="M635" s="897"/>
      <c r="N635" s="897"/>
      <c r="O635" s="954"/>
      <c r="P635" s="955" t="s">
        <v>1625</v>
      </c>
      <c r="Q635" s="958"/>
      <c r="R635" s="958"/>
      <c r="S635" s="959"/>
      <c r="T635" s="958"/>
    </row>
    <row r="636" spans="4:20" ht="30" customHeight="1">
      <c r="D636" s="897"/>
      <c r="E636" s="897"/>
      <c r="F636" s="897"/>
      <c r="G636" s="897"/>
      <c r="H636" s="897"/>
      <c r="I636" s="897"/>
      <c r="J636" s="897"/>
      <c r="K636" s="897"/>
      <c r="L636" s="897"/>
      <c r="M636" s="897"/>
      <c r="N636" s="897"/>
      <c r="O636" s="909" t="s">
        <v>1626</v>
      </c>
      <c r="P636" s="933" t="s">
        <v>1627</v>
      </c>
      <c r="Q636" s="937">
        <v>500</v>
      </c>
      <c r="R636" s="933" t="s">
        <v>1622</v>
      </c>
      <c r="S636" s="947">
        <v>1</v>
      </c>
      <c r="T636" s="933"/>
    </row>
    <row r="637" spans="4:20" ht="30" customHeight="1">
      <c r="D637" s="897"/>
      <c r="E637" s="897"/>
      <c r="F637" s="897"/>
      <c r="G637" s="897"/>
      <c r="H637" s="897"/>
      <c r="I637" s="897"/>
      <c r="J637" s="898">
        <v>8</v>
      </c>
      <c r="K637" s="897"/>
      <c r="L637" s="897"/>
      <c r="M637" s="897"/>
      <c r="N637" s="902">
        <v>12</v>
      </c>
      <c r="O637" s="911" t="s">
        <v>1628</v>
      </c>
      <c r="P637" s="908" t="s">
        <v>1629</v>
      </c>
      <c r="Q637" s="916"/>
      <c r="R637" s="916"/>
      <c r="S637" s="917"/>
      <c r="T637" s="916"/>
    </row>
    <row r="638" spans="4:20" ht="30" customHeight="1">
      <c r="D638" s="897"/>
      <c r="E638" s="897"/>
      <c r="F638" s="897"/>
      <c r="G638" s="897"/>
      <c r="H638" s="897"/>
      <c r="I638" s="897"/>
      <c r="J638" s="897"/>
      <c r="K638" s="897"/>
      <c r="L638" s="897"/>
      <c r="M638" s="897"/>
      <c r="N638" s="897"/>
      <c r="O638" s="954"/>
      <c r="P638" s="955" t="s">
        <v>1630</v>
      </c>
      <c r="Q638" s="958"/>
      <c r="R638" s="958"/>
      <c r="S638" s="959"/>
      <c r="T638" s="958"/>
    </row>
    <row r="639" spans="4:20" ht="30" customHeight="1">
      <c r="D639" s="897"/>
      <c r="E639" s="897"/>
      <c r="F639" s="897"/>
      <c r="G639" s="897"/>
      <c r="H639" s="897"/>
      <c r="I639" s="897"/>
      <c r="J639" s="897"/>
      <c r="K639" s="897"/>
      <c r="L639" s="897"/>
      <c r="M639" s="897"/>
      <c r="N639" s="897"/>
      <c r="O639" s="1137" t="s">
        <v>1631</v>
      </c>
      <c r="P639" s="1143" t="s">
        <v>1632</v>
      </c>
      <c r="Q639" s="918">
        <v>501</v>
      </c>
      <c r="R639" s="910" t="s">
        <v>1633</v>
      </c>
      <c r="S639" s="947">
        <v>3</v>
      </c>
      <c r="T639" s="910"/>
    </row>
    <row r="640" spans="4:20" ht="30" customHeight="1">
      <c r="D640" s="897"/>
      <c r="E640" s="897"/>
      <c r="F640" s="897"/>
      <c r="G640" s="897"/>
      <c r="H640" s="897"/>
      <c r="I640" s="897"/>
      <c r="J640" s="897"/>
      <c r="K640" s="897"/>
      <c r="L640" s="897"/>
      <c r="M640" s="897"/>
      <c r="N640" s="897"/>
      <c r="O640" s="1137"/>
      <c r="P640" s="1143"/>
      <c r="Q640" s="918">
        <v>502</v>
      </c>
      <c r="R640" s="910" t="s">
        <v>1634</v>
      </c>
      <c r="S640" s="947">
        <v>1000</v>
      </c>
      <c r="T640" s="910"/>
    </row>
    <row r="641" spans="4:20" ht="30" customHeight="1">
      <c r="D641" s="897"/>
      <c r="E641" s="897"/>
      <c r="F641" s="897"/>
      <c r="G641" s="897"/>
      <c r="H641" s="897"/>
      <c r="I641" s="897"/>
      <c r="J641" s="897"/>
      <c r="K641" s="897"/>
      <c r="L641" s="897"/>
      <c r="M641" s="897"/>
      <c r="N641" s="897"/>
      <c r="O641" s="1137"/>
      <c r="P641" s="1143"/>
      <c r="Q641" s="918">
        <v>503</v>
      </c>
      <c r="R641" s="910" t="s">
        <v>1351</v>
      </c>
      <c r="S641" s="947">
        <v>12</v>
      </c>
      <c r="T641" s="910"/>
    </row>
    <row r="642" spans="4:20" ht="30" customHeight="1">
      <c r="D642" s="897"/>
      <c r="E642" s="897"/>
      <c r="F642" s="897"/>
      <c r="G642" s="897"/>
      <c r="H642" s="897"/>
      <c r="I642" s="897"/>
      <c r="J642" s="897"/>
      <c r="K642" s="897"/>
      <c r="L642" s="897"/>
      <c r="M642" s="897"/>
      <c r="N642" s="897"/>
      <c r="O642" s="1137"/>
      <c r="P642" s="1143"/>
      <c r="Q642" s="918">
        <v>504</v>
      </c>
      <c r="R642" s="910" t="s">
        <v>1635</v>
      </c>
      <c r="S642" s="947">
        <v>200</v>
      </c>
      <c r="T642" s="910"/>
    </row>
    <row r="643" spans="4:20" ht="30" customHeight="1">
      <c r="D643" s="897"/>
      <c r="E643" s="897"/>
      <c r="F643" s="897"/>
      <c r="G643" s="897"/>
      <c r="H643" s="897"/>
      <c r="I643" s="897"/>
      <c r="J643" s="897"/>
      <c r="K643" s="897"/>
      <c r="L643" s="897"/>
      <c r="M643" s="897"/>
      <c r="N643" s="897"/>
      <c r="O643" s="1137"/>
      <c r="P643" s="1143"/>
      <c r="Q643" s="918">
        <v>505</v>
      </c>
      <c r="R643" s="910" t="s">
        <v>1636</v>
      </c>
      <c r="S643" s="947">
        <v>40</v>
      </c>
      <c r="T643" s="910"/>
    </row>
    <row r="644" spans="4:20" ht="30" customHeight="1">
      <c r="D644" s="897"/>
      <c r="E644" s="897"/>
      <c r="F644" s="897"/>
      <c r="G644" s="897"/>
      <c r="H644" s="897"/>
      <c r="I644" s="897"/>
      <c r="J644" s="897"/>
      <c r="K644" s="897"/>
      <c r="L644" s="897"/>
      <c r="M644" s="897"/>
      <c r="N644" s="897"/>
      <c r="O644" s="909" t="s">
        <v>1637</v>
      </c>
      <c r="P644" s="910" t="s">
        <v>1638</v>
      </c>
      <c r="Q644" s="918">
        <v>506</v>
      </c>
      <c r="R644" s="910" t="s">
        <v>1639</v>
      </c>
      <c r="S644" s="947">
        <v>2</v>
      </c>
      <c r="T644" s="910"/>
    </row>
    <row r="645" spans="4:20" ht="30" customHeight="1">
      <c r="D645" s="897"/>
      <c r="E645" s="897"/>
      <c r="F645" s="897"/>
      <c r="G645" s="897"/>
      <c r="H645" s="897"/>
      <c r="I645" s="897"/>
      <c r="J645" s="897"/>
      <c r="K645" s="897"/>
      <c r="L645" s="897"/>
      <c r="M645" s="897"/>
      <c r="N645" s="897"/>
      <c r="O645" s="909" t="s">
        <v>1640</v>
      </c>
      <c r="P645" s="910" t="s">
        <v>1641</v>
      </c>
      <c r="Q645" s="918">
        <v>507</v>
      </c>
      <c r="R645" s="910" t="s">
        <v>1568</v>
      </c>
      <c r="S645" s="947">
        <v>40</v>
      </c>
      <c r="T645" s="910"/>
    </row>
    <row r="646" spans="4:20" ht="30" customHeight="1">
      <c r="D646" s="897"/>
      <c r="E646" s="897"/>
      <c r="F646" s="897"/>
      <c r="G646" s="897"/>
      <c r="H646" s="897"/>
      <c r="I646" s="897"/>
      <c r="J646" s="897"/>
      <c r="K646" s="897"/>
      <c r="L646" s="897"/>
      <c r="M646" s="897"/>
      <c r="N646" s="897"/>
      <c r="O646" s="954"/>
      <c r="P646" s="955" t="s">
        <v>1642</v>
      </c>
      <c r="Q646" s="958"/>
      <c r="R646" s="958"/>
      <c r="S646" s="959"/>
      <c r="T646" s="958"/>
    </row>
    <row r="647" spans="4:20" ht="30" customHeight="1">
      <c r="D647" s="897"/>
      <c r="E647" s="897"/>
      <c r="F647" s="897"/>
      <c r="G647" s="897"/>
      <c r="H647" s="897"/>
      <c r="I647" s="897"/>
      <c r="J647" s="897"/>
      <c r="K647" s="897"/>
      <c r="L647" s="897"/>
      <c r="M647" s="897"/>
      <c r="N647" s="897"/>
      <c r="O647" s="909" t="s">
        <v>1643</v>
      </c>
      <c r="P647" s="933" t="s">
        <v>1644</v>
      </c>
      <c r="Q647" s="918">
        <v>508</v>
      </c>
      <c r="R647" s="933" t="s">
        <v>1645</v>
      </c>
      <c r="S647" s="947">
        <v>3</v>
      </c>
      <c r="T647" s="933"/>
    </row>
    <row r="648" spans="4:20" ht="30" customHeight="1">
      <c r="D648" s="897"/>
      <c r="E648" s="897"/>
      <c r="F648" s="897"/>
      <c r="G648" s="897"/>
      <c r="H648" s="897"/>
      <c r="I648" s="897"/>
      <c r="J648" s="897"/>
      <c r="K648" s="897"/>
      <c r="L648" s="897"/>
      <c r="M648" s="897"/>
      <c r="N648" s="897"/>
      <c r="O648" s="909" t="s">
        <v>1646</v>
      </c>
      <c r="P648" s="933" t="s">
        <v>1647</v>
      </c>
      <c r="Q648" s="918">
        <v>509</v>
      </c>
      <c r="R648" s="933" t="s">
        <v>1648</v>
      </c>
      <c r="S648" s="947">
        <v>2</v>
      </c>
      <c r="T648" s="933"/>
    </row>
    <row r="649" spans="4:20" ht="30" customHeight="1">
      <c r="D649" s="897"/>
      <c r="E649" s="897"/>
      <c r="F649" s="897"/>
      <c r="G649" s="897"/>
      <c r="H649" s="897"/>
      <c r="I649" s="897"/>
      <c r="J649" s="897"/>
      <c r="K649" s="897"/>
      <c r="L649" s="897"/>
      <c r="M649" s="897"/>
      <c r="N649" s="897"/>
      <c r="O649" s="909" t="s">
        <v>1649</v>
      </c>
      <c r="P649" s="933" t="s">
        <v>1650</v>
      </c>
      <c r="Q649" s="918">
        <v>510</v>
      </c>
      <c r="R649" s="933" t="s">
        <v>515</v>
      </c>
      <c r="S649" s="947">
        <v>1</v>
      </c>
      <c r="T649" s="933"/>
    </row>
    <row r="650" spans="4:20" ht="30" customHeight="1">
      <c r="D650" s="897"/>
      <c r="E650" s="897"/>
      <c r="F650" s="897"/>
      <c r="G650" s="897"/>
      <c r="H650" s="897"/>
      <c r="I650" s="897"/>
      <c r="J650" s="897"/>
      <c r="K650" s="897"/>
      <c r="L650" s="897"/>
      <c r="M650" s="897"/>
      <c r="N650" s="897"/>
      <c r="O650" s="909" t="s">
        <v>1651</v>
      </c>
      <c r="P650" s="933" t="s">
        <v>1652</v>
      </c>
      <c r="Q650" s="918">
        <v>511</v>
      </c>
      <c r="R650" s="933" t="s">
        <v>1653</v>
      </c>
      <c r="S650" s="947">
        <v>100</v>
      </c>
      <c r="T650" s="933"/>
    </row>
    <row r="651" spans="4:20" ht="30" customHeight="1">
      <c r="D651" s="897"/>
      <c r="E651" s="897"/>
      <c r="F651" s="897"/>
      <c r="G651" s="897"/>
      <c r="H651" s="897"/>
      <c r="I651" s="897"/>
      <c r="J651" s="897"/>
      <c r="K651" s="897"/>
      <c r="L651" s="897"/>
      <c r="M651" s="897"/>
      <c r="N651" s="897"/>
      <c r="O651" s="909" t="s">
        <v>1654</v>
      </c>
      <c r="P651" s="933" t="s">
        <v>1655</v>
      </c>
      <c r="Q651" s="918">
        <v>512</v>
      </c>
      <c r="R651" s="933" t="s">
        <v>1656</v>
      </c>
      <c r="S651" s="947">
        <v>4</v>
      </c>
      <c r="T651" s="933"/>
    </row>
    <row r="652" spans="4:20" ht="30" customHeight="1">
      <c r="D652" s="897"/>
      <c r="E652" s="897"/>
      <c r="F652" s="897"/>
      <c r="G652" s="897"/>
      <c r="H652" s="897"/>
      <c r="I652" s="897"/>
      <c r="J652" s="898">
        <v>7</v>
      </c>
      <c r="K652" s="897"/>
      <c r="L652" s="897"/>
      <c r="M652" s="897"/>
      <c r="N652" s="902">
        <v>7</v>
      </c>
      <c r="O652" s="911" t="s">
        <v>1657</v>
      </c>
      <c r="P652" s="908" t="s">
        <v>153</v>
      </c>
      <c r="Q652" s="916"/>
      <c r="R652" s="916"/>
      <c r="S652" s="917"/>
      <c r="T652" s="916"/>
    </row>
    <row r="653" spans="4:20" ht="30" customHeight="1">
      <c r="D653" s="897"/>
      <c r="E653" s="897"/>
      <c r="F653" s="897"/>
      <c r="G653" s="897"/>
      <c r="H653" s="897"/>
      <c r="I653" s="897"/>
      <c r="J653" s="897"/>
      <c r="K653" s="897"/>
      <c r="L653" s="897"/>
      <c r="M653" s="897"/>
      <c r="N653" s="897"/>
      <c r="O653" s="954"/>
      <c r="P653" s="955" t="s">
        <v>1658</v>
      </c>
      <c r="Q653" s="958"/>
      <c r="R653" s="958"/>
      <c r="S653" s="959"/>
      <c r="T653" s="958"/>
    </row>
    <row r="654" spans="4:20" ht="30" customHeight="1">
      <c r="D654" s="897"/>
      <c r="E654" s="897"/>
      <c r="F654" s="897"/>
      <c r="G654" s="897"/>
      <c r="H654" s="897"/>
      <c r="I654" s="897"/>
      <c r="J654" s="897"/>
      <c r="K654" s="897"/>
      <c r="L654" s="897"/>
      <c r="M654" s="897"/>
      <c r="N654" s="897"/>
      <c r="O654" s="956" t="s">
        <v>1659</v>
      </c>
      <c r="P654" s="957" t="s">
        <v>1660</v>
      </c>
      <c r="Q654" s="960" t="s">
        <v>1584</v>
      </c>
      <c r="R654" s="957" t="s">
        <v>1661</v>
      </c>
      <c r="S654" s="962">
        <v>2</v>
      </c>
      <c r="T654" s="957"/>
    </row>
    <row r="655" spans="4:20" ht="30" customHeight="1">
      <c r="D655" s="897"/>
      <c r="E655" s="897"/>
      <c r="F655" s="897"/>
      <c r="G655" s="897"/>
      <c r="H655" s="897"/>
      <c r="I655" s="897"/>
      <c r="J655" s="897"/>
      <c r="K655" s="897"/>
      <c r="L655" s="897"/>
      <c r="M655" s="897"/>
      <c r="N655" s="897"/>
      <c r="O655" s="956" t="s">
        <v>1662</v>
      </c>
      <c r="P655" s="957" t="s">
        <v>1663</v>
      </c>
      <c r="Q655" s="960" t="s">
        <v>1584</v>
      </c>
      <c r="R655" s="957" t="s">
        <v>1664</v>
      </c>
      <c r="S655" s="962">
        <v>10</v>
      </c>
      <c r="T655" s="957"/>
    </row>
    <row r="656" spans="4:20" ht="30" customHeight="1">
      <c r="D656" s="897"/>
      <c r="E656" s="897"/>
      <c r="F656" s="897"/>
      <c r="G656" s="897"/>
      <c r="H656" s="897"/>
      <c r="I656" s="897"/>
      <c r="J656" s="897"/>
      <c r="K656" s="897"/>
      <c r="L656" s="897"/>
      <c r="M656" s="897"/>
      <c r="N656" s="897"/>
      <c r="O656" s="956" t="s">
        <v>1665</v>
      </c>
      <c r="P656" s="957" t="s">
        <v>1666</v>
      </c>
      <c r="Q656" s="960" t="s">
        <v>1584</v>
      </c>
      <c r="R656" s="957" t="s">
        <v>1667</v>
      </c>
      <c r="S656" s="962">
        <v>3</v>
      </c>
      <c r="T656" s="957"/>
    </row>
    <row r="657" spans="4:20" ht="30" customHeight="1">
      <c r="D657" s="897"/>
      <c r="E657" s="897"/>
      <c r="F657" s="897"/>
      <c r="G657" s="897"/>
      <c r="H657" s="897"/>
      <c r="I657" s="897"/>
      <c r="J657" s="897"/>
      <c r="K657" s="897"/>
      <c r="L657" s="897"/>
      <c r="M657" s="897"/>
      <c r="N657" s="897"/>
      <c r="O657" s="956" t="s">
        <v>1668</v>
      </c>
      <c r="P657" s="957" t="s">
        <v>1669</v>
      </c>
      <c r="Q657" s="960" t="s">
        <v>1584</v>
      </c>
      <c r="R657" s="957" t="s">
        <v>1670</v>
      </c>
      <c r="S657" s="962">
        <v>1</v>
      </c>
      <c r="T657" s="957"/>
    </row>
    <row r="658" spans="4:20" ht="30" customHeight="1">
      <c r="D658" s="897"/>
      <c r="E658" s="897"/>
      <c r="F658" s="897"/>
      <c r="G658" s="897"/>
      <c r="H658" s="897"/>
      <c r="I658" s="897"/>
      <c r="J658" s="897"/>
      <c r="K658" s="897"/>
      <c r="L658" s="897"/>
      <c r="M658" s="897"/>
      <c r="N658" s="897"/>
      <c r="O658" s="956" t="s">
        <v>1671</v>
      </c>
      <c r="P658" s="957" t="s">
        <v>1672</v>
      </c>
      <c r="Q658" s="960" t="s">
        <v>1584</v>
      </c>
      <c r="R658" s="957" t="s">
        <v>1673</v>
      </c>
      <c r="S658" s="962">
        <v>1</v>
      </c>
      <c r="T658" s="957"/>
    </row>
    <row r="659" spans="4:20" ht="30" customHeight="1">
      <c r="D659" s="897"/>
      <c r="E659" s="897"/>
      <c r="F659" s="897"/>
      <c r="G659" s="897"/>
      <c r="H659" s="897"/>
      <c r="I659" s="897"/>
      <c r="J659" s="897"/>
      <c r="K659" s="897"/>
      <c r="L659" s="897"/>
      <c r="M659" s="897"/>
      <c r="N659" s="897"/>
      <c r="O659" s="956" t="s">
        <v>1674</v>
      </c>
      <c r="P659" s="957" t="s">
        <v>1675</v>
      </c>
      <c r="Q659" s="960" t="s">
        <v>1584</v>
      </c>
      <c r="R659" s="957" t="s">
        <v>1676</v>
      </c>
      <c r="S659" s="962">
        <v>40</v>
      </c>
      <c r="T659" s="957"/>
    </row>
    <row r="660" spans="4:20" ht="30" customHeight="1">
      <c r="D660" s="897"/>
      <c r="E660" s="897"/>
      <c r="F660" s="897"/>
      <c r="G660" s="897"/>
      <c r="H660" s="897"/>
      <c r="I660" s="897"/>
      <c r="J660" s="897"/>
      <c r="K660" s="897"/>
      <c r="L660" s="897"/>
      <c r="M660" s="897"/>
      <c r="N660" s="897"/>
      <c r="O660" s="909" t="s">
        <v>1677</v>
      </c>
      <c r="P660" s="933" t="s">
        <v>1678</v>
      </c>
      <c r="Q660" s="918">
        <v>513</v>
      </c>
      <c r="R660" s="933" t="s">
        <v>1543</v>
      </c>
      <c r="S660" s="947">
        <v>2</v>
      </c>
      <c r="T660" s="933"/>
    </row>
    <row r="661" spans="4:20" ht="30" customHeight="1">
      <c r="D661" s="897"/>
      <c r="E661" s="897"/>
      <c r="F661" s="897"/>
      <c r="G661" s="897"/>
      <c r="H661" s="897"/>
      <c r="I661" s="897"/>
      <c r="J661" s="897"/>
      <c r="K661" s="897"/>
      <c r="L661" s="897"/>
      <c r="M661" s="897"/>
      <c r="N661" s="897"/>
      <c r="O661" s="909" t="s">
        <v>1679</v>
      </c>
      <c r="P661" s="933" t="s">
        <v>1680</v>
      </c>
      <c r="Q661" s="918">
        <v>514</v>
      </c>
      <c r="R661" s="933" t="s">
        <v>1543</v>
      </c>
      <c r="S661" s="947">
        <v>2</v>
      </c>
      <c r="T661" s="933"/>
    </row>
    <row r="662" spans="4:20" ht="30" customHeight="1">
      <c r="D662" s="897"/>
      <c r="E662" s="897"/>
      <c r="F662" s="897"/>
      <c r="G662" s="897"/>
      <c r="H662" s="897"/>
      <c r="I662" s="897"/>
      <c r="J662" s="897"/>
      <c r="K662" s="897"/>
      <c r="L662" s="897"/>
      <c r="M662" s="897"/>
      <c r="N662" s="897"/>
      <c r="O662" s="909" t="s">
        <v>1681</v>
      </c>
      <c r="P662" s="933" t="s">
        <v>1682</v>
      </c>
      <c r="Q662" s="918">
        <v>515</v>
      </c>
      <c r="R662" s="933" t="s">
        <v>1683</v>
      </c>
      <c r="S662" s="947">
        <v>3</v>
      </c>
      <c r="T662" s="933"/>
    </row>
    <row r="663" spans="4:20" ht="30" customHeight="1">
      <c r="D663" s="897"/>
      <c r="E663" s="897"/>
      <c r="F663" s="897"/>
      <c r="G663" s="897"/>
      <c r="H663" s="897"/>
      <c r="I663" s="897"/>
      <c r="J663" s="897"/>
      <c r="K663" s="897"/>
      <c r="L663" s="897"/>
      <c r="M663" s="897"/>
      <c r="N663" s="897"/>
      <c r="O663" s="909" t="s">
        <v>1684</v>
      </c>
      <c r="P663" s="933" t="s">
        <v>1685</v>
      </c>
      <c r="Q663" s="918">
        <v>516</v>
      </c>
      <c r="R663" s="933" t="s">
        <v>1686</v>
      </c>
      <c r="S663" s="947">
        <v>1</v>
      </c>
      <c r="T663" s="933"/>
    </row>
    <row r="664" spans="4:20" ht="30" customHeight="1">
      <c r="D664" s="897"/>
      <c r="E664" s="897"/>
      <c r="F664" s="897"/>
      <c r="G664" s="897"/>
      <c r="H664" s="897"/>
      <c r="I664" s="897"/>
      <c r="J664" s="897"/>
      <c r="K664" s="897"/>
      <c r="L664" s="897"/>
      <c r="M664" s="897"/>
      <c r="N664" s="897"/>
      <c r="O664" s="909" t="s">
        <v>1687</v>
      </c>
      <c r="P664" s="933" t="s">
        <v>1688</v>
      </c>
      <c r="Q664" s="918">
        <v>517</v>
      </c>
      <c r="R664" s="933" t="s">
        <v>1689</v>
      </c>
      <c r="S664" s="947">
        <v>3</v>
      </c>
      <c r="T664" s="933"/>
    </row>
    <row r="665" spans="4:20" ht="30" customHeight="1">
      <c r="D665" s="897"/>
      <c r="E665" s="897"/>
      <c r="F665" s="897"/>
      <c r="G665" s="897"/>
      <c r="H665" s="897"/>
      <c r="I665" s="897"/>
      <c r="J665" s="897"/>
      <c r="K665" s="897"/>
      <c r="L665" s="897"/>
      <c r="M665" s="897"/>
      <c r="N665" s="897"/>
      <c r="O665" s="909" t="s">
        <v>1690</v>
      </c>
      <c r="P665" s="933" t="s">
        <v>1691</v>
      </c>
      <c r="Q665" s="918">
        <v>518</v>
      </c>
      <c r="R665" s="933" t="s">
        <v>1692</v>
      </c>
      <c r="S665" s="947">
        <v>1</v>
      </c>
      <c r="T665" s="933"/>
    </row>
    <row r="666" spans="4:20" ht="30" customHeight="1">
      <c r="D666" s="897"/>
      <c r="E666" s="897"/>
      <c r="F666" s="897"/>
      <c r="G666" s="897"/>
      <c r="H666" s="897"/>
      <c r="I666" s="897"/>
      <c r="J666" s="897"/>
      <c r="K666" s="897"/>
      <c r="L666" s="897"/>
      <c r="M666" s="897"/>
      <c r="N666" s="897"/>
      <c r="O666" s="956" t="s">
        <v>1693</v>
      </c>
      <c r="P666" s="1156" t="s">
        <v>1694</v>
      </c>
      <c r="Q666" s="1155" t="s">
        <v>1584</v>
      </c>
      <c r="R666" s="957" t="s">
        <v>1695</v>
      </c>
      <c r="S666" s="962">
        <v>3</v>
      </c>
      <c r="T666" s="957"/>
    </row>
    <row r="667" spans="4:20" ht="30" customHeight="1">
      <c r="D667" s="897"/>
      <c r="E667" s="897"/>
      <c r="F667" s="897"/>
      <c r="G667" s="897"/>
      <c r="H667" s="897"/>
      <c r="I667" s="897"/>
      <c r="J667" s="897"/>
      <c r="K667" s="897"/>
      <c r="L667" s="897"/>
      <c r="M667" s="897"/>
      <c r="N667" s="897"/>
      <c r="O667" s="956" t="s">
        <v>1696</v>
      </c>
      <c r="P667" s="1156"/>
      <c r="Q667" s="1155"/>
      <c r="R667" s="957" t="s">
        <v>1697</v>
      </c>
      <c r="S667" s="962">
        <v>300</v>
      </c>
      <c r="T667" s="957"/>
    </row>
    <row r="668" spans="4:20" ht="30" customHeight="1">
      <c r="D668" s="897"/>
      <c r="E668" s="897"/>
      <c r="F668" s="897"/>
      <c r="G668" s="897"/>
      <c r="H668" s="897"/>
      <c r="I668" s="897"/>
      <c r="J668" s="897"/>
      <c r="K668" s="897"/>
      <c r="L668" s="897"/>
      <c r="M668" s="897"/>
      <c r="N668" s="897"/>
      <c r="O668" s="954"/>
      <c r="P668" s="955" t="s">
        <v>1698</v>
      </c>
      <c r="Q668" s="958"/>
      <c r="R668" s="958"/>
      <c r="S668" s="959"/>
      <c r="T668" s="958"/>
    </row>
    <row r="669" spans="4:20" ht="30" customHeight="1">
      <c r="D669" s="897"/>
      <c r="E669" s="897"/>
      <c r="F669" s="897"/>
      <c r="G669" s="897"/>
      <c r="H669" s="897"/>
      <c r="I669" s="897"/>
      <c r="J669" s="897"/>
      <c r="K669" s="897"/>
      <c r="L669" s="897"/>
      <c r="M669" s="897"/>
      <c r="N669" s="897"/>
      <c r="O669" s="956" t="s">
        <v>1699</v>
      </c>
      <c r="P669" s="957" t="s">
        <v>1700</v>
      </c>
      <c r="Q669" s="960" t="s">
        <v>1584</v>
      </c>
      <c r="R669" s="957" t="s">
        <v>340</v>
      </c>
      <c r="S669" s="962">
        <v>16</v>
      </c>
      <c r="T669" s="957"/>
    </row>
    <row r="670" spans="4:20" ht="30" customHeight="1">
      <c r="D670" s="897"/>
      <c r="E670" s="897"/>
      <c r="F670" s="897"/>
      <c r="G670" s="897"/>
      <c r="H670" s="897"/>
      <c r="I670" s="897"/>
      <c r="J670" s="897"/>
      <c r="K670" s="897"/>
      <c r="L670" s="897"/>
      <c r="M670" s="897"/>
      <c r="N670" s="897"/>
      <c r="O670" s="956" t="s">
        <v>1701</v>
      </c>
      <c r="P670" s="957" t="s">
        <v>1702</v>
      </c>
      <c r="Q670" s="960" t="s">
        <v>1584</v>
      </c>
      <c r="R670" s="957" t="s">
        <v>512</v>
      </c>
      <c r="S670" s="962">
        <v>1</v>
      </c>
      <c r="T670" s="957"/>
    </row>
    <row r="671" spans="4:20" ht="30" customHeight="1">
      <c r="D671" s="897"/>
      <c r="E671" s="897"/>
      <c r="F671" s="897"/>
      <c r="G671" s="897"/>
      <c r="H671" s="897"/>
      <c r="I671" s="897"/>
      <c r="J671" s="897"/>
      <c r="K671" s="897"/>
      <c r="L671" s="897"/>
      <c r="M671" s="897"/>
      <c r="N671" s="897"/>
      <c r="O671" s="956" t="s">
        <v>1703</v>
      </c>
      <c r="P671" s="957" t="s">
        <v>1704</v>
      </c>
      <c r="Q671" s="960" t="s">
        <v>1705</v>
      </c>
      <c r="R671" s="957" t="s">
        <v>1706</v>
      </c>
      <c r="S671" s="962">
        <v>1</v>
      </c>
      <c r="T671" s="957"/>
    </row>
    <row r="672" spans="4:20" ht="30" customHeight="1">
      <c r="D672" s="897"/>
      <c r="E672" s="897"/>
      <c r="F672" s="897"/>
      <c r="G672" s="897"/>
      <c r="H672" s="897"/>
      <c r="I672" s="897"/>
      <c r="J672" s="897"/>
      <c r="K672" s="897"/>
      <c r="L672" s="897"/>
      <c r="M672" s="897"/>
      <c r="N672" s="897"/>
      <c r="O672" s="909" t="s">
        <v>1707</v>
      </c>
      <c r="P672" s="933" t="s">
        <v>1708</v>
      </c>
      <c r="Q672" s="918">
        <v>519</v>
      </c>
      <c r="R672" s="933" t="s">
        <v>1709</v>
      </c>
      <c r="S672" s="947">
        <v>12</v>
      </c>
      <c r="T672" s="933"/>
    </row>
    <row r="673" spans="4:22" ht="30" customHeight="1">
      <c r="D673" s="897"/>
      <c r="E673" s="897"/>
      <c r="F673" s="896">
        <v>7</v>
      </c>
      <c r="G673" s="897"/>
      <c r="H673" s="897"/>
      <c r="I673" s="898">
        <f>SUM(J674:J723)</f>
        <v>49</v>
      </c>
      <c r="J673" s="897"/>
      <c r="K673" s="897"/>
      <c r="L673" s="897"/>
      <c r="M673" s="902">
        <f>SUM(N674:N723)</f>
        <v>55</v>
      </c>
      <c r="N673" s="897"/>
      <c r="O673" s="905">
        <v>2.11</v>
      </c>
      <c r="P673" s="906" t="s">
        <v>1710</v>
      </c>
      <c r="Q673" s="905"/>
      <c r="R673" s="905"/>
      <c r="S673" s="915"/>
      <c r="T673" s="905"/>
      <c r="U673" s="926">
        <f>SUM(V673:V736)</f>
        <v>6</v>
      </c>
      <c r="V673" s="880">
        <v>5</v>
      </c>
    </row>
    <row r="674" spans="4:22" ht="30" customHeight="1">
      <c r="D674" s="897"/>
      <c r="E674" s="897"/>
      <c r="F674" s="897"/>
      <c r="G674" s="897"/>
      <c r="H674" s="897"/>
      <c r="I674" s="897"/>
      <c r="J674" s="898">
        <v>4</v>
      </c>
      <c r="K674" s="897"/>
      <c r="L674" s="897"/>
      <c r="M674" s="897"/>
      <c r="N674" s="902">
        <v>6</v>
      </c>
      <c r="O674" s="911" t="s">
        <v>1711</v>
      </c>
      <c r="P674" s="908" t="s">
        <v>1712</v>
      </c>
      <c r="Q674" s="916"/>
      <c r="R674" s="916"/>
      <c r="S674" s="917"/>
      <c r="T674" s="916"/>
    </row>
    <row r="675" spans="4:22" ht="30" customHeight="1">
      <c r="D675" s="897"/>
      <c r="E675" s="897"/>
      <c r="F675" s="897"/>
      <c r="G675" s="897"/>
      <c r="H675" s="897"/>
      <c r="I675" s="897"/>
      <c r="J675" s="897"/>
      <c r="K675" s="897"/>
      <c r="L675" s="897"/>
      <c r="M675" s="897"/>
      <c r="N675" s="897"/>
      <c r="O675" s="1137" t="s">
        <v>1713</v>
      </c>
      <c r="P675" s="1142" t="s">
        <v>1714</v>
      </c>
      <c r="Q675" s="918">
        <v>520</v>
      </c>
      <c r="R675" s="922" t="s">
        <v>1618</v>
      </c>
      <c r="S675" s="947">
        <v>1</v>
      </c>
      <c r="T675" s="922"/>
    </row>
    <row r="676" spans="4:22" ht="30" customHeight="1">
      <c r="D676" s="897"/>
      <c r="E676" s="897"/>
      <c r="F676" s="897"/>
      <c r="G676" s="897"/>
      <c r="H676" s="897"/>
      <c r="I676" s="897"/>
      <c r="J676" s="897"/>
      <c r="K676" s="897"/>
      <c r="L676" s="897"/>
      <c r="M676" s="897"/>
      <c r="N676" s="897"/>
      <c r="O676" s="1137"/>
      <c r="P676" s="1142"/>
      <c r="Q676" s="918">
        <v>521</v>
      </c>
      <c r="R676" s="922" t="s">
        <v>1715</v>
      </c>
      <c r="S676" s="947">
        <v>100</v>
      </c>
      <c r="T676" s="922"/>
    </row>
    <row r="677" spans="4:22" ht="30" customHeight="1">
      <c r="D677" s="897"/>
      <c r="E677" s="897"/>
      <c r="F677" s="897"/>
      <c r="G677" s="897"/>
      <c r="H677" s="897"/>
      <c r="I677" s="897"/>
      <c r="J677" s="897"/>
      <c r="K677" s="897"/>
      <c r="L677" s="897"/>
      <c r="M677" s="897"/>
      <c r="N677" s="897"/>
      <c r="O677" s="909" t="s">
        <v>1716</v>
      </c>
      <c r="P677" s="922" t="s">
        <v>1717</v>
      </c>
      <c r="Q677" s="918">
        <v>522</v>
      </c>
      <c r="R677" s="922" t="s">
        <v>1718</v>
      </c>
      <c r="S677" s="947">
        <v>1</v>
      </c>
      <c r="T677" s="922"/>
    </row>
    <row r="678" spans="4:22" ht="30" customHeight="1">
      <c r="D678" s="897"/>
      <c r="E678" s="897"/>
      <c r="F678" s="897"/>
      <c r="G678" s="897"/>
      <c r="H678" s="897"/>
      <c r="I678" s="897"/>
      <c r="J678" s="897"/>
      <c r="K678" s="897"/>
      <c r="L678" s="897"/>
      <c r="M678" s="897"/>
      <c r="N678" s="897"/>
      <c r="O678" s="909" t="s">
        <v>1719</v>
      </c>
      <c r="P678" s="922" t="s">
        <v>1720</v>
      </c>
      <c r="Q678" s="918">
        <v>523</v>
      </c>
      <c r="R678" s="922" t="s">
        <v>1721</v>
      </c>
      <c r="S678" s="947">
        <v>1</v>
      </c>
      <c r="T678" s="922"/>
    </row>
    <row r="679" spans="4:22" ht="30" customHeight="1">
      <c r="D679" s="897"/>
      <c r="E679" s="897"/>
      <c r="F679" s="897"/>
      <c r="G679" s="897"/>
      <c r="H679" s="897"/>
      <c r="I679" s="897"/>
      <c r="J679" s="897"/>
      <c r="K679" s="897"/>
      <c r="L679" s="897"/>
      <c r="M679" s="897"/>
      <c r="N679" s="897"/>
      <c r="O679" s="1137" t="s">
        <v>1722</v>
      </c>
      <c r="P679" s="1142" t="s">
        <v>1723</v>
      </c>
      <c r="Q679" s="918">
        <v>524</v>
      </c>
      <c r="R679" s="922" t="s">
        <v>1724</v>
      </c>
      <c r="S679" s="947">
        <v>1</v>
      </c>
      <c r="T679" s="922"/>
    </row>
    <row r="680" spans="4:22" ht="30" customHeight="1">
      <c r="D680" s="897"/>
      <c r="E680" s="897"/>
      <c r="F680" s="897"/>
      <c r="G680" s="897"/>
      <c r="H680" s="897"/>
      <c r="I680" s="897"/>
      <c r="J680" s="897"/>
      <c r="K680" s="897"/>
      <c r="L680" s="897"/>
      <c r="M680" s="897"/>
      <c r="N680" s="897"/>
      <c r="O680" s="1137"/>
      <c r="P680" s="1142"/>
      <c r="Q680" s="935">
        <v>525</v>
      </c>
      <c r="R680" s="922" t="s">
        <v>383</v>
      </c>
      <c r="S680" s="947">
        <v>4000</v>
      </c>
      <c r="T680" s="922"/>
    </row>
    <row r="681" spans="4:22" ht="30" customHeight="1">
      <c r="D681" s="897"/>
      <c r="E681" s="897"/>
      <c r="F681" s="897"/>
      <c r="G681" s="897"/>
      <c r="H681" s="897"/>
      <c r="I681" s="897"/>
      <c r="J681" s="898">
        <v>7</v>
      </c>
      <c r="K681" s="897"/>
      <c r="L681" s="897"/>
      <c r="M681" s="897"/>
      <c r="N681" s="902">
        <v>7</v>
      </c>
      <c r="O681" s="911" t="s">
        <v>1725</v>
      </c>
      <c r="P681" s="908" t="s">
        <v>163</v>
      </c>
      <c r="Q681" s="916"/>
      <c r="R681" s="916"/>
      <c r="S681" s="917"/>
      <c r="T681" s="916"/>
    </row>
    <row r="682" spans="4:22" ht="30" customHeight="1">
      <c r="D682" s="897"/>
      <c r="E682" s="897"/>
      <c r="F682" s="897"/>
      <c r="G682" s="897"/>
      <c r="H682" s="897"/>
      <c r="I682" s="897"/>
      <c r="J682" s="897"/>
      <c r="K682" s="897"/>
      <c r="L682" s="897"/>
      <c r="M682" s="897"/>
      <c r="N682" s="897"/>
      <c r="O682" s="909" t="s">
        <v>1726</v>
      </c>
      <c r="P682" s="931" t="s">
        <v>1727</v>
      </c>
      <c r="Q682" s="935">
        <v>526</v>
      </c>
      <c r="R682" s="931" t="s">
        <v>974</v>
      </c>
      <c r="S682" s="946">
        <v>1</v>
      </c>
      <c r="T682" s="931"/>
    </row>
    <row r="683" spans="4:22" ht="30" customHeight="1">
      <c r="D683" s="897"/>
      <c r="E683" s="897"/>
      <c r="F683" s="897"/>
      <c r="G683" s="897"/>
      <c r="H683" s="897"/>
      <c r="I683" s="897"/>
      <c r="J683" s="897"/>
      <c r="K683" s="897"/>
      <c r="L683" s="897"/>
      <c r="M683" s="897"/>
      <c r="N683" s="897"/>
      <c r="O683" s="909" t="s">
        <v>1728</v>
      </c>
      <c r="P683" s="931" t="s">
        <v>1729</v>
      </c>
      <c r="Q683" s="935">
        <v>527</v>
      </c>
      <c r="R683" s="931" t="s">
        <v>1730</v>
      </c>
      <c r="S683" s="946">
        <v>800</v>
      </c>
      <c r="T683" s="931"/>
    </row>
    <row r="684" spans="4:22" ht="30" customHeight="1">
      <c r="D684" s="897"/>
      <c r="E684" s="897"/>
      <c r="F684" s="897"/>
      <c r="G684" s="897"/>
      <c r="H684" s="897"/>
      <c r="I684" s="897"/>
      <c r="J684" s="897"/>
      <c r="K684" s="897"/>
      <c r="L684" s="897"/>
      <c r="M684" s="897"/>
      <c r="N684" s="897"/>
      <c r="O684" s="909" t="s">
        <v>1731</v>
      </c>
      <c r="P684" s="931" t="s">
        <v>1732</v>
      </c>
      <c r="Q684" s="935">
        <v>528</v>
      </c>
      <c r="R684" s="931" t="s">
        <v>1733</v>
      </c>
      <c r="S684" s="946">
        <v>800</v>
      </c>
      <c r="T684" s="931"/>
    </row>
    <row r="685" spans="4:22" ht="30" customHeight="1">
      <c r="D685" s="897"/>
      <c r="E685" s="897"/>
      <c r="F685" s="897"/>
      <c r="G685" s="897"/>
      <c r="H685" s="897"/>
      <c r="I685" s="897"/>
      <c r="J685" s="897"/>
      <c r="K685" s="897"/>
      <c r="L685" s="897"/>
      <c r="M685" s="897"/>
      <c r="N685" s="897"/>
      <c r="O685" s="909" t="s">
        <v>1734</v>
      </c>
      <c r="P685" s="931" t="s">
        <v>1735</v>
      </c>
      <c r="Q685" s="935">
        <v>529</v>
      </c>
      <c r="R685" s="931" t="s">
        <v>1736</v>
      </c>
      <c r="S685" s="946">
        <v>1000</v>
      </c>
      <c r="T685" s="931"/>
    </row>
    <row r="686" spans="4:22" ht="30" customHeight="1">
      <c r="D686" s="897"/>
      <c r="E686" s="897"/>
      <c r="F686" s="897"/>
      <c r="G686" s="897"/>
      <c r="H686" s="897"/>
      <c r="I686" s="897"/>
      <c r="J686" s="897"/>
      <c r="K686" s="897"/>
      <c r="L686" s="897"/>
      <c r="M686" s="897"/>
      <c r="N686" s="897"/>
      <c r="O686" s="909" t="s">
        <v>1737</v>
      </c>
      <c r="P686" s="931" t="s">
        <v>1738</v>
      </c>
      <c r="Q686" s="935">
        <v>530</v>
      </c>
      <c r="R686" s="931" t="s">
        <v>1739</v>
      </c>
      <c r="S686" s="946">
        <v>8000</v>
      </c>
      <c r="T686" s="931"/>
    </row>
    <row r="687" spans="4:22" ht="30" customHeight="1">
      <c r="D687" s="897"/>
      <c r="E687" s="897"/>
      <c r="F687" s="897"/>
      <c r="G687" s="897"/>
      <c r="H687" s="897"/>
      <c r="I687" s="897"/>
      <c r="J687" s="897"/>
      <c r="K687" s="897"/>
      <c r="L687" s="897"/>
      <c r="M687" s="897"/>
      <c r="N687" s="897"/>
      <c r="O687" s="909" t="s">
        <v>1740</v>
      </c>
      <c r="P687" s="931" t="s">
        <v>1741</v>
      </c>
      <c r="Q687" s="935">
        <v>531</v>
      </c>
      <c r="R687" s="931" t="s">
        <v>1742</v>
      </c>
      <c r="S687" s="946">
        <v>20</v>
      </c>
      <c r="T687" s="931"/>
    </row>
    <row r="688" spans="4:22" ht="30" customHeight="1">
      <c r="D688" s="897"/>
      <c r="E688" s="897"/>
      <c r="F688" s="897"/>
      <c r="G688" s="897"/>
      <c r="H688" s="897"/>
      <c r="I688" s="897"/>
      <c r="J688" s="897"/>
      <c r="K688" s="897"/>
      <c r="L688" s="897"/>
      <c r="M688" s="897"/>
      <c r="N688" s="897"/>
      <c r="O688" s="909" t="s">
        <v>1743</v>
      </c>
      <c r="P688" s="931" t="s">
        <v>1744</v>
      </c>
      <c r="Q688" s="918">
        <v>532</v>
      </c>
      <c r="R688" s="931" t="s">
        <v>1745</v>
      </c>
      <c r="S688" s="946">
        <v>60</v>
      </c>
      <c r="T688" s="931"/>
    </row>
    <row r="689" spans="4:20" ht="30" customHeight="1">
      <c r="D689" s="897"/>
      <c r="E689" s="897"/>
      <c r="F689" s="897"/>
      <c r="G689" s="897"/>
      <c r="H689" s="897"/>
      <c r="I689" s="897"/>
      <c r="J689" s="898">
        <v>6</v>
      </c>
      <c r="K689" s="897"/>
      <c r="L689" s="897"/>
      <c r="M689" s="897"/>
      <c r="N689" s="902">
        <v>8</v>
      </c>
      <c r="O689" s="911" t="s">
        <v>1746</v>
      </c>
      <c r="P689" s="908" t="s">
        <v>164</v>
      </c>
      <c r="Q689" s="916"/>
      <c r="R689" s="916"/>
      <c r="S689" s="917"/>
      <c r="T689" s="916"/>
    </row>
    <row r="690" spans="4:20" ht="30" customHeight="1">
      <c r="D690" s="897"/>
      <c r="E690" s="897"/>
      <c r="F690" s="897"/>
      <c r="G690" s="897"/>
      <c r="H690" s="897"/>
      <c r="I690" s="897"/>
      <c r="J690" s="897"/>
      <c r="K690" s="897"/>
      <c r="L690" s="897"/>
      <c r="M690" s="897"/>
      <c r="N690" s="897"/>
      <c r="O690" s="909" t="s">
        <v>1747</v>
      </c>
      <c r="P690" s="910" t="s">
        <v>1748</v>
      </c>
      <c r="Q690" s="918">
        <v>533</v>
      </c>
      <c r="R690" s="910" t="s">
        <v>1749</v>
      </c>
      <c r="S690" s="947">
        <v>2</v>
      </c>
      <c r="T690" s="910"/>
    </row>
    <row r="691" spans="4:20" ht="30" customHeight="1">
      <c r="D691" s="897"/>
      <c r="E691" s="897"/>
      <c r="F691" s="897"/>
      <c r="G691" s="897"/>
      <c r="H691" s="897"/>
      <c r="I691" s="897"/>
      <c r="J691" s="897"/>
      <c r="K691" s="897"/>
      <c r="L691" s="897"/>
      <c r="M691" s="897"/>
      <c r="N691" s="897"/>
      <c r="O691" s="1137" t="s">
        <v>1750</v>
      </c>
      <c r="P691" s="1140" t="s">
        <v>1751</v>
      </c>
      <c r="Q691" s="918">
        <v>534</v>
      </c>
      <c r="R691" s="910" t="s">
        <v>1752</v>
      </c>
      <c r="S691" s="947">
        <v>2</v>
      </c>
      <c r="T691" s="910"/>
    </row>
    <row r="692" spans="4:20" ht="30" customHeight="1">
      <c r="D692" s="897"/>
      <c r="E692" s="897"/>
      <c r="F692" s="897"/>
      <c r="G692" s="897"/>
      <c r="H692" s="897"/>
      <c r="I692" s="897"/>
      <c r="J692" s="897"/>
      <c r="K692" s="897"/>
      <c r="L692" s="897"/>
      <c r="M692" s="897"/>
      <c r="N692" s="897"/>
      <c r="O692" s="1137"/>
      <c r="P692" s="1140"/>
      <c r="Q692" s="918">
        <v>535</v>
      </c>
      <c r="R692" s="910" t="s">
        <v>383</v>
      </c>
      <c r="S692" s="947">
        <v>6000</v>
      </c>
      <c r="T692" s="910"/>
    </row>
    <row r="693" spans="4:20" ht="30" customHeight="1">
      <c r="D693" s="897"/>
      <c r="E693" s="897"/>
      <c r="F693" s="897"/>
      <c r="G693" s="897"/>
      <c r="H693" s="897"/>
      <c r="I693" s="897"/>
      <c r="J693" s="897"/>
      <c r="K693" s="897"/>
      <c r="L693" s="897"/>
      <c r="M693" s="897"/>
      <c r="N693" s="897"/>
      <c r="O693" s="909" t="s">
        <v>1753</v>
      </c>
      <c r="P693" s="910" t="s">
        <v>1754</v>
      </c>
      <c r="Q693" s="918">
        <v>536</v>
      </c>
      <c r="R693" s="910" t="s">
        <v>1755</v>
      </c>
      <c r="S693" s="947">
        <v>4</v>
      </c>
      <c r="T693" s="910"/>
    </row>
    <row r="694" spans="4:20" ht="30" customHeight="1">
      <c r="D694" s="897"/>
      <c r="E694" s="897"/>
      <c r="F694" s="897"/>
      <c r="G694" s="897"/>
      <c r="H694" s="897"/>
      <c r="I694" s="897"/>
      <c r="J694" s="897"/>
      <c r="K694" s="897"/>
      <c r="L694" s="897"/>
      <c r="M694" s="897"/>
      <c r="N694" s="897"/>
      <c r="O694" s="1137" t="s">
        <v>1756</v>
      </c>
      <c r="P694" s="1140" t="s">
        <v>1757</v>
      </c>
      <c r="Q694" s="918">
        <v>537</v>
      </c>
      <c r="R694" s="910" t="s">
        <v>1758</v>
      </c>
      <c r="S694" s="947">
        <v>2</v>
      </c>
      <c r="T694" s="910"/>
    </row>
    <row r="695" spans="4:20" ht="30" customHeight="1">
      <c r="D695" s="897"/>
      <c r="E695" s="897"/>
      <c r="F695" s="897"/>
      <c r="G695" s="897"/>
      <c r="H695" s="897"/>
      <c r="I695" s="897"/>
      <c r="J695" s="897"/>
      <c r="K695" s="897"/>
      <c r="L695" s="897"/>
      <c r="M695" s="897"/>
      <c r="N695" s="897"/>
      <c r="O695" s="1137"/>
      <c r="P695" s="1140"/>
      <c r="Q695" s="918">
        <v>538</v>
      </c>
      <c r="R695" s="910" t="s">
        <v>991</v>
      </c>
      <c r="S695" s="947">
        <v>2</v>
      </c>
      <c r="T695" s="910"/>
    </row>
    <row r="696" spans="4:20" ht="30" customHeight="1">
      <c r="D696" s="897"/>
      <c r="E696" s="897"/>
      <c r="F696" s="897"/>
      <c r="G696" s="897"/>
      <c r="H696" s="897"/>
      <c r="I696" s="897"/>
      <c r="J696" s="897"/>
      <c r="K696" s="897"/>
      <c r="L696" s="897"/>
      <c r="M696" s="897"/>
      <c r="N696" s="897"/>
      <c r="O696" s="909" t="s">
        <v>1759</v>
      </c>
      <c r="P696" s="910" t="s">
        <v>1760</v>
      </c>
      <c r="Q696" s="918">
        <v>539</v>
      </c>
      <c r="R696" s="910" t="s">
        <v>1761</v>
      </c>
      <c r="S696" s="947">
        <v>1500</v>
      </c>
      <c r="T696" s="910"/>
    </row>
    <row r="697" spans="4:20" ht="30" customHeight="1">
      <c r="D697" s="897"/>
      <c r="E697" s="897"/>
      <c r="F697" s="897"/>
      <c r="G697" s="897"/>
      <c r="H697" s="897"/>
      <c r="I697" s="897"/>
      <c r="J697" s="897"/>
      <c r="K697" s="897"/>
      <c r="L697" s="897"/>
      <c r="M697" s="897"/>
      <c r="N697" s="897"/>
      <c r="O697" s="909" t="s">
        <v>1762</v>
      </c>
      <c r="P697" s="910" t="s">
        <v>1763</v>
      </c>
      <c r="Q697" s="918">
        <v>540</v>
      </c>
      <c r="R697" s="910" t="s">
        <v>1076</v>
      </c>
      <c r="S697" s="947">
        <v>27</v>
      </c>
      <c r="T697" s="910"/>
    </row>
    <row r="698" spans="4:20" ht="30" customHeight="1">
      <c r="D698" s="897"/>
      <c r="E698" s="897"/>
      <c r="F698" s="897"/>
      <c r="G698" s="897"/>
      <c r="H698" s="897"/>
      <c r="I698" s="897"/>
      <c r="J698" s="898">
        <v>5</v>
      </c>
      <c r="K698" s="897"/>
      <c r="L698" s="897"/>
      <c r="M698" s="897"/>
      <c r="N698" s="902">
        <v>5</v>
      </c>
      <c r="O698" s="911" t="s">
        <v>1764</v>
      </c>
      <c r="P698" s="908" t="s">
        <v>165</v>
      </c>
      <c r="Q698" s="916"/>
      <c r="R698" s="916"/>
      <c r="S698" s="917"/>
      <c r="T698" s="916"/>
    </row>
    <row r="699" spans="4:20" ht="30" customHeight="1">
      <c r="D699" s="897"/>
      <c r="E699" s="897"/>
      <c r="F699" s="897"/>
      <c r="G699" s="897"/>
      <c r="H699" s="897"/>
      <c r="I699" s="897"/>
      <c r="J699" s="897"/>
      <c r="K699" s="897"/>
      <c r="L699" s="897"/>
      <c r="M699" s="897"/>
      <c r="N699" s="897"/>
      <c r="O699" s="909" t="s">
        <v>1765</v>
      </c>
      <c r="P699" s="910" t="s">
        <v>1766</v>
      </c>
      <c r="Q699" s="918">
        <v>541</v>
      </c>
      <c r="R699" s="910" t="s">
        <v>1767</v>
      </c>
      <c r="S699" s="947">
        <v>2</v>
      </c>
      <c r="T699" s="910"/>
    </row>
    <row r="700" spans="4:20" ht="30" customHeight="1">
      <c r="D700" s="897"/>
      <c r="E700" s="897"/>
      <c r="F700" s="897"/>
      <c r="G700" s="897"/>
      <c r="H700" s="897"/>
      <c r="I700" s="897"/>
      <c r="J700" s="897"/>
      <c r="K700" s="897"/>
      <c r="L700" s="897"/>
      <c r="M700" s="897"/>
      <c r="N700" s="897"/>
      <c r="O700" s="909" t="s">
        <v>1768</v>
      </c>
      <c r="P700" s="910" t="s">
        <v>1769</v>
      </c>
      <c r="Q700" s="918">
        <v>542</v>
      </c>
      <c r="R700" s="910" t="s">
        <v>965</v>
      </c>
      <c r="S700" s="947">
        <v>4</v>
      </c>
      <c r="T700" s="910"/>
    </row>
    <row r="701" spans="4:20" ht="30" customHeight="1">
      <c r="D701" s="897"/>
      <c r="E701" s="897"/>
      <c r="F701" s="897"/>
      <c r="G701" s="897"/>
      <c r="H701" s="897"/>
      <c r="I701" s="897"/>
      <c r="J701" s="897"/>
      <c r="K701" s="897"/>
      <c r="L701" s="897"/>
      <c r="M701" s="897"/>
      <c r="N701" s="897"/>
      <c r="O701" s="909" t="s">
        <v>1770</v>
      </c>
      <c r="P701" s="910" t="s">
        <v>1771</v>
      </c>
      <c r="Q701" s="918">
        <v>543</v>
      </c>
      <c r="R701" s="910" t="s">
        <v>383</v>
      </c>
      <c r="S701" s="947">
        <v>400</v>
      </c>
      <c r="T701" s="910"/>
    </row>
    <row r="702" spans="4:20" ht="30" customHeight="1">
      <c r="D702" s="897"/>
      <c r="E702" s="897"/>
      <c r="F702" s="897"/>
      <c r="G702" s="897"/>
      <c r="H702" s="897"/>
      <c r="I702" s="897"/>
      <c r="J702" s="897"/>
      <c r="K702" s="897"/>
      <c r="L702" s="897"/>
      <c r="M702" s="897"/>
      <c r="N702" s="897"/>
      <c r="O702" s="909" t="s">
        <v>1772</v>
      </c>
      <c r="P702" s="910" t="s">
        <v>1773</v>
      </c>
      <c r="Q702" s="918">
        <v>544</v>
      </c>
      <c r="R702" s="910" t="s">
        <v>383</v>
      </c>
      <c r="S702" s="947">
        <v>200</v>
      </c>
      <c r="T702" s="910"/>
    </row>
    <row r="703" spans="4:20" ht="30" customHeight="1">
      <c r="D703" s="897"/>
      <c r="E703" s="897"/>
      <c r="F703" s="897"/>
      <c r="G703" s="897"/>
      <c r="H703" s="897"/>
      <c r="I703" s="897"/>
      <c r="J703" s="897"/>
      <c r="K703" s="897"/>
      <c r="L703" s="897"/>
      <c r="M703" s="897"/>
      <c r="N703" s="897"/>
      <c r="O703" s="909" t="s">
        <v>1774</v>
      </c>
      <c r="P703" s="910" t="s">
        <v>1775</v>
      </c>
      <c r="Q703" s="918">
        <v>545</v>
      </c>
      <c r="R703" s="910" t="s">
        <v>1776</v>
      </c>
      <c r="S703" s="947">
        <v>100</v>
      </c>
      <c r="T703" s="910"/>
    </row>
    <row r="704" spans="4:20" ht="30" customHeight="1">
      <c r="D704" s="897"/>
      <c r="E704" s="897"/>
      <c r="F704" s="897"/>
      <c r="G704" s="897"/>
      <c r="H704" s="897"/>
      <c r="I704" s="897"/>
      <c r="J704" s="898">
        <v>9</v>
      </c>
      <c r="K704" s="897"/>
      <c r="L704" s="897"/>
      <c r="M704" s="897"/>
      <c r="N704" s="902">
        <v>9</v>
      </c>
      <c r="O704" s="911" t="s">
        <v>1777</v>
      </c>
      <c r="P704" s="908" t="s">
        <v>166</v>
      </c>
      <c r="Q704" s="916"/>
      <c r="R704" s="916"/>
      <c r="S704" s="917"/>
      <c r="T704" s="916"/>
    </row>
    <row r="705" spans="4:20" ht="30" customHeight="1">
      <c r="D705" s="897"/>
      <c r="E705" s="897"/>
      <c r="F705" s="897"/>
      <c r="G705" s="897"/>
      <c r="H705" s="897"/>
      <c r="I705" s="897"/>
      <c r="J705" s="897"/>
      <c r="K705" s="897"/>
      <c r="L705" s="897"/>
      <c r="M705" s="897"/>
      <c r="N705" s="897"/>
      <c r="O705" s="909" t="s">
        <v>1778</v>
      </c>
      <c r="P705" s="910" t="s">
        <v>1779</v>
      </c>
      <c r="Q705" s="918">
        <v>546</v>
      </c>
      <c r="R705" s="910" t="s">
        <v>1780</v>
      </c>
      <c r="S705" s="947">
        <v>2</v>
      </c>
      <c r="T705" s="910"/>
    </row>
    <row r="706" spans="4:20" ht="30" customHeight="1">
      <c r="D706" s="897"/>
      <c r="E706" s="897"/>
      <c r="F706" s="897"/>
      <c r="G706" s="897"/>
      <c r="H706" s="897"/>
      <c r="I706" s="897"/>
      <c r="J706" s="897"/>
      <c r="K706" s="897"/>
      <c r="L706" s="897"/>
      <c r="M706" s="897"/>
      <c r="N706" s="897"/>
      <c r="O706" s="909" t="s">
        <v>1781</v>
      </c>
      <c r="P706" s="910" t="s">
        <v>1782</v>
      </c>
      <c r="Q706" s="918">
        <v>547</v>
      </c>
      <c r="R706" s="910" t="s">
        <v>686</v>
      </c>
      <c r="S706" s="947">
        <v>40</v>
      </c>
      <c r="T706" s="910"/>
    </row>
    <row r="707" spans="4:20" ht="30" customHeight="1">
      <c r="D707" s="897"/>
      <c r="E707" s="897"/>
      <c r="F707" s="897"/>
      <c r="G707" s="897"/>
      <c r="H707" s="897"/>
      <c r="I707" s="897"/>
      <c r="J707" s="897"/>
      <c r="K707" s="897"/>
      <c r="L707" s="897"/>
      <c r="M707" s="897"/>
      <c r="N707" s="897"/>
      <c r="O707" s="909" t="s">
        <v>1783</v>
      </c>
      <c r="P707" s="910" t="s">
        <v>1784</v>
      </c>
      <c r="Q707" s="918">
        <v>548</v>
      </c>
      <c r="R707" s="910" t="s">
        <v>1785</v>
      </c>
      <c r="S707" s="947">
        <v>1</v>
      </c>
      <c r="T707" s="910"/>
    </row>
    <row r="708" spans="4:20" ht="30" customHeight="1">
      <c r="D708" s="897"/>
      <c r="E708" s="897"/>
      <c r="F708" s="897"/>
      <c r="G708" s="897"/>
      <c r="H708" s="897"/>
      <c r="I708" s="897"/>
      <c r="J708" s="897"/>
      <c r="K708" s="897"/>
      <c r="L708" s="897"/>
      <c r="M708" s="897"/>
      <c r="N708" s="897"/>
      <c r="O708" s="909" t="s">
        <v>1786</v>
      </c>
      <c r="P708" s="910" t="s">
        <v>1787</v>
      </c>
      <c r="Q708" s="918">
        <v>549</v>
      </c>
      <c r="R708" s="910" t="s">
        <v>1788</v>
      </c>
      <c r="S708" s="947">
        <v>15</v>
      </c>
      <c r="T708" s="910"/>
    </row>
    <row r="709" spans="4:20" ht="30" customHeight="1">
      <c r="D709" s="897"/>
      <c r="E709" s="897"/>
      <c r="F709" s="897"/>
      <c r="G709" s="897"/>
      <c r="H709" s="897"/>
      <c r="I709" s="897"/>
      <c r="J709" s="897"/>
      <c r="K709" s="897"/>
      <c r="L709" s="897"/>
      <c r="M709" s="897"/>
      <c r="N709" s="897"/>
      <c r="O709" s="909" t="s">
        <v>1789</v>
      </c>
      <c r="P709" s="910" t="s">
        <v>1790</v>
      </c>
      <c r="Q709" s="937">
        <v>550</v>
      </c>
      <c r="R709" s="910" t="s">
        <v>1791</v>
      </c>
      <c r="S709" s="947">
        <v>1</v>
      </c>
      <c r="T709" s="910"/>
    </row>
    <row r="710" spans="4:20" ht="30" customHeight="1">
      <c r="D710" s="897"/>
      <c r="E710" s="897"/>
      <c r="F710" s="897"/>
      <c r="G710" s="897"/>
      <c r="H710" s="897"/>
      <c r="I710" s="897"/>
      <c r="J710" s="897"/>
      <c r="K710" s="897"/>
      <c r="L710" s="897"/>
      <c r="M710" s="897"/>
      <c r="N710" s="897"/>
      <c r="O710" s="909" t="s">
        <v>1792</v>
      </c>
      <c r="P710" s="910" t="s">
        <v>1793</v>
      </c>
      <c r="Q710" s="918">
        <v>551</v>
      </c>
      <c r="R710" s="910" t="s">
        <v>686</v>
      </c>
      <c r="S710" s="947">
        <v>40</v>
      </c>
      <c r="T710" s="910"/>
    </row>
    <row r="711" spans="4:20" ht="30" customHeight="1">
      <c r="D711" s="897"/>
      <c r="E711" s="897"/>
      <c r="F711" s="897"/>
      <c r="G711" s="897"/>
      <c r="H711" s="897"/>
      <c r="I711" s="897"/>
      <c r="J711" s="897"/>
      <c r="K711" s="897"/>
      <c r="L711" s="897"/>
      <c r="M711" s="897"/>
      <c r="N711" s="897"/>
      <c r="O711" s="909" t="s">
        <v>1794</v>
      </c>
      <c r="P711" s="910" t="s">
        <v>1795</v>
      </c>
      <c r="Q711" s="918">
        <v>552</v>
      </c>
      <c r="R711" s="910" t="s">
        <v>1761</v>
      </c>
      <c r="S711" s="947">
        <v>160</v>
      </c>
      <c r="T711" s="910"/>
    </row>
    <row r="712" spans="4:20" ht="30" customHeight="1">
      <c r="D712" s="897"/>
      <c r="E712" s="897"/>
      <c r="F712" s="897"/>
      <c r="G712" s="897"/>
      <c r="H712" s="897"/>
      <c r="I712" s="897"/>
      <c r="J712" s="897"/>
      <c r="K712" s="897"/>
      <c r="L712" s="897"/>
      <c r="M712" s="897"/>
      <c r="N712" s="897"/>
      <c r="O712" s="909" t="s">
        <v>1796</v>
      </c>
      <c r="P712" s="910" t="s">
        <v>1797</v>
      </c>
      <c r="Q712" s="918">
        <v>553</v>
      </c>
      <c r="R712" s="910" t="s">
        <v>1752</v>
      </c>
      <c r="S712" s="947">
        <v>2</v>
      </c>
      <c r="T712" s="910"/>
    </row>
    <row r="713" spans="4:20" ht="30" customHeight="1">
      <c r="D713" s="897"/>
      <c r="E713" s="897"/>
      <c r="F713" s="897"/>
      <c r="G713" s="897"/>
      <c r="H713" s="897"/>
      <c r="I713" s="897"/>
      <c r="J713" s="897"/>
      <c r="K713" s="897"/>
      <c r="L713" s="897"/>
      <c r="M713" s="897"/>
      <c r="N713" s="897"/>
      <c r="O713" s="909" t="s">
        <v>1798</v>
      </c>
      <c r="P713" s="910" t="s">
        <v>1799</v>
      </c>
      <c r="Q713" s="918">
        <v>554</v>
      </c>
      <c r="R713" s="910" t="s">
        <v>686</v>
      </c>
      <c r="S713" s="947">
        <v>100</v>
      </c>
      <c r="T713" s="910"/>
    </row>
    <row r="714" spans="4:20" ht="30" customHeight="1">
      <c r="D714" s="897"/>
      <c r="E714" s="897"/>
      <c r="F714" s="897"/>
      <c r="G714" s="897"/>
      <c r="H714" s="897"/>
      <c r="I714" s="897"/>
      <c r="J714" s="898">
        <v>7</v>
      </c>
      <c r="K714" s="897"/>
      <c r="L714" s="897"/>
      <c r="M714" s="897"/>
      <c r="N714" s="902">
        <v>8</v>
      </c>
      <c r="O714" s="911" t="s">
        <v>1800</v>
      </c>
      <c r="P714" s="908" t="s">
        <v>167</v>
      </c>
      <c r="Q714" s="916"/>
      <c r="R714" s="916"/>
      <c r="S714" s="917"/>
      <c r="T714" s="916"/>
    </row>
    <row r="715" spans="4:20" ht="30" customHeight="1">
      <c r="D715" s="897"/>
      <c r="E715" s="897"/>
      <c r="F715" s="897"/>
      <c r="G715" s="897"/>
      <c r="H715" s="897"/>
      <c r="I715" s="897"/>
      <c r="J715" s="897"/>
      <c r="K715" s="897"/>
      <c r="L715" s="897"/>
      <c r="M715" s="897"/>
      <c r="N715" s="897"/>
      <c r="O715" s="909" t="s">
        <v>1801</v>
      </c>
      <c r="P715" s="910" t="s">
        <v>1802</v>
      </c>
      <c r="Q715" s="918">
        <v>555</v>
      </c>
      <c r="R715" s="910" t="s">
        <v>1767</v>
      </c>
      <c r="S715" s="947">
        <v>2</v>
      </c>
      <c r="T715" s="910"/>
    </row>
    <row r="716" spans="4:20" ht="30" customHeight="1">
      <c r="D716" s="897"/>
      <c r="E716" s="897"/>
      <c r="F716" s="897"/>
      <c r="G716" s="897"/>
      <c r="H716" s="897"/>
      <c r="I716" s="897"/>
      <c r="J716" s="897"/>
      <c r="K716" s="897"/>
      <c r="L716" s="897"/>
      <c r="M716" s="897"/>
      <c r="N716" s="897"/>
      <c r="O716" s="909" t="s">
        <v>1803</v>
      </c>
      <c r="P716" s="910" t="s">
        <v>1804</v>
      </c>
      <c r="Q716" s="918">
        <v>556</v>
      </c>
      <c r="R716" s="910" t="s">
        <v>1767</v>
      </c>
      <c r="S716" s="947">
        <v>1</v>
      </c>
      <c r="T716" s="910"/>
    </row>
    <row r="717" spans="4:20" ht="30" customHeight="1">
      <c r="D717" s="897"/>
      <c r="E717" s="897"/>
      <c r="F717" s="897"/>
      <c r="G717" s="897"/>
      <c r="H717" s="897"/>
      <c r="I717" s="897"/>
      <c r="J717" s="897"/>
      <c r="K717" s="897"/>
      <c r="L717" s="897"/>
      <c r="M717" s="897"/>
      <c r="N717" s="897"/>
      <c r="O717" s="909" t="s">
        <v>1805</v>
      </c>
      <c r="P717" s="910" t="s">
        <v>1806</v>
      </c>
      <c r="Q717" s="918">
        <v>557</v>
      </c>
      <c r="R717" s="910" t="s">
        <v>1807</v>
      </c>
      <c r="S717" s="947">
        <v>20</v>
      </c>
      <c r="T717" s="910"/>
    </row>
    <row r="718" spans="4:20" ht="30" customHeight="1">
      <c r="D718" s="897"/>
      <c r="E718" s="897"/>
      <c r="F718" s="897"/>
      <c r="G718" s="897"/>
      <c r="H718" s="897"/>
      <c r="I718" s="897"/>
      <c r="J718" s="897"/>
      <c r="K718" s="897"/>
      <c r="L718" s="897"/>
      <c r="M718" s="897"/>
      <c r="N718" s="897"/>
      <c r="O718" s="1137" t="s">
        <v>1808</v>
      </c>
      <c r="P718" s="1140" t="s">
        <v>1809</v>
      </c>
      <c r="Q718" s="918">
        <v>558</v>
      </c>
      <c r="R718" s="910" t="s">
        <v>1810</v>
      </c>
      <c r="S718" s="947">
        <v>500</v>
      </c>
      <c r="T718" s="910"/>
    </row>
    <row r="719" spans="4:20" ht="30" customHeight="1">
      <c r="D719" s="897"/>
      <c r="E719" s="897"/>
      <c r="F719" s="897"/>
      <c r="G719" s="897"/>
      <c r="H719" s="897"/>
      <c r="I719" s="897"/>
      <c r="J719" s="897"/>
      <c r="K719" s="897"/>
      <c r="L719" s="897"/>
      <c r="M719" s="897"/>
      <c r="N719" s="897"/>
      <c r="O719" s="1137"/>
      <c r="P719" s="1140"/>
      <c r="Q719" s="918">
        <v>559</v>
      </c>
      <c r="R719" s="910" t="s">
        <v>1811</v>
      </c>
      <c r="S719" s="947">
        <v>50</v>
      </c>
      <c r="T719" s="910"/>
    </row>
    <row r="720" spans="4:20" ht="30" customHeight="1">
      <c r="D720" s="897"/>
      <c r="E720" s="897"/>
      <c r="F720" s="897"/>
      <c r="G720" s="897"/>
      <c r="H720" s="897"/>
      <c r="I720" s="897"/>
      <c r="J720" s="897"/>
      <c r="K720" s="897"/>
      <c r="L720" s="897"/>
      <c r="M720" s="897"/>
      <c r="N720" s="897"/>
      <c r="O720" s="909" t="s">
        <v>1812</v>
      </c>
      <c r="P720" s="910" t="s">
        <v>1813</v>
      </c>
      <c r="Q720" s="918">
        <v>560</v>
      </c>
      <c r="R720" s="910" t="s">
        <v>1761</v>
      </c>
      <c r="S720" s="947">
        <v>400</v>
      </c>
      <c r="T720" s="910"/>
    </row>
    <row r="721" spans="4:22" ht="30" customHeight="1">
      <c r="D721" s="897"/>
      <c r="E721" s="897"/>
      <c r="F721" s="897"/>
      <c r="G721" s="897"/>
      <c r="H721" s="897"/>
      <c r="I721" s="897"/>
      <c r="J721" s="897"/>
      <c r="K721" s="897"/>
      <c r="L721" s="897"/>
      <c r="M721" s="897"/>
      <c r="N721" s="897"/>
      <c r="O721" s="909" t="s">
        <v>1814</v>
      </c>
      <c r="P721" s="910" t="s">
        <v>1815</v>
      </c>
      <c r="Q721" s="918">
        <v>561</v>
      </c>
      <c r="R721" s="910" t="s">
        <v>515</v>
      </c>
      <c r="S721" s="947">
        <v>1</v>
      </c>
      <c r="T721" s="910"/>
    </row>
    <row r="722" spans="4:22" ht="30" customHeight="1">
      <c r="D722" s="897"/>
      <c r="E722" s="897"/>
      <c r="F722" s="897"/>
      <c r="G722" s="897"/>
      <c r="H722" s="897"/>
      <c r="I722" s="897"/>
      <c r="J722" s="897"/>
      <c r="K722" s="897"/>
      <c r="L722" s="897"/>
      <c r="M722" s="897"/>
      <c r="N722" s="897"/>
      <c r="O722" s="909" t="s">
        <v>1816</v>
      </c>
      <c r="P722" s="910" t="s">
        <v>1817</v>
      </c>
      <c r="Q722" s="918">
        <v>562</v>
      </c>
      <c r="R722" s="910" t="s">
        <v>1818</v>
      </c>
      <c r="S722" s="947">
        <v>3</v>
      </c>
      <c r="T722" s="910"/>
    </row>
    <row r="723" spans="4:22" ht="30" customHeight="1">
      <c r="D723" s="897"/>
      <c r="E723" s="897"/>
      <c r="F723" s="897"/>
      <c r="G723" s="897"/>
      <c r="H723" s="897"/>
      <c r="I723" s="897"/>
      <c r="J723" s="898">
        <v>11</v>
      </c>
      <c r="K723" s="897"/>
      <c r="L723" s="897"/>
      <c r="M723" s="897"/>
      <c r="N723" s="902">
        <v>12</v>
      </c>
      <c r="O723" s="911" t="s">
        <v>1819</v>
      </c>
      <c r="P723" s="908" t="s">
        <v>1820</v>
      </c>
      <c r="Q723" s="916"/>
      <c r="R723" s="916"/>
      <c r="S723" s="917"/>
      <c r="T723" s="916"/>
    </row>
    <row r="724" spans="4:22" ht="30" customHeight="1">
      <c r="D724" s="897"/>
      <c r="E724" s="897"/>
      <c r="F724" s="897"/>
      <c r="G724" s="897"/>
      <c r="H724" s="897"/>
      <c r="I724" s="897"/>
      <c r="J724" s="897"/>
      <c r="K724" s="897"/>
      <c r="L724" s="897"/>
      <c r="M724" s="897"/>
      <c r="N724" s="897"/>
      <c r="O724" s="909" t="s">
        <v>1821</v>
      </c>
      <c r="P724" s="910" t="s">
        <v>1822</v>
      </c>
      <c r="Q724" s="918">
        <v>563</v>
      </c>
      <c r="R724" s="910" t="s">
        <v>1823</v>
      </c>
      <c r="S724" s="947">
        <v>500</v>
      </c>
      <c r="T724" s="910"/>
    </row>
    <row r="725" spans="4:22" ht="30" customHeight="1">
      <c r="D725" s="897"/>
      <c r="E725" s="897"/>
      <c r="F725" s="897"/>
      <c r="G725" s="897"/>
      <c r="H725" s="897"/>
      <c r="I725" s="897"/>
      <c r="J725" s="897"/>
      <c r="K725" s="897"/>
      <c r="L725" s="897"/>
      <c r="M725" s="897"/>
      <c r="N725" s="897"/>
      <c r="O725" s="909" t="s">
        <v>1824</v>
      </c>
      <c r="P725" s="910" t="s">
        <v>1825</v>
      </c>
      <c r="Q725" s="918">
        <v>564</v>
      </c>
      <c r="R725" s="910" t="s">
        <v>965</v>
      </c>
      <c r="S725" s="947">
        <v>1</v>
      </c>
      <c r="T725" s="910"/>
    </row>
    <row r="726" spans="4:22" ht="30" customHeight="1">
      <c r="D726" s="897"/>
      <c r="E726" s="897"/>
      <c r="F726" s="897"/>
      <c r="G726" s="897"/>
      <c r="H726" s="897"/>
      <c r="I726" s="897"/>
      <c r="J726" s="897"/>
      <c r="K726" s="897"/>
      <c r="L726" s="897"/>
      <c r="M726" s="897"/>
      <c r="N726" s="897"/>
      <c r="O726" s="909" t="s">
        <v>1826</v>
      </c>
      <c r="P726" s="910" t="s">
        <v>1827</v>
      </c>
      <c r="Q726" s="918">
        <v>565</v>
      </c>
      <c r="R726" s="910" t="s">
        <v>1828</v>
      </c>
      <c r="S726" s="947">
        <v>600</v>
      </c>
      <c r="T726" s="910"/>
    </row>
    <row r="727" spans="4:22" ht="30" customHeight="1">
      <c r="D727" s="897"/>
      <c r="E727" s="897"/>
      <c r="F727" s="897"/>
      <c r="G727" s="897"/>
      <c r="H727" s="897"/>
      <c r="I727" s="897"/>
      <c r="J727" s="897"/>
      <c r="K727" s="897"/>
      <c r="L727" s="897"/>
      <c r="M727" s="897"/>
      <c r="N727" s="897"/>
      <c r="O727" s="909" t="s">
        <v>1829</v>
      </c>
      <c r="P727" s="910" t="s">
        <v>1830</v>
      </c>
      <c r="Q727" s="918">
        <v>566</v>
      </c>
      <c r="R727" s="910" t="s">
        <v>1831</v>
      </c>
      <c r="S727" s="947">
        <v>10</v>
      </c>
      <c r="T727" s="910"/>
    </row>
    <row r="728" spans="4:22" ht="30" customHeight="1">
      <c r="D728" s="897"/>
      <c r="E728" s="897"/>
      <c r="F728" s="897"/>
      <c r="G728" s="897"/>
      <c r="H728" s="897"/>
      <c r="I728" s="897"/>
      <c r="J728" s="897"/>
      <c r="K728" s="897"/>
      <c r="L728" s="897"/>
      <c r="M728" s="897"/>
      <c r="N728" s="897"/>
      <c r="O728" s="909" t="s">
        <v>1832</v>
      </c>
      <c r="P728" s="910" t="s">
        <v>1833</v>
      </c>
      <c r="Q728" s="918">
        <v>567</v>
      </c>
      <c r="R728" s="910" t="s">
        <v>1834</v>
      </c>
      <c r="S728" s="947">
        <v>2</v>
      </c>
      <c r="T728" s="910"/>
    </row>
    <row r="729" spans="4:22" ht="30" customHeight="1">
      <c r="D729" s="897"/>
      <c r="E729" s="897"/>
      <c r="F729" s="897"/>
      <c r="G729" s="897"/>
      <c r="H729" s="897"/>
      <c r="I729" s="897"/>
      <c r="J729" s="897"/>
      <c r="K729" s="897"/>
      <c r="L729" s="897"/>
      <c r="M729" s="897"/>
      <c r="N729" s="897"/>
      <c r="O729" s="909" t="s">
        <v>1835</v>
      </c>
      <c r="P729" s="910" t="s">
        <v>1836</v>
      </c>
      <c r="Q729" s="918">
        <v>568</v>
      </c>
      <c r="R729" s="910" t="s">
        <v>1828</v>
      </c>
      <c r="S729" s="947">
        <v>200</v>
      </c>
      <c r="T729" s="910"/>
    </row>
    <row r="730" spans="4:22" ht="30" customHeight="1">
      <c r="D730" s="897"/>
      <c r="E730" s="897"/>
      <c r="F730" s="897"/>
      <c r="G730" s="897"/>
      <c r="H730" s="897"/>
      <c r="I730" s="897"/>
      <c r="J730" s="897"/>
      <c r="K730" s="897"/>
      <c r="L730" s="897"/>
      <c r="M730" s="897"/>
      <c r="N730" s="897"/>
      <c r="O730" s="909" t="s">
        <v>1837</v>
      </c>
      <c r="P730" s="910" t="s">
        <v>1838</v>
      </c>
      <c r="Q730" s="918">
        <v>569</v>
      </c>
      <c r="R730" s="910" t="s">
        <v>1831</v>
      </c>
      <c r="S730" s="947">
        <v>10</v>
      </c>
      <c r="T730" s="910"/>
    </row>
    <row r="731" spans="4:22" ht="30" customHeight="1">
      <c r="D731" s="897"/>
      <c r="E731" s="897"/>
      <c r="F731" s="897"/>
      <c r="G731" s="897"/>
      <c r="H731" s="897"/>
      <c r="I731" s="897"/>
      <c r="J731" s="897"/>
      <c r="K731" s="897"/>
      <c r="L731" s="897"/>
      <c r="M731" s="897"/>
      <c r="N731" s="897"/>
      <c r="O731" s="909" t="s">
        <v>1839</v>
      </c>
      <c r="P731" s="910" t="s">
        <v>1840</v>
      </c>
      <c r="Q731" s="918">
        <v>570</v>
      </c>
      <c r="R731" s="910" t="s">
        <v>1828</v>
      </c>
      <c r="S731" s="947">
        <v>200</v>
      </c>
      <c r="T731" s="910"/>
    </row>
    <row r="732" spans="4:22" ht="30" customHeight="1">
      <c r="D732" s="897"/>
      <c r="E732" s="897"/>
      <c r="F732" s="897"/>
      <c r="G732" s="897"/>
      <c r="H732" s="897"/>
      <c r="I732" s="897"/>
      <c r="J732" s="897"/>
      <c r="K732" s="897"/>
      <c r="L732" s="897"/>
      <c r="M732" s="897"/>
      <c r="N732" s="897"/>
      <c r="O732" s="909" t="s">
        <v>1841</v>
      </c>
      <c r="P732" s="910" t="s">
        <v>1842</v>
      </c>
      <c r="Q732" s="918">
        <v>571</v>
      </c>
      <c r="R732" s="910" t="s">
        <v>965</v>
      </c>
      <c r="S732" s="947">
        <v>1</v>
      </c>
      <c r="T732" s="910"/>
    </row>
    <row r="733" spans="4:22" ht="30" customHeight="1">
      <c r="D733" s="897"/>
      <c r="E733" s="897"/>
      <c r="F733" s="897"/>
      <c r="G733" s="897"/>
      <c r="H733" s="897"/>
      <c r="I733" s="897"/>
      <c r="J733" s="897"/>
      <c r="K733" s="897"/>
      <c r="L733" s="897"/>
      <c r="M733" s="897"/>
      <c r="N733" s="897"/>
      <c r="O733" s="909" t="s">
        <v>1843</v>
      </c>
      <c r="P733" s="910" t="s">
        <v>1844</v>
      </c>
      <c r="Q733" s="918">
        <v>527</v>
      </c>
      <c r="R733" s="910" t="s">
        <v>1845</v>
      </c>
      <c r="S733" s="947">
        <v>20</v>
      </c>
      <c r="T733" s="910"/>
    </row>
    <row r="734" spans="4:22" ht="30" customHeight="1">
      <c r="D734" s="897"/>
      <c r="E734" s="897"/>
      <c r="F734" s="897"/>
      <c r="G734" s="897"/>
      <c r="H734" s="897"/>
      <c r="I734" s="897"/>
      <c r="J734" s="897"/>
      <c r="K734" s="897"/>
      <c r="L734" s="897"/>
      <c r="M734" s="897"/>
      <c r="N734" s="897"/>
      <c r="O734" s="1137" t="s">
        <v>1846</v>
      </c>
      <c r="P734" s="1140" t="s">
        <v>1847</v>
      </c>
      <c r="Q734" s="918">
        <v>573</v>
      </c>
      <c r="R734" s="910" t="s">
        <v>1848</v>
      </c>
      <c r="S734" s="947">
        <v>2</v>
      </c>
      <c r="T734" s="910"/>
    </row>
    <row r="735" spans="4:22" ht="30" customHeight="1">
      <c r="D735" s="897"/>
      <c r="E735" s="897"/>
      <c r="F735" s="897"/>
      <c r="G735" s="897"/>
      <c r="H735" s="897"/>
      <c r="I735" s="897"/>
      <c r="J735" s="897"/>
      <c r="K735" s="897"/>
      <c r="L735" s="897"/>
      <c r="M735" s="897"/>
      <c r="N735" s="897"/>
      <c r="O735" s="1137"/>
      <c r="P735" s="1140"/>
      <c r="Q735" s="918">
        <v>574</v>
      </c>
      <c r="R735" s="910" t="s">
        <v>1828</v>
      </c>
      <c r="S735" s="947">
        <v>2000</v>
      </c>
      <c r="T735" s="910"/>
    </row>
    <row r="736" spans="4:22" ht="30" customHeight="1">
      <c r="D736" s="897"/>
      <c r="E736" s="897"/>
      <c r="F736" s="896">
        <v>5</v>
      </c>
      <c r="G736" s="897"/>
      <c r="H736" s="897"/>
      <c r="I736" s="898">
        <f>SUM(J737:J765)</f>
        <v>27</v>
      </c>
      <c r="J736" s="897"/>
      <c r="K736" s="897"/>
      <c r="L736" s="897"/>
      <c r="M736" s="902">
        <f>SUM(N737:N765)</f>
        <v>27</v>
      </c>
      <c r="N736" s="897"/>
      <c r="O736" s="905" t="s">
        <v>1849</v>
      </c>
      <c r="P736" s="906" t="s">
        <v>1850</v>
      </c>
      <c r="Q736" s="905"/>
      <c r="R736" s="905"/>
      <c r="S736" s="915"/>
      <c r="T736" s="905"/>
      <c r="V736" s="880">
        <v>1</v>
      </c>
    </row>
    <row r="737" spans="4:20" ht="30" customHeight="1">
      <c r="D737" s="897"/>
      <c r="E737" s="897"/>
      <c r="F737" s="897"/>
      <c r="G737" s="897"/>
      <c r="H737" s="897"/>
      <c r="I737" s="897"/>
      <c r="J737" s="898">
        <v>8</v>
      </c>
      <c r="K737" s="897"/>
      <c r="L737" s="897"/>
      <c r="M737" s="897"/>
      <c r="N737" s="902">
        <v>8</v>
      </c>
      <c r="O737" s="911" t="s">
        <v>1531</v>
      </c>
      <c r="P737" s="908" t="s">
        <v>171</v>
      </c>
      <c r="Q737" s="916"/>
      <c r="R737" s="916"/>
      <c r="S737" s="917"/>
      <c r="T737" s="916"/>
    </row>
    <row r="738" spans="4:20" ht="30" customHeight="1">
      <c r="D738" s="897"/>
      <c r="E738" s="897"/>
      <c r="F738" s="897"/>
      <c r="G738" s="897"/>
      <c r="H738" s="897"/>
      <c r="I738" s="897"/>
      <c r="J738" s="897"/>
      <c r="K738" s="897"/>
      <c r="L738" s="897"/>
      <c r="M738" s="897"/>
      <c r="N738" s="897"/>
      <c r="O738" s="909" t="s">
        <v>1851</v>
      </c>
      <c r="P738" s="910" t="s">
        <v>1852</v>
      </c>
      <c r="Q738" s="918">
        <v>575</v>
      </c>
      <c r="R738" s="910" t="s">
        <v>1853</v>
      </c>
      <c r="S738" s="947">
        <v>1</v>
      </c>
      <c r="T738" s="910"/>
    </row>
    <row r="739" spans="4:20" ht="30" customHeight="1">
      <c r="D739" s="897"/>
      <c r="E739" s="897"/>
      <c r="F739" s="897"/>
      <c r="G739" s="897"/>
      <c r="H739" s="897"/>
      <c r="I739" s="897"/>
      <c r="J739" s="897"/>
      <c r="K739" s="897"/>
      <c r="L739" s="897"/>
      <c r="M739" s="897"/>
      <c r="N739" s="897"/>
      <c r="O739" s="909" t="s">
        <v>1854</v>
      </c>
      <c r="P739" s="910" t="s">
        <v>1855</v>
      </c>
      <c r="Q739" s="918">
        <v>576</v>
      </c>
      <c r="R739" s="910" t="s">
        <v>686</v>
      </c>
      <c r="S739" s="947">
        <v>40</v>
      </c>
      <c r="T739" s="910"/>
    </row>
    <row r="740" spans="4:20" ht="30" customHeight="1">
      <c r="D740" s="897"/>
      <c r="E740" s="897"/>
      <c r="F740" s="897"/>
      <c r="G740" s="897"/>
      <c r="H740" s="897"/>
      <c r="I740" s="897"/>
      <c r="J740" s="897"/>
      <c r="K740" s="897"/>
      <c r="L740" s="897"/>
      <c r="M740" s="897"/>
      <c r="N740" s="897"/>
      <c r="O740" s="909" t="s">
        <v>1856</v>
      </c>
      <c r="P740" s="910" t="s">
        <v>1857</v>
      </c>
      <c r="Q740" s="918">
        <v>577</v>
      </c>
      <c r="R740" s="910" t="s">
        <v>1858</v>
      </c>
      <c r="S740" s="947">
        <v>1</v>
      </c>
      <c r="T740" s="910"/>
    </row>
    <row r="741" spans="4:20" ht="30" customHeight="1">
      <c r="D741" s="897"/>
      <c r="E741" s="897"/>
      <c r="F741" s="897"/>
      <c r="G741" s="897"/>
      <c r="H741" s="897"/>
      <c r="I741" s="897"/>
      <c r="J741" s="897"/>
      <c r="K741" s="897"/>
      <c r="L741" s="897"/>
      <c r="M741" s="897"/>
      <c r="N741" s="897"/>
      <c r="O741" s="909" t="s">
        <v>1859</v>
      </c>
      <c r="P741" s="910" t="s">
        <v>1860</v>
      </c>
      <c r="Q741" s="918">
        <v>578</v>
      </c>
      <c r="R741" s="910" t="s">
        <v>1828</v>
      </c>
      <c r="S741" s="947">
        <v>200</v>
      </c>
      <c r="T741" s="910"/>
    </row>
    <row r="742" spans="4:20" ht="30" customHeight="1">
      <c r="D742" s="897"/>
      <c r="E742" s="897"/>
      <c r="F742" s="897"/>
      <c r="G742" s="897"/>
      <c r="H742" s="897"/>
      <c r="I742" s="897"/>
      <c r="J742" s="897"/>
      <c r="K742" s="897"/>
      <c r="L742" s="897"/>
      <c r="M742" s="897"/>
      <c r="N742" s="897"/>
      <c r="O742" s="909" t="s">
        <v>1861</v>
      </c>
      <c r="P742" s="910" t="s">
        <v>1862</v>
      </c>
      <c r="Q742" s="918">
        <v>579</v>
      </c>
      <c r="R742" s="910" t="s">
        <v>1863</v>
      </c>
      <c r="S742" s="947">
        <v>240</v>
      </c>
      <c r="T742" s="910"/>
    </row>
    <row r="743" spans="4:20" ht="30" customHeight="1">
      <c r="D743" s="897"/>
      <c r="E743" s="897"/>
      <c r="F743" s="897"/>
      <c r="G743" s="897"/>
      <c r="H743" s="897"/>
      <c r="I743" s="897"/>
      <c r="J743" s="897"/>
      <c r="K743" s="897"/>
      <c r="L743" s="897"/>
      <c r="M743" s="897"/>
      <c r="N743" s="897"/>
      <c r="O743" s="909" t="s">
        <v>1864</v>
      </c>
      <c r="P743" s="910" t="s">
        <v>1865</v>
      </c>
      <c r="Q743" s="918">
        <v>580</v>
      </c>
      <c r="R743" s="910" t="s">
        <v>1845</v>
      </c>
      <c r="S743" s="947">
        <v>20</v>
      </c>
      <c r="T743" s="910"/>
    </row>
    <row r="744" spans="4:20" ht="30" customHeight="1">
      <c r="D744" s="897"/>
      <c r="E744" s="897"/>
      <c r="F744" s="897"/>
      <c r="G744" s="897"/>
      <c r="H744" s="897"/>
      <c r="I744" s="897"/>
      <c r="J744" s="897"/>
      <c r="K744" s="897"/>
      <c r="L744" s="897"/>
      <c r="M744" s="897"/>
      <c r="N744" s="897"/>
      <c r="O744" s="909" t="s">
        <v>1866</v>
      </c>
      <c r="P744" s="910" t="s">
        <v>1867</v>
      </c>
      <c r="Q744" s="918">
        <v>581</v>
      </c>
      <c r="R744" s="910" t="s">
        <v>1858</v>
      </c>
      <c r="S744" s="947">
        <v>2</v>
      </c>
      <c r="T744" s="910"/>
    </row>
    <row r="745" spans="4:20" ht="30" customHeight="1">
      <c r="D745" s="897"/>
      <c r="E745" s="897"/>
      <c r="F745" s="897"/>
      <c r="G745" s="897"/>
      <c r="H745" s="897"/>
      <c r="I745" s="897"/>
      <c r="J745" s="897"/>
      <c r="K745" s="897"/>
      <c r="L745" s="897"/>
      <c r="M745" s="897"/>
      <c r="N745" s="897"/>
      <c r="O745" s="909" t="s">
        <v>1868</v>
      </c>
      <c r="P745" s="910" t="s">
        <v>1869</v>
      </c>
      <c r="Q745" s="935">
        <v>582</v>
      </c>
      <c r="R745" s="910" t="s">
        <v>1853</v>
      </c>
      <c r="S745" s="947">
        <v>1</v>
      </c>
      <c r="T745" s="910"/>
    </row>
    <row r="746" spans="4:20" ht="30" customHeight="1">
      <c r="D746" s="897"/>
      <c r="E746" s="897"/>
      <c r="F746" s="897"/>
      <c r="G746" s="897"/>
      <c r="H746" s="897"/>
      <c r="I746" s="897"/>
      <c r="J746" s="898">
        <v>5</v>
      </c>
      <c r="K746" s="897"/>
      <c r="L746" s="897"/>
      <c r="M746" s="897"/>
      <c r="N746" s="902">
        <v>5</v>
      </c>
      <c r="O746" s="911" t="s">
        <v>1870</v>
      </c>
      <c r="P746" s="908" t="s">
        <v>172</v>
      </c>
      <c r="Q746" s="916"/>
      <c r="R746" s="916"/>
      <c r="S746" s="917"/>
      <c r="T746" s="916"/>
    </row>
    <row r="747" spans="4:20" ht="30" customHeight="1">
      <c r="D747" s="897"/>
      <c r="E747" s="897"/>
      <c r="F747" s="897"/>
      <c r="G747" s="897"/>
      <c r="H747" s="897"/>
      <c r="I747" s="897"/>
      <c r="J747" s="897"/>
      <c r="K747" s="897"/>
      <c r="L747" s="897"/>
      <c r="M747" s="897"/>
      <c r="N747" s="897"/>
      <c r="O747" s="909" t="s">
        <v>1871</v>
      </c>
      <c r="P747" s="931" t="s">
        <v>1748</v>
      </c>
      <c r="Q747" s="935">
        <v>583</v>
      </c>
      <c r="R747" s="931" t="s">
        <v>1749</v>
      </c>
      <c r="S747" s="946">
        <v>2</v>
      </c>
      <c r="T747" s="931"/>
    </row>
    <row r="748" spans="4:20" ht="30" customHeight="1">
      <c r="D748" s="897"/>
      <c r="E748" s="897"/>
      <c r="F748" s="897"/>
      <c r="G748" s="897"/>
      <c r="H748" s="897"/>
      <c r="I748" s="897"/>
      <c r="J748" s="897"/>
      <c r="K748" s="897"/>
      <c r="L748" s="897"/>
      <c r="M748" s="897"/>
      <c r="N748" s="897"/>
      <c r="O748" s="909" t="s">
        <v>1872</v>
      </c>
      <c r="P748" s="931" t="s">
        <v>1873</v>
      </c>
      <c r="Q748" s="935">
        <v>584</v>
      </c>
      <c r="R748" s="931" t="s">
        <v>1863</v>
      </c>
      <c r="S748" s="946">
        <v>1000</v>
      </c>
      <c r="T748" s="931"/>
    </row>
    <row r="749" spans="4:20" ht="30" customHeight="1">
      <c r="D749" s="897"/>
      <c r="E749" s="897"/>
      <c r="F749" s="897"/>
      <c r="G749" s="897"/>
      <c r="H749" s="897"/>
      <c r="I749" s="897"/>
      <c r="J749" s="897"/>
      <c r="K749" s="897"/>
      <c r="L749" s="897"/>
      <c r="M749" s="897"/>
      <c r="N749" s="897"/>
      <c r="O749" s="909" t="s">
        <v>1874</v>
      </c>
      <c r="P749" s="931" t="s">
        <v>1875</v>
      </c>
      <c r="Q749" s="935">
        <v>585</v>
      </c>
      <c r="R749" s="931" t="s">
        <v>965</v>
      </c>
      <c r="S749" s="946">
        <v>1</v>
      </c>
      <c r="T749" s="931"/>
    </row>
    <row r="750" spans="4:20" ht="30" customHeight="1">
      <c r="D750" s="897"/>
      <c r="E750" s="897"/>
      <c r="F750" s="897"/>
      <c r="G750" s="897"/>
      <c r="H750" s="897"/>
      <c r="I750" s="897"/>
      <c r="J750" s="897"/>
      <c r="K750" s="897"/>
      <c r="L750" s="897"/>
      <c r="M750" s="897"/>
      <c r="N750" s="897"/>
      <c r="O750" s="909" t="s">
        <v>1876</v>
      </c>
      <c r="P750" s="931" t="s">
        <v>1760</v>
      </c>
      <c r="Q750" s="935">
        <v>586</v>
      </c>
      <c r="R750" s="931" t="s">
        <v>1863</v>
      </c>
      <c r="S750" s="946">
        <v>500</v>
      </c>
      <c r="T750" s="931"/>
    </row>
    <row r="751" spans="4:20" ht="30" customHeight="1">
      <c r="D751" s="897"/>
      <c r="E751" s="897"/>
      <c r="F751" s="897"/>
      <c r="G751" s="897"/>
      <c r="H751" s="897"/>
      <c r="I751" s="897"/>
      <c r="J751" s="897"/>
      <c r="K751" s="897"/>
      <c r="L751" s="897"/>
      <c r="M751" s="897"/>
      <c r="N751" s="897"/>
      <c r="O751" s="909" t="s">
        <v>1877</v>
      </c>
      <c r="P751" s="931" t="s">
        <v>1878</v>
      </c>
      <c r="Q751" s="918">
        <v>587</v>
      </c>
      <c r="R751" s="931" t="s">
        <v>1076</v>
      </c>
      <c r="S751" s="946">
        <v>4</v>
      </c>
      <c r="T751" s="931"/>
    </row>
    <row r="752" spans="4:20" ht="30" customHeight="1">
      <c r="D752" s="897"/>
      <c r="E752" s="897"/>
      <c r="F752" s="897"/>
      <c r="G752" s="897"/>
      <c r="H752" s="897"/>
      <c r="I752" s="897"/>
      <c r="J752" s="898">
        <v>7</v>
      </c>
      <c r="K752" s="897"/>
      <c r="L752" s="897"/>
      <c r="M752" s="897"/>
      <c r="N752" s="902">
        <v>7</v>
      </c>
      <c r="O752" s="911" t="s">
        <v>1879</v>
      </c>
      <c r="P752" s="908" t="s">
        <v>173</v>
      </c>
      <c r="Q752" s="916"/>
      <c r="R752" s="916"/>
      <c r="S752" s="917"/>
      <c r="T752" s="916"/>
    </row>
    <row r="753" spans="4:20" ht="30" customHeight="1">
      <c r="D753" s="897"/>
      <c r="E753" s="897"/>
      <c r="F753" s="897"/>
      <c r="G753" s="897"/>
      <c r="H753" s="897"/>
      <c r="I753" s="897"/>
      <c r="J753" s="897"/>
      <c r="K753" s="897"/>
      <c r="L753" s="897"/>
      <c r="M753" s="897"/>
      <c r="N753" s="897"/>
      <c r="O753" s="909" t="s">
        <v>1880</v>
      </c>
      <c r="P753" s="910" t="s">
        <v>1881</v>
      </c>
      <c r="Q753" s="918">
        <v>588</v>
      </c>
      <c r="R753" s="910" t="s">
        <v>965</v>
      </c>
      <c r="S753" s="947">
        <v>1</v>
      </c>
      <c r="T753" s="910"/>
    </row>
    <row r="754" spans="4:20" ht="30" customHeight="1">
      <c r="D754" s="897"/>
      <c r="E754" s="897"/>
      <c r="F754" s="897"/>
      <c r="G754" s="897"/>
      <c r="H754" s="897"/>
      <c r="I754" s="897"/>
      <c r="J754" s="897"/>
      <c r="K754" s="897"/>
      <c r="L754" s="897"/>
      <c r="M754" s="897"/>
      <c r="N754" s="897"/>
      <c r="O754" s="909" t="s">
        <v>1882</v>
      </c>
      <c r="P754" s="910" t="s">
        <v>1883</v>
      </c>
      <c r="Q754" s="918">
        <v>589</v>
      </c>
      <c r="R754" s="910" t="s">
        <v>1733</v>
      </c>
      <c r="S754" s="947">
        <v>100</v>
      </c>
      <c r="T754" s="910"/>
    </row>
    <row r="755" spans="4:20" ht="30" customHeight="1">
      <c r="D755" s="897"/>
      <c r="E755" s="897"/>
      <c r="F755" s="897"/>
      <c r="G755" s="897"/>
      <c r="H755" s="897"/>
      <c r="I755" s="897"/>
      <c r="J755" s="897"/>
      <c r="K755" s="897"/>
      <c r="L755" s="897"/>
      <c r="M755" s="897"/>
      <c r="N755" s="897"/>
      <c r="O755" s="909" t="s">
        <v>1884</v>
      </c>
      <c r="P755" s="910" t="s">
        <v>1885</v>
      </c>
      <c r="Q755" s="918">
        <v>590</v>
      </c>
      <c r="R755" s="910" t="s">
        <v>1736</v>
      </c>
      <c r="S755" s="947">
        <v>30</v>
      </c>
      <c r="T755" s="910"/>
    </row>
    <row r="756" spans="4:20" ht="30" customHeight="1">
      <c r="D756" s="897"/>
      <c r="E756" s="897"/>
      <c r="F756" s="897"/>
      <c r="G756" s="897"/>
      <c r="H756" s="897"/>
      <c r="I756" s="897"/>
      <c r="J756" s="897"/>
      <c r="K756" s="897"/>
      <c r="L756" s="897"/>
      <c r="M756" s="897"/>
      <c r="N756" s="897"/>
      <c r="O756" s="909" t="s">
        <v>1886</v>
      </c>
      <c r="P756" s="910" t="s">
        <v>1887</v>
      </c>
      <c r="Q756" s="918">
        <v>591</v>
      </c>
      <c r="R756" s="910" t="s">
        <v>1733</v>
      </c>
      <c r="S756" s="947">
        <v>1000</v>
      </c>
      <c r="T756" s="910"/>
    </row>
    <row r="757" spans="4:20" ht="30" customHeight="1">
      <c r="D757" s="897"/>
      <c r="E757" s="897"/>
      <c r="F757" s="897"/>
      <c r="G757" s="897"/>
      <c r="H757" s="897"/>
      <c r="I757" s="897"/>
      <c r="J757" s="897"/>
      <c r="K757" s="897"/>
      <c r="L757" s="897"/>
      <c r="M757" s="897"/>
      <c r="N757" s="897"/>
      <c r="O757" s="909" t="s">
        <v>1888</v>
      </c>
      <c r="P757" s="910" t="s">
        <v>1889</v>
      </c>
      <c r="Q757" s="918">
        <v>592</v>
      </c>
      <c r="R757" s="910" t="s">
        <v>1890</v>
      </c>
      <c r="S757" s="947">
        <v>1</v>
      </c>
      <c r="T757" s="910"/>
    </row>
    <row r="758" spans="4:20" ht="30" customHeight="1">
      <c r="D758" s="897"/>
      <c r="E758" s="897"/>
      <c r="F758" s="897"/>
      <c r="G758" s="897"/>
      <c r="H758" s="897"/>
      <c r="I758" s="897"/>
      <c r="J758" s="897"/>
      <c r="K758" s="897"/>
      <c r="L758" s="897"/>
      <c r="M758" s="897"/>
      <c r="N758" s="897"/>
      <c r="O758" s="909" t="s">
        <v>1891</v>
      </c>
      <c r="P758" s="910" t="s">
        <v>1892</v>
      </c>
      <c r="Q758" s="918">
        <v>593</v>
      </c>
      <c r="R758" s="910" t="s">
        <v>1890</v>
      </c>
      <c r="S758" s="947">
        <v>1</v>
      </c>
      <c r="T758" s="910"/>
    </row>
    <row r="759" spans="4:20" ht="30" customHeight="1">
      <c r="D759" s="897"/>
      <c r="E759" s="897"/>
      <c r="F759" s="897"/>
      <c r="G759" s="897"/>
      <c r="H759" s="897"/>
      <c r="I759" s="897"/>
      <c r="J759" s="897"/>
      <c r="K759" s="897"/>
      <c r="L759" s="897"/>
      <c r="M759" s="897"/>
      <c r="N759" s="897"/>
      <c r="O759" s="909" t="s">
        <v>1893</v>
      </c>
      <c r="P759" s="910" t="s">
        <v>1894</v>
      </c>
      <c r="Q759" s="918">
        <v>594</v>
      </c>
      <c r="R759" s="910" t="s">
        <v>1895</v>
      </c>
      <c r="S759" s="947">
        <v>10</v>
      </c>
      <c r="T759" s="910"/>
    </row>
    <row r="760" spans="4:20" ht="30" customHeight="1">
      <c r="D760" s="897"/>
      <c r="E760" s="897"/>
      <c r="F760" s="897"/>
      <c r="G760" s="897"/>
      <c r="H760" s="897"/>
      <c r="I760" s="897"/>
      <c r="J760" s="898">
        <v>4</v>
      </c>
      <c r="K760" s="897"/>
      <c r="L760" s="897"/>
      <c r="M760" s="897"/>
      <c r="N760" s="902">
        <v>4</v>
      </c>
      <c r="O760" s="911" t="s">
        <v>1896</v>
      </c>
      <c r="P760" s="908" t="s">
        <v>174</v>
      </c>
      <c r="Q760" s="916"/>
      <c r="R760" s="916"/>
      <c r="S760" s="917"/>
      <c r="T760" s="916"/>
    </row>
    <row r="761" spans="4:20" ht="30" customHeight="1">
      <c r="D761" s="897"/>
      <c r="E761" s="897"/>
      <c r="F761" s="897"/>
      <c r="G761" s="897"/>
      <c r="H761" s="897"/>
      <c r="I761" s="897"/>
      <c r="J761" s="897"/>
      <c r="K761" s="897"/>
      <c r="L761" s="897"/>
      <c r="M761" s="897"/>
      <c r="N761" s="897"/>
      <c r="O761" s="909" t="s">
        <v>1897</v>
      </c>
      <c r="P761" s="910" t="s">
        <v>1898</v>
      </c>
      <c r="Q761" s="918">
        <v>595</v>
      </c>
      <c r="R761" s="910" t="s">
        <v>1899</v>
      </c>
      <c r="S761" s="947">
        <v>2</v>
      </c>
      <c r="T761" s="910"/>
    </row>
    <row r="762" spans="4:20" ht="30" customHeight="1">
      <c r="D762" s="897"/>
      <c r="E762" s="897"/>
      <c r="F762" s="897"/>
      <c r="G762" s="897"/>
      <c r="H762" s="897"/>
      <c r="I762" s="897"/>
      <c r="J762" s="897"/>
      <c r="K762" s="897"/>
      <c r="L762" s="897"/>
      <c r="M762" s="897"/>
      <c r="N762" s="897"/>
      <c r="O762" s="909" t="s">
        <v>1900</v>
      </c>
      <c r="P762" s="910" t="s">
        <v>1901</v>
      </c>
      <c r="Q762" s="918">
        <v>596</v>
      </c>
      <c r="R762" s="910" t="s">
        <v>1902</v>
      </c>
      <c r="S762" s="947">
        <v>2</v>
      </c>
      <c r="T762" s="910"/>
    </row>
    <row r="763" spans="4:20" ht="30" customHeight="1">
      <c r="D763" s="897"/>
      <c r="E763" s="897"/>
      <c r="F763" s="897"/>
      <c r="G763" s="897"/>
      <c r="H763" s="897"/>
      <c r="I763" s="897"/>
      <c r="J763" s="897"/>
      <c r="K763" s="897"/>
      <c r="L763" s="897"/>
      <c r="M763" s="897"/>
      <c r="N763" s="897"/>
      <c r="O763" s="909" t="s">
        <v>1903</v>
      </c>
      <c r="P763" s="910" t="s">
        <v>1904</v>
      </c>
      <c r="Q763" s="918">
        <v>597</v>
      </c>
      <c r="R763" s="910" t="s">
        <v>1863</v>
      </c>
      <c r="S763" s="947">
        <v>100</v>
      </c>
      <c r="T763" s="910"/>
    </row>
    <row r="764" spans="4:20" ht="30" customHeight="1">
      <c r="D764" s="897"/>
      <c r="E764" s="897"/>
      <c r="F764" s="897"/>
      <c r="G764" s="897"/>
      <c r="H764" s="897"/>
      <c r="I764" s="897"/>
      <c r="J764" s="897"/>
      <c r="K764" s="897"/>
      <c r="L764" s="897"/>
      <c r="M764" s="897"/>
      <c r="N764" s="897"/>
      <c r="O764" s="909" t="s">
        <v>1905</v>
      </c>
      <c r="P764" s="910" t="s">
        <v>1906</v>
      </c>
      <c r="Q764" s="918">
        <v>598</v>
      </c>
      <c r="R764" s="910" t="s">
        <v>1853</v>
      </c>
      <c r="S764" s="947">
        <v>2</v>
      </c>
      <c r="T764" s="910"/>
    </row>
    <row r="765" spans="4:20" ht="30" customHeight="1">
      <c r="D765" s="897"/>
      <c r="E765" s="897"/>
      <c r="F765" s="897"/>
      <c r="G765" s="897"/>
      <c r="H765" s="897"/>
      <c r="I765" s="897"/>
      <c r="J765" s="898">
        <v>3</v>
      </c>
      <c r="K765" s="897"/>
      <c r="L765" s="897"/>
      <c r="M765" s="897"/>
      <c r="N765" s="902">
        <v>3</v>
      </c>
      <c r="O765" s="911" t="s">
        <v>1907</v>
      </c>
      <c r="P765" s="908" t="s">
        <v>175</v>
      </c>
      <c r="Q765" s="916"/>
      <c r="R765" s="916"/>
      <c r="S765" s="917"/>
      <c r="T765" s="916"/>
    </row>
    <row r="766" spans="4:20" ht="30" customHeight="1">
      <c r="D766" s="897"/>
      <c r="E766" s="897"/>
      <c r="F766" s="897"/>
      <c r="G766" s="897"/>
      <c r="H766" s="897"/>
      <c r="I766" s="897"/>
      <c r="J766" s="897"/>
      <c r="K766" s="897"/>
      <c r="L766" s="897"/>
      <c r="M766" s="897"/>
      <c r="N766" s="897"/>
      <c r="O766" s="909" t="s">
        <v>1908</v>
      </c>
      <c r="P766" s="910" t="s">
        <v>1909</v>
      </c>
      <c r="Q766" s="918">
        <v>599</v>
      </c>
      <c r="R766" s="910" t="s">
        <v>383</v>
      </c>
      <c r="S766" s="947">
        <v>200</v>
      </c>
      <c r="T766" s="910"/>
    </row>
    <row r="767" spans="4:20" ht="30" customHeight="1">
      <c r="D767" s="897"/>
      <c r="E767" s="897"/>
      <c r="F767" s="897"/>
      <c r="G767" s="897"/>
      <c r="H767" s="897"/>
      <c r="I767" s="897"/>
      <c r="J767" s="897"/>
      <c r="K767" s="897"/>
      <c r="L767" s="897"/>
      <c r="M767" s="897"/>
      <c r="N767" s="897"/>
      <c r="O767" s="909" t="s">
        <v>1910</v>
      </c>
      <c r="P767" s="910" t="s">
        <v>1911</v>
      </c>
      <c r="Q767" s="937">
        <v>600</v>
      </c>
      <c r="R767" s="910" t="s">
        <v>383</v>
      </c>
      <c r="S767" s="947">
        <v>150</v>
      </c>
      <c r="T767" s="910"/>
    </row>
    <row r="768" spans="4:20" ht="30" customHeight="1">
      <c r="D768" s="897"/>
      <c r="E768" s="897"/>
      <c r="F768" s="897"/>
      <c r="G768" s="897"/>
      <c r="H768" s="897"/>
      <c r="I768" s="897"/>
      <c r="J768" s="897"/>
      <c r="K768" s="897"/>
      <c r="L768" s="897"/>
      <c r="M768" s="897"/>
      <c r="N768" s="897"/>
      <c r="O768" s="909" t="s">
        <v>1912</v>
      </c>
      <c r="P768" s="910" t="s">
        <v>1913</v>
      </c>
      <c r="Q768" s="918">
        <v>601</v>
      </c>
      <c r="R768" s="910" t="s">
        <v>1311</v>
      </c>
      <c r="S768" s="947">
        <v>1</v>
      </c>
      <c r="T768" s="910"/>
    </row>
    <row r="769" spans="4:21" ht="30" customHeight="1">
      <c r="D769" s="897"/>
      <c r="E769" s="897"/>
      <c r="F769" s="965">
        <v>6</v>
      </c>
      <c r="G769" s="897"/>
      <c r="H769" s="897"/>
      <c r="I769" s="898">
        <f>SUM(J770:J800)</f>
        <v>34</v>
      </c>
      <c r="J769" s="897"/>
      <c r="K769" s="897"/>
      <c r="L769" s="897"/>
      <c r="M769" s="902">
        <f>SUM(N770:N800)</f>
        <v>34</v>
      </c>
      <c r="N769" s="897"/>
      <c r="O769" s="905">
        <v>2.13</v>
      </c>
      <c r="P769" s="906" t="s">
        <v>1914</v>
      </c>
      <c r="Q769" s="905"/>
      <c r="R769" s="905"/>
      <c r="S769" s="915"/>
      <c r="T769" s="905"/>
      <c r="U769" s="328">
        <v>12</v>
      </c>
    </row>
    <row r="770" spans="4:21" ht="30" customHeight="1">
      <c r="D770" s="897"/>
      <c r="E770" s="897"/>
      <c r="F770" s="897"/>
      <c r="G770" s="897"/>
      <c r="H770" s="897"/>
      <c r="I770" s="897"/>
      <c r="J770" s="898">
        <v>7</v>
      </c>
      <c r="K770" s="897"/>
      <c r="L770" s="897"/>
      <c r="M770" s="897"/>
      <c r="N770" s="902">
        <v>7</v>
      </c>
      <c r="O770" s="911" t="s">
        <v>1915</v>
      </c>
      <c r="P770" s="908" t="s">
        <v>178</v>
      </c>
      <c r="Q770" s="916"/>
      <c r="R770" s="916"/>
      <c r="S770" s="917"/>
      <c r="T770" s="916"/>
    </row>
    <row r="771" spans="4:21" ht="30" customHeight="1">
      <c r="D771" s="897"/>
      <c r="E771" s="897"/>
      <c r="F771" s="897"/>
      <c r="G771" s="897"/>
      <c r="H771" s="897"/>
      <c r="I771" s="897"/>
      <c r="J771" s="897"/>
      <c r="K771" s="897"/>
      <c r="L771" s="897"/>
      <c r="M771" s="897"/>
      <c r="N771" s="897"/>
      <c r="O771" s="909" t="s">
        <v>1916</v>
      </c>
      <c r="P771" s="933" t="s">
        <v>1917</v>
      </c>
      <c r="Q771" s="918">
        <v>602</v>
      </c>
      <c r="R771" s="919" t="s">
        <v>1918</v>
      </c>
      <c r="S771" s="949">
        <v>20000</v>
      </c>
      <c r="T771" s="919"/>
    </row>
    <row r="772" spans="4:21" ht="30" customHeight="1">
      <c r="D772" s="897"/>
      <c r="E772" s="897"/>
      <c r="F772" s="897"/>
      <c r="G772" s="897"/>
      <c r="H772" s="897"/>
      <c r="I772" s="897"/>
      <c r="J772" s="897"/>
      <c r="K772" s="897"/>
      <c r="L772" s="897"/>
      <c r="M772" s="897"/>
      <c r="N772" s="897"/>
      <c r="O772" s="909" t="s">
        <v>1919</v>
      </c>
      <c r="P772" s="933" t="s">
        <v>1920</v>
      </c>
      <c r="Q772" s="918">
        <v>603</v>
      </c>
      <c r="R772" s="919" t="s">
        <v>1921</v>
      </c>
      <c r="S772" s="949">
        <v>1000</v>
      </c>
      <c r="T772" s="919"/>
    </row>
    <row r="773" spans="4:21" ht="30" customHeight="1">
      <c r="D773" s="897"/>
      <c r="E773" s="897"/>
      <c r="F773" s="897"/>
      <c r="G773" s="897"/>
      <c r="H773" s="897"/>
      <c r="I773" s="897"/>
      <c r="J773" s="897"/>
      <c r="K773" s="897"/>
      <c r="L773" s="897"/>
      <c r="M773" s="897"/>
      <c r="N773" s="897"/>
      <c r="O773" s="909" t="s">
        <v>1922</v>
      </c>
      <c r="P773" s="933" t="s">
        <v>1923</v>
      </c>
      <c r="Q773" s="918">
        <v>604</v>
      </c>
      <c r="R773" s="919" t="s">
        <v>1924</v>
      </c>
      <c r="S773" s="949">
        <v>120</v>
      </c>
      <c r="T773" s="919"/>
    </row>
    <row r="774" spans="4:21" ht="30" customHeight="1">
      <c r="D774" s="897"/>
      <c r="E774" s="897"/>
      <c r="F774" s="897"/>
      <c r="G774" s="897"/>
      <c r="H774" s="897"/>
      <c r="I774" s="897"/>
      <c r="J774" s="897"/>
      <c r="K774" s="897"/>
      <c r="L774" s="897"/>
      <c r="M774" s="897"/>
      <c r="N774" s="897"/>
      <c r="O774" s="909" t="s">
        <v>1925</v>
      </c>
      <c r="P774" s="933" t="s">
        <v>1926</v>
      </c>
      <c r="Q774" s="918">
        <v>605</v>
      </c>
      <c r="R774" s="919" t="s">
        <v>1927</v>
      </c>
      <c r="S774" s="949">
        <v>40</v>
      </c>
      <c r="T774" s="919"/>
    </row>
    <row r="775" spans="4:21" ht="30" customHeight="1">
      <c r="D775" s="897"/>
      <c r="E775" s="897"/>
      <c r="F775" s="897"/>
      <c r="G775" s="897"/>
      <c r="H775" s="897"/>
      <c r="I775" s="897"/>
      <c r="J775" s="897"/>
      <c r="K775" s="897"/>
      <c r="L775" s="897"/>
      <c r="M775" s="897"/>
      <c r="N775" s="897"/>
      <c r="O775" s="909" t="s">
        <v>1928</v>
      </c>
      <c r="P775" s="933" t="s">
        <v>1929</v>
      </c>
      <c r="Q775" s="918">
        <v>606</v>
      </c>
      <c r="R775" s="919" t="s">
        <v>1930</v>
      </c>
      <c r="S775" s="949">
        <v>600</v>
      </c>
      <c r="T775" s="919"/>
    </row>
    <row r="776" spans="4:21" ht="30" customHeight="1">
      <c r="D776" s="897"/>
      <c r="E776" s="897"/>
      <c r="F776" s="897"/>
      <c r="G776" s="897"/>
      <c r="H776" s="897"/>
      <c r="I776" s="897"/>
      <c r="J776" s="897"/>
      <c r="K776" s="897"/>
      <c r="L776" s="897"/>
      <c r="M776" s="897"/>
      <c r="N776" s="897"/>
      <c r="O776" s="909" t="s">
        <v>1931</v>
      </c>
      <c r="P776" s="933" t="s">
        <v>1932</v>
      </c>
      <c r="Q776" s="918">
        <v>607</v>
      </c>
      <c r="R776" s="919" t="s">
        <v>1933</v>
      </c>
      <c r="S776" s="949">
        <v>1</v>
      </c>
      <c r="T776" s="919"/>
    </row>
    <row r="777" spans="4:21" ht="30" customHeight="1">
      <c r="D777" s="897"/>
      <c r="E777" s="897"/>
      <c r="F777" s="897"/>
      <c r="G777" s="897"/>
      <c r="H777" s="897"/>
      <c r="I777" s="897"/>
      <c r="J777" s="897"/>
      <c r="K777" s="897"/>
      <c r="L777" s="897"/>
      <c r="M777" s="897"/>
      <c r="N777" s="897"/>
      <c r="O777" s="909" t="s">
        <v>1934</v>
      </c>
      <c r="P777" s="933" t="s">
        <v>1935</v>
      </c>
      <c r="Q777" s="918">
        <v>608</v>
      </c>
      <c r="R777" s="919" t="s">
        <v>1936</v>
      </c>
      <c r="S777" s="949">
        <v>1</v>
      </c>
      <c r="T777" s="919"/>
    </row>
    <row r="778" spans="4:21" ht="30" customHeight="1">
      <c r="D778" s="897"/>
      <c r="E778" s="897"/>
      <c r="F778" s="897"/>
      <c r="G778" s="897"/>
      <c r="H778" s="897"/>
      <c r="I778" s="897"/>
      <c r="J778" s="898">
        <v>4</v>
      </c>
      <c r="K778" s="897"/>
      <c r="L778" s="897"/>
      <c r="M778" s="897"/>
      <c r="N778" s="902">
        <v>4</v>
      </c>
      <c r="O778" s="911" t="s">
        <v>1937</v>
      </c>
      <c r="P778" s="908" t="s">
        <v>1938</v>
      </c>
      <c r="Q778" s="916"/>
      <c r="R778" s="916"/>
      <c r="S778" s="917"/>
      <c r="T778" s="916"/>
    </row>
    <row r="779" spans="4:21" ht="30" customHeight="1">
      <c r="D779" s="897"/>
      <c r="E779" s="897"/>
      <c r="F779" s="897"/>
      <c r="G779" s="897"/>
      <c r="H779" s="897"/>
      <c r="I779" s="897"/>
      <c r="J779" s="897"/>
      <c r="K779" s="897"/>
      <c r="L779" s="897"/>
      <c r="M779" s="897"/>
      <c r="N779" s="897"/>
      <c r="O779" s="909" t="s">
        <v>1939</v>
      </c>
      <c r="P779" s="933" t="s">
        <v>1940</v>
      </c>
      <c r="Q779" s="918">
        <v>609</v>
      </c>
      <c r="R779" s="919" t="s">
        <v>1941</v>
      </c>
      <c r="S779" s="949">
        <v>100</v>
      </c>
      <c r="T779" s="919"/>
    </row>
    <row r="780" spans="4:21" ht="30" customHeight="1">
      <c r="D780" s="897"/>
      <c r="E780" s="897"/>
      <c r="F780" s="897"/>
      <c r="G780" s="897"/>
      <c r="H780" s="897"/>
      <c r="I780" s="897"/>
      <c r="J780" s="897"/>
      <c r="K780" s="897"/>
      <c r="L780" s="897"/>
      <c r="M780" s="897"/>
      <c r="N780" s="897"/>
      <c r="O780" s="909" t="s">
        <v>1942</v>
      </c>
      <c r="P780" s="933" t="s">
        <v>1943</v>
      </c>
      <c r="Q780" s="918">
        <v>610</v>
      </c>
      <c r="R780" s="919" t="s">
        <v>1941</v>
      </c>
      <c r="S780" s="949">
        <v>2600</v>
      </c>
      <c r="T780" s="919"/>
    </row>
    <row r="781" spans="4:21" ht="30" customHeight="1">
      <c r="D781" s="897"/>
      <c r="E781" s="897"/>
      <c r="F781" s="897"/>
      <c r="G781" s="897"/>
      <c r="H781" s="897"/>
      <c r="I781" s="897"/>
      <c r="J781" s="897"/>
      <c r="K781" s="897"/>
      <c r="L781" s="897"/>
      <c r="M781" s="897"/>
      <c r="N781" s="897"/>
      <c r="O781" s="909" t="s">
        <v>1944</v>
      </c>
      <c r="P781" s="933" t="s">
        <v>1945</v>
      </c>
      <c r="Q781" s="918">
        <v>611</v>
      </c>
      <c r="R781" s="919" t="s">
        <v>1946</v>
      </c>
      <c r="S781" s="949">
        <v>2800</v>
      </c>
      <c r="T781" s="919"/>
    </row>
    <row r="782" spans="4:21" ht="30" customHeight="1">
      <c r="D782" s="897"/>
      <c r="E782" s="897"/>
      <c r="F782" s="897"/>
      <c r="G782" s="897"/>
      <c r="H782" s="897"/>
      <c r="I782" s="897"/>
      <c r="J782" s="897"/>
      <c r="K782" s="897"/>
      <c r="L782" s="897"/>
      <c r="M782" s="897"/>
      <c r="N782" s="897"/>
      <c r="O782" s="909" t="s">
        <v>1947</v>
      </c>
      <c r="P782" s="933" t="s">
        <v>1948</v>
      </c>
      <c r="Q782" s="918">
        <v>612</v>
      </c>
      <c r="R782" s="919" t="s">
        <v>1941</v>
      </c>
      <c r="S782" s="949">
        <v>100</v>
      </c>
      <c r="T782" s="919"/>
    </row>
    <row r="783" spans="4:21" ht="30" customHeight="1">
      <c r="D783" s="897"/>
      <c r="E783" s="897"/>
      <c r="F783" s="897"/>
      <c r="G783" s="897"/>
      <c r="H783" s="897"/>
      <c r="I783" s="897"/>
      <c r="J783" s="898">
        <v>6</v>
      </c>
      <c r="K783" s="897"/>
      <c r="L783" s="897"/>
      <c r="M783" s="897"/>
      <c r="N783" s="902">
        <v>6</v>
      </c>
      <c r="O783" s="911" t="s">
        <v>1949</v>
      </c>
      <c r="P783" s="908" t="s">
        <v>180</v>
      </c>
      <c r="Q783" s="916"/>
      <c r="R783" s="916"/>
      <c r="S783" s="917"/>
      <c r="T783" s="916"/>
    </row>
    <row r="784" spans="4:21" ht="30" customHeight="1">
      <c r="D784" s="897"/>
      <c r="E784" s="897"/>
      <c r="F784" s="897"/>
      <c r="G784" s="897"/>
      <c r="H784" s="897"/>
      <c r="I784" s="897"/>
      <c r="J784" s="897"/>
      <c r="K784" s="897"/>
      <c r="L784" s="897"/>
      <c r="M784" s="897"/>
      <c r="N784" s="897"/>
      <c r="O784" s="909" t="s">
        <v>1950</v>
      </c>
      <c r="P784" s="933" t="s">
        <v>1951</v>
      </c>
      <c r="Q784" s="918">
        <v>613</v>
      </c>
      <c r="R784" s="919" t="s">
        <v>1952</v>
      </c>
      <c r="S784" s="949">
        <v>16</v>
      </c>
      <c r="T784" s="919"/>
    </row>
    <row r="785" spans="4:20" ht="30" customHeight="1">
      <c r="D785" s="897"/>
      <c r="E785" s="897"/>
      <c r="F785" s="897"/>
      <c r="G785" s="897"/>
      <c r="H785" s="897"/>
      <c r="I785" s="897"/>
      <c r="J785" s="897"/>
      <c r="K785" s="897"/>
      <c r="L785" s="897"/>
      <c r="M785" s="897"/>
      <c r="N785" s="897"/>
      <c r="O785" s="909" t="s">
        <v>1953</v>
      </c>
      <c r="P785" s="933" t="s">
        <v>1954</v>
      </c>
      <c r="Q785" s="918">
        <v>614</v>
      </c>
      <c r="R785" s="919" t="s">
        <v>1927</v>
      </c>
      <c r="S785" s="949">
        <v>16</v>
      </c>
      <c r="T785" s="919"/>
    </row>
    <row r="786" spans="4:20" ht="30" customHeight="1">
      <c r="D786" s="897"/>
      <c r="E786" s="897"/>
      <c r="F786" s="897"/>
      <c r="G786" s="897"/>
      <c r="H786" s="897"/>
      <c r="I786" s="897"/>
      <c r="J786" s="897"/>
      <c r="K786" s="897"/>
      <c r="L786" s="897"/>
      <c r="M786" s="897"/>
      <c r="N786" s="897"/>
      <c r="O786" s="909" t="s">
        <v>1955</v>
      </c>
      <c r="P786" s="933" t="s">
        <v>1956</v>
      </c>
      <c r="Q786" s="918">
        <v>615</v>
      </c>
      <c r="R786" s="919" t="s">
        <v>1957</v>
      </c>
      <c r="S786" s="949">
        <v>16</v>
      </c>
      <c r="T786" s="919"/>
    </row>
    <row r="787" spans="4:20" ht="30" customHeight="1">
      <c r="D787" s="897"/>
      <c r="E787" s="897"/>
      <c r="F787" s="897"/>
      <c r="G787" s="897"/>
      <c r="H787" s="897"/>
      <c r="I787" s="897"/>
      <c r="J787" s="897"/>
      <c r="K787" s="897"/>
      <c r="L787" s="897"/>
      <c r="M787" s="897"/>
      <c r="N787" s="897"/>
      <c r="O787" s="909" t="s">
        <v>1958</v>
      </c>
      <c r="P787" s="933" t="s">
        <v>1959</v>
      </c>
      <c r="Q787" s="918">
        <v>616</v>
      </c>
      <c r="R787" s="919" t="s">
        <v>1927</v>
      </c>
      <c r="S787" s="949">
        <v>16</v>
      </c>
      <c r="T787" s="919"/>
    </row>
    <row r="788" spans="4:20" ht="30" customHeight="1">
      <c r="D788" s="897"/>
      <c r="E788" s="897"/>
      <c r="F788" s="897"/>
      <c r="G788" s="897"/>
      <c r="H788" s="897"/>
      <c r="I788" s="897"/>
      <c r="J788" s="897"/>
      <c r="K788" s="897"/>
      <c r="L788" s="897"/>
      <c r="M788" s="897"/>
      <c r="N788" s="897"/>
      <c r="O788" s="909" t="s">
        <v>1960</v>
      </c>
      <c r="P788" s="933" t="s">
        <v>1961</v>
      </c>
      <c r="Q788" s="918">
        <v>617</v>
      </c>
      <c r="R788" s="919" t="s">
        <v>1927</v>
      </c>
      <c r="S788" s="949">
        <v>16</v>
      </c>
      <c r="T788" s="919"/>
    </row>
    <row r="789" spans="4:20" ht="30" customHeight="1">
      <c r="D789" s="897"/>
      <c r="E789" s="897"/>
      <c r="F789" s="897"/>
      <c r="G789" s="897"/>
      <c r="H789" s="897"/>
      <c r="I789" s="897"/>
      <c r="J789" s="897"/>
      <c r="K789" s="897"/>
      <c r="L789" s="897"/>
      <c r="M789" s="897"/>
      <c r="N789" s="897"/>
      <c r="O789" s="909" t="s">
        <v>1962</v>
      </c>
      <c r="P789" s="933" t="s">
        <v>1963</v>
      </c>
      <c r="Q789" s="918">
        <v>618</v>
      </c>
      <c r="R789" s="919" t="s">
        <v>1964</v>
      </c>
      <c r="S789" s="949">
        <v>16</v>
      </c>
      <c r="T789" s="919"/>
    </row>
    <row r="790" spans="4:20" ht="30" customHeight="1">
      <c r="D790" s="897"/>
      <c r="E790" s="897"/>
      <c r="F790" s="897"/>
      <c r="G790" s="897"/>
      <c r="H790" s="897"/>
      <c r="I790" s="897"/>
      <c r="J790" s="898">
        <v>4</v>
      </c>
      <c r="K790" s="897"/>
      <c r="L790" s="897"/>
      <c r="M790" s="897"/>
      <c r="N790" s="902">
        <v>4</v>
      </c>
      <c r="O790" s="911" t="s">
        <v>1965</v>
      </c>
      <c r="P790" s="908" t="s">
        <v>181</v>
      </c>
      <c r="Q790" s="916"/>
      <c r="R790" s="916"/>
      <c r="S790" s="917"/>
      <c r="T790" s="916"/>
    </row>
    <row r="791" spans="4:20" ht="30" customHeight="1">
      <c r="D791" s="897"/>
      <c r="E791" s="897"/>
      <c r="F791" s="897"/>
      <c r="G791" s="897"/>
      <c r="H791" s="897"/>
      <c r="I791" s="897"/>
      <c r="J791" s="897"/>
      <c r="K791" s="897"/>
      <c r="L791" s="897"/>
      <c r="M791" s="897"/>
      <c r="N791" s="897"/>
      <c r="O791" s="909" t="s">
        <v>1966</v>
      </c>
      <c r="P791" s="933" t="s">
        <v>1967</v>
      </c>
      <c r="Q791" s="918">
        <v>619</v>
      </c>
      <c r="R791" s="919" t="s">
        <v>1968</v>
      </c>
      <c r="S791" s="949">
        <v>1</v>
      </c>
      <c r="T791" s="919"/>
    </row>
    <row r="792" spans="4:20" ht="30" customHeight="1">
      <c r="D792" s="897"/>
      <c r="E792" s="897"/>
      <c r="F792" s="897"/>
      <c r="G792" s="897"/>
      <c r="H792" s="897"/>
      <c r="I792" s="897"/>
      <c r="J792" s="897"/>
      <c r="K792" s="897"/>
      <c r="L792" s="897"/>
      <c r="M792" s="897"/>
      <c r="N792" s="897"/>
      <c r="O792" s="909" t="s">
        <v>1969</v>
      </c>
      <c r="P792" s="933" t="s">
        <v>1970</v>
      </c>
      <c r="Q792" s="918">
        <v>620</v>
      </c>
      <c r="R792" s="919" t="s">
        <v>1971</v>
      </c>
      <c r="S792" s="949">
        <v>40</v>
      </c>
      <c r="T792" s="919"/>
    </row>
    <row r="793" spans="4:20" ht="30" customHeight="1">
      <c r="D793" s="897"/>
      <c r="E793" s="897"/>
      <c r="F793" s="897"/>
      <c r="G793" s="897"/>
      <c r="H793" s="897"/>
      <c r="I793" s="897"/>
      <c r="J793" s="897"/>
      <c r="K793" s="897"/>
      <c r="L793" s="897"/>
      <c r="M793" s="897"/>
      <c r="N793" s="897"/>
      <c r="O793" s="909" t="s">
        <v>1972</v>
      </c>
      <c r="P793" s="933" t="s">
        <v>1973</v>
      </c>
      <c r="Q793" s="918">
        <v>621</v>
      </c>
      <c r="R793" s="919" t="s">
        <v>1974</v>
      </c>
      <c r="S793" s="949">
        <v>24</v>
      </c>
      <c r="T793" s="919"/>
    </row>
    <row r="794" spans="4:20" ht="30" customHeight="1">
      <c r="D794" s="897"/>
      <c r="E794" s="897"/>
      <c r="F794" s="897"/>
      <c r="G794" s="897"/>
      <c r="H794" s="897"/>
      <c r="I794" s="897"/>
      <c r="J794" s="897"/>
      <c r="K794" s="897"/>
      <c r="L794" s="897"/>
      <c r="M794" s="897"/>
      <c r="N794" s="897"/>
      <c r="O794" s="909" t="s">
        <v>1975</v>
      </c>
      <c r="P794" s="933" t="s">
        <v>1976</v>
      </c>
      <c r="Q794" s="918">
        <v>622</v>
      </c>
      <c r="R794" s="919" t="s">
        <v>1974</v>
      </c>
      <c r="S794" s="949">
        <v>16</v>
      </c>
      <c r="T794" s="919"/>
    </row>
    <row r="795" spans="4:20" ht="30" customHeight="1">
      <c r="D795" s="897"/>
      <c r="E795" s="897"/>
      <c r="F795" s="897"/>
      <c r="G795" s="897"/>
      <c r="H795" s="897"/>
      <c r="I795" s="897"/>
      <c r="J795" s="898">
        <v>4</v>
      </c>
      <c r="K795" s="897"/>
      <c r="L795" s="897"/>
      <c r="M795" s="897"/>
      <c r="N795" s="902">
        <v>4</v>
      </c>
      <c r="O795" s="911" t="s">
        <v>1977</v>
      </c>
      <c r="P795" s="908" t="s">
        <v>1978</v>
      </c>
      <c r="Q795" s="916"/>
      <c r="R795" s="916"/>
      <c r="S795" s="917"/>
      <c r="T795" s="916"/>
    </row>
    <row r="796" spans="4:20" ht="30" customHeight="1">
      <c r="D796" s="897"/>
      <c r="E796" s="897"/>
      <c r="F796" s="897"/>
      <c r="G796" s="897"/>
      <c r="H796" s="897"/>
      <c r="I796" s="897"/>
      <c r="J796" s="897"/>
      <c r="K796" s="897"/>
      <c r="L796" s="897"/>
      <c r="M796" s="897"/>
      <c r="N796" s="897"/>
      <c r="O796" s="909" t="s">
        <v>1979</v>
      </c>
      <c r="P796" s="933" t="s">
        <v>1980</v>
      </c>
      <c r="Q796" s="918">
        <v>623</v>
      </c>
      <c r="R796" s="919" t="s">
        <v>1981</v>
      </c>
      <c r="S796" s="949">
        <v>24</v>
      </c>
      <c r="T796" s="919"/>
    </row>
    <row r="797" spans="4:20" ht="30" customHeight="1">
      <c r="D797" s="897"/>
      <c r="E797" s="897"/>
      <c r="F797" s="897"/>
      <c r="G797" s="897"/>
      <c r="H797" s="897"/>
      <c r="I797" s="897"/>
      <c r="J797" s="897"/>
      <c r="K797" s="897"/>
      <c r="L797" s="897"/>
      <c r="M797" s="897"/>
      <c r="N797" s="897"/>
      <c r="O797" s="909" t="s">
        <v>1982</v>
      </c>
      <c r="P797" s="933" t="s">
        <v>1983</v>
      </c>
      <c r="Q797" s="918">
        <v>624</v>
      </c>
      <c r="R797" s="919" t="s">
        <v>1941</v>
      </c>
      <c r="S797" s="949">
        <v>100</v>
      </c>
      <c r="T797" s="919"/>
    </row>
    <row r="798" spans="4:20" ht="30" customHeight="1">
      <c r="D798" s="897"/>
      <c r="E798" s="897"/>
      <c r="F798" s="897"/>
      <c r="G798" s="897"/>
      <c r="H798" s="897"/>
      <c r="I798" s="897"/>
      <c r="J798" s="897"/>
      <c r="K798" s="897"/>
      <c r="L798" s="897"/>
      <c r="M798" s="897"/>
      <c r="N798" s="897"/>
      <c r="O798" s="909" t="s">
        <v>1984</v>
      </c>
      <c r="P798" s="933" t="s">
        <v>1985</v>
      </c>
      <c r="Q798" s="918">
        <v>625</v>
      </c>
      <c r="R798" s="919" t="s">
        <v>1986</v>
      </c>
      <c r="S798" s="949">
        <v>8</v>
      </c>
      <c r="T798" s="919"/>
    </row>
    <row r="799" spans="4:20" ht="30" customHeight="1">
      <c r="D799" s="897"/>
      <c r="E799" s="897"/>
      <c r="F799" s="897"/>
      <c r="G799" s="897"/>
      <c r="H799" s="897"/>
      <c r="I799" s="897"/>
      <c r="J799" s="897"/>
      <c r="K799" s="897"/>
      <c r="L799" s="897"/>
      <c r="M799" s="897"/>
      <c r="N799" s="897"/>
      <c r="O799" s="909" t="s">
        <v>1987</v>
      </c>
      <c r="P799" s="934" t="s">
        <v>1988</v>
      </c>
      <c r="Q799" s="918">
        <v>626</v>
      </c>
      <c r="R799" s="919" t="s">
        <v>1986</v>
      </c>
      <c r="S799" s="949">
        <v>20</v>
      </c>
      <c r="T799" s="919"/>
    </row>
    <row r="800" spans="4:20" ht="30" customHeight="1">
      <c r="D800" s="897"/>
      <c r="E800" s="897"/>
      <c r="F800" s="897"/>
      <c r="G800" s="897"/>
      <c r="H800" s="897"/>
      <c r="I800" s="897"/>
      <c r="J800" s="898">
        <v>9</v>
      </c>
      <c r="K800" s="897"/>
      <c r="L800" s="897"/>
      <c r="M800" s="897"/>
      <c r="N800" s="902">
        <v>9</v>
      </c>
      <c r="O800" s="911" t="s">
        <v>1989</v>
      </c>
      <c r="P800" s="908" t="s">
        <v>1990</v>
      </c>
      <c r="Q800" s="916"/>
      <c r="R800" s="916"/>
      <c r="S800" s="917"/>
      <c r="T800" s="916"/>
    </row>
    <row r="801" spans="4:21" ht="30" customHeight="1">
      <c r="D801" s="897"/>
      <c r="E801" s="897"/>
      <c r="F801" s="897"/>
      <c r="G801" s="897"/>
      <c r="H801" s="897"/>
      <c r="I801" s="897"/>
      <c r="J801" s="897"/>
      <c r="K801" s="897"/>
      <c r="L801" s="897"/>
      <c r="M801" s="897"/>
      <c r="N801" s="897"/>
      <c r="O801" s="909" t="s">
        <v>1991</v>
      </c>
      <c r="P801" s="933" t="s">
        <v>1992</v>
      </c>
      <c r="Q801" s="918">
        <v>627</v>
      </c>
      <c r="R801" s="919" t="s">
        <v>1936</v>
      </c>
      <c r="S801" s="949">
        <v>1</v>
      </c>
      <c r="T801" s="919"/>
    </row>
    <row r="802" spans="4:21" ht="30" customHeight="1">
      <c r="D802" s="897"/>
      <c r="E802" s="897"/>
      <c r="F802" s="897"/>
      <c r="G802" s="897"/>
      <c r="H802" s="897"/>
      <c r="I802" s="897"/>
      <c r="J802" s="897"/>
      <c r="K802" s="897"/>
      <c r="L802" s="897"/>
      <c r="M802" s="897"/>
      <c r="N802" s="897"/>
      <c r="O802" s="909" t="s">
        <v>1993</v>
      </c>
      <c r="P802" s="933" t="s">
        <v>1994</v>
      </c>
      <c r="Q802" s="918">
        <v>628</v>
      </c>
      <c r="R802" s="919" t="s">
        <v>1986</v>
      </c>
      <c r="S802" s="949">
        <v>30</v>
      </c>
      <c r="T802" s="919"/>
    </row>
    <row r="803" spans="4:21" ht="30" customHeight="1">
      <c r="D803" s="897"/>
      <c r="E803" s="897"/>
      <c r="F803" s="897"/>
      <c r="G803" s="897"/>
      <c r="H803" s="897"/>
      <c r="I803" s="897"/>
      <c r="J803" s="897"/>
      <c r="K803" s="897"/>
      <c r="L803" s="897"/>
      <c r="M803" s="897"/>
      <c r="N803" s="897"/>
      <c r="O803" s="909" t="s">
        <v>1995</v>
      </c>
      <c r="P803" s="933" t="s">
        <v>1996</v>
      </c>
      <c r="Q803" s="918">
        <v>629</v>
      </c>
      <c r="R803" s="919" t="s">
        <v>1986</v>
      </c>
      <c r="S803" s="949">
        <v>10</v>
      </c>
      <c r="T803" s="919"/>
    </row>
    <row r="804" spans="4:21" ht="30" customHeight="1">
      <c r="D804" s="897"/>
      <c r="E804" s="897"/>
      <c r="F804" s="897"/>
      <c r="G804" s="897"/>
      <c r="H804" s="897"/>
      <c r="I804" s="897"/>
      <c r="J804" s="897"/>
      <c r="K804" s="897"/>
      <c r="L804" s="897"/>
      <c r="M804" s="897"/>
      <c r="N804" s="897"/>
      <c r="O804" s="909" t="s">
        <v>1997</v>
      </c>
      <c r="P804" s="933" t="s">
        <v>1998</v>
      </c>
      <c r="Q804" s="918">
        <v>630</v>
      </c>
      <c r="R804" s="919" t="s">
        <v>1999</v>
      </c>
      <c r="S804" s="949">
        <v>40</v>
      </c>
      <c r="T804" s="919"/>
    </row>
    <row r="805" spans="4:21" ht="30" customHeight="1">
      <c r="D805" s="897"/>
      <c r="E805" s="897"/>
      <c r="F805" s="897"/>
      <c r="G805" s="897"/>
      <c r="H805" s="897"/>
      <c r="I805" s="897"/>
      <c r="J805" s="897"/>
      <c r="K805" s="897"/>
      <c r="L805" s="897"/>
      <c r="M805" s="897"/>
      <c r="N805" s="897"/>
      <c r="O805" s="909" t="s">
        <v>2000</v>
      </c>
      <c r="P805" s="933" t="s">
        <v>2001</v>
      </c>
      <c r="Q805" s="918">
        <v>631</v>
      </c>
      <c r="R805" s="919" t="s">
        <v>1941</v>
      </c>
      <c r="S805" s="949">
        <v>10</v>
      </c>
      <c r="T805" s="919"/>
    </row>
    <row r="806" spans="4:21" ht="30" customHeight="1">
      <c r="D806" s="897"/>
      <c r="E806" s="897"/>
      <c r="F806" s="897"/>
      <c r="G806" s="897"/>
      <c r="H806" s="897"/>
      <c r="I806" s="897"/>
      <c r="J806" s="897"/>
      <c r="K806" s="897"/>
      <c r="L806" s="897"/>
      <c r="M806" s="897"/>
      <c r="N806" s="897"/>
      <c r="O806" s="909" t="s">
        <v>2002</v>
      </c>
      <c r="P806" s="933" t="s">
        <v>2003</v>
      </c>
      <c r="Q806" s="918">
        <v>632</v>
      </c>
      <c r="R806" s="919" t="s">
        <v>2004</v>
      </c>
      <c r="S806" s="949">
        <v>1</v>
      </c>
      <c r="T806" s="919"/>
    </row>
    <row r="807" spans="4:21" ht="30" customHeight="1">
      <c r="D807" s="897"/>
      <c r="E807" s="897"/>
      <c r="F807" s="897"/>
      <c r="G807" s="897"/>
      <c r="H807" s="897"/>
      <c r="I807" s="897"/>
      <c r="J807" s="897"/>
      <c r="K807" s="897"/>
      <c r="L807" s="897"/>
      <c r="M807" s="897"/>
      <c r="N807" s="897"/>
      <c r="O807" s="909" t="s">
        <v>2005</v>
      </c>
      <c r="P807" s="933" t="s">
        <v>2006</v>
      </c>
      <c r="Q807" s="918">
        <v>633</v>
      </c>
      <c r="R807" s="919" t="s">
        <v>1999</v>
      </c>
      <c r="S807" s="949">
        <v>40</v>
      </c>
      <c r="T807" s="919"/>
    </row>
    <row r="808" spans="4:21" ht="30" customHeight="1">
      <c r="D808" s="897"/>
      <c r="E808" s="897"/>
      <c r="F808" s="897"/>
      <c r="G808" s="897"/>
      <c r="H808" s="897"/>
      <c r="I808" s="897"/>
      <c r="J808" s="897"/>
      <c r="K808" s="897"/>
      <c r="L808" s="897"/>
      <c r="M808" s="897"/>
      <c r="N808" s="897"/>
      <c r="O808" s="909" t="s">
        <v>2007</v>
      </c>
      <c r="P808" s="933" t="s">
        <v>2008</v>
      </c>
      <c r="Q808" s="918">
        <v>634</v>
      </c>
      <c r="R808" s="919" t="s">
        <v>1941</v>
      </c>
      <c r="S808" s="949">
        <v>10</v>
      </c>
      <c r="T808" s="919"/>
    </row>
    <row r="809" spans="4:21" ht="30" customHeight="1">
      <c r="D809" s="897"/>
      <c r="E809" s="897"/>
      <c r="F809" s="897"/>
      <c r="G809" s="897"/>
      <c r="H809" s="897"/>
      <c r="I809" s="897"/>
      <c r="J809" s="897"/>
      <c r="K809" s="897"/>
      <c r="L809" s="897"/>
      <c r="M809" s="897"/>
      <c r="N809" s="897"/>
      <c r="O809" s="909" t="s">
        <v>2009</v>
      </c>
      <c r="P809" s="933" t="s">
        <v>2010</v>
      </c>
      <c r="Q809" s="918">
        <v>635</v>
      </c>
      <c r="R809" s="919" t="s">
        <v>1946</v>
      </c>
      <c r="S809" s="949">
        <v>100</v>
      </c>
      <c r="T809" s="919"/>
    </row>
    <row r="810" spans="4:21" ht="30" customHeight="1">
      <c r="D810" s="897"/>
      <c r="E810" s="897"/>
      <c r="F810" s="896">
        <v>4</v>
      </c>
      <c r="G810" s="897"/>
      <c r="H810" s="897"/>
      <c r="I810" s="898">
        <f>SUM(J811:J833)</f>
        <v>20</v>
      </c>
      <c r="J810" s="897"/>
      <c r="K810" s="897"/>
      <c r="L810" s="897"/>
      <c r="M810" s="902">
        <f>SUM(N811:N833)</f>
        <v>21</v>
      </c>
      <c r="N810" s="897"/>
      <c r="O810" s="905">
        <v>2.14</v>
      </c>
      <c r="P810" s="906" t="s">
        <v>2011</v>
      </c>
      <c r="Q810" s="905"/>
      <c r="R810" s="905"/>
      <c r="S810" s="915"/>
      <c r="T810" s="905"/>
      <c r="U810" s="328">
        <v>8</v>
      </c>
    </row>
    <row r="811" spans="4:21" ht="30" customHeight="1">
      <c r="D811" s="897"/>
      <c r="E811" s="897"/>
      <c r="F811" s="897"/>
      <c r="G811" s="897"/>
      <c r="H811" s="897"/>
      <c r="I811" s="897"/>
      <c r="J811" s="898">
        <v>11</v>
      </c>
      <c r="K811" s="897"/>
      <c r="L811" s="897"/>
      <c r="M811" s="897"/>
      <c r="N811" s="902">
        <v>11</v>
      </c>
      <c r="O811" s="911" t="s">
        <v>2012</v>
      </c>
      <c r="P811" s="908" t="s">
        <v>186</v>
      </c>
      <c r="Q811" s="916"/>
      <c r="R811" s="916"/>
      <c r="S811" s="917"/>
      <c r="T811" s="916"/>
    </row>
    <row r="812" spans="4:21" ht="30" customHeight="1">
      <c r="D812" s="897"/>
      <c r="E812" s="897"/>
      <c r="F812" s="897"/>
      <c r="G812" s="897"/>
      <c r="H812" s="897"/>
      <c r="I812" s="897"/>
      <c r="J812" s="897"/>
      <c r="K812" s="897"/>
      <c r="L812" s="897"/>
      <c r="M812" s="897"/>
      <c r="N812" s="897"/>
      <c r="O812" s="909" t="s">
        <v>2013</v>
      </c>
      <c r="P812" s="933" t="s">
        <v>2014</v>
      </c>
      <c r="Q812" s="918">
        <v>636</v>
      </c>
      <c r="R812" s="919" t="s">
        <v>2015</v>
      </c>
      <c r="S812" s="949">
        <v>2000</v>
      </c>
      <c r="T812" s="919"/>
    </row>
    <row r="813" spans="4:21" ht="30" customHeight="1">
      <c r="D813" s="897"/>
      <c r="E813" s="897"/>
      <c r="F813" s="897"/>
      <c r="G813" s="897"/>
      <c r="H813" s="897"/>
      <c r="I813" s="897"/>
      <c r="J813" s="897"/>
      <c r="K813" s="897"/>
      <c r="L813" s="897"/>
      <c r="M813" s="897"/>
      <c r="N813" s="897"/>
      <c r="O813" s="909" t="s">
        <v>2016</v>
      </c>
      <c r="P813" s="933" t="s">
        <v>2017</v>
      </c>
      <c r="Q813" s="918">
        <v>637</v>
      </c>
      <c r="R813" s="919" t="s">
        <v>2015</v>
      </c>
      <c r="S813" s="949">
        <v>200</v>
      </c>
      <c r="T813" s="919"/>
    </row>
    <row r="814" spans="4:21" ht="30" customHeight="1">
      <c r="D814" s="897"/>
      <c r="E814" s="897"/>
      <c r="F814" s="897"/>
      <c r="G814" s="897"/>
      <c r="H814" s="897"/>
      <c r="I814" s="897"/>
      <c r="J814" s="897"/>
      <c r="K814" s="897"/>
      <c r="L814" s="897"/>
      <c r="M814" s="897"/>
      <c r="N814" s="897"/>
      <c r="O814" s="909" t="s">
        <v>2018</v>
      </c>
      <c r="P814" s="933" t="s">
        <v>2019</v>
      </c>
      <c r="Q814" s="918">
        <v>638</v>
      </c>
      <c r="R814" s="919" t="s">
        <v>2015</v>
      </c>
      <c r="S814" s="949">
        <v>2000</v>
      </c>
      <c r="T814" s="919"/>
    </row>
    <row r="815" spans="4:21" ht="30" customHeight="1">
      <c r="D815" s="897"/>
      <c r="E815" s="897"/>
      <c r="F815" s="897"/>
      <c r="G815" s="897"/>
      <c r="H815" s="897"/>
      <c r="I815" s="897"/>
      <c r="J815" s="897"/>
      <c r="K815" s="897"/>
      <c r="L815" s="897"/>
      <c r="M815" s="897"/>
      <c r="N815" s="897"/>
      <c r="O815" s="909" t="s">
        <v>2020</v>
      </c>
      <c r="P815" s="933" t="s">
        <v>2021</v>
      </c>
      <c r="Q815" s="918">
        <v>639</v>
      </c>
      <c r="R815" s="919" t="s">
        <v>2015</v>
      </c>
      <c r="S815" s="949">
        <v>1000</v>
      </c>
      <c r="T815" s="919"/>
    </row>
    <row r="816" spans="4:21" ht="30" customHeight="1">
      <c r="D816" s="897"/>
      <c r="E816" s="897"/>
      <c r="F816" s="897"/>
      <c r="G816" s="897"/>
      <c r="H816" s="897"/>
      <c r="I816" s="897"/>
      <c r="J816" s="897"/>
      <c r="K816" s="897"/>
      <c r="L816" s="897"/>
      <c r="M816" s="897"/>
      <c r="N816" s="897"/>
      <c r="O816" s="909" t="s">
        <v>2022</v>
      </c>
      <c r="P816" s="933" t="s">
        <v>2023</v>
      </c>
      <c r="Q816" s="918">
        <v>640</v>
      </c>
      <c r="R816" s="919" t="s">
        <v>2015</v>
      </c>
      <c r="S816" s="949">
        <v>400</v>
      </c>
      <c r="T816" s="919"/>
    </row>
    <row r="817" spans="4:20" ht="30" customHeight="1">
      <c r="D817" s="897"/>
      <c r="E817" s="897"/>
      <c r="F817" s="897"/>
      <c r="G817" s="897"/>
      <c r="H817" s="897"/>
      <c r="I817" s="897"/>
      <c r="J817" s="897"/>
      <c r="K817" s="897"/>
      <c r="L817" s="897"/>
      <c r="M817" s="897"/>
      <c r="N817" s="897"/>
      <c r="O817" s="909" t="s">
        <v>2024</v>
      </c>
      <c r="P817" s="933" t="s">
        <v>2025</v>
      </c>
      <c r="Q817" s="918">
        <v>641</v>
      </c>
      <c r="R817" s="919" t="s">
        <v>2015</v>
      </c>
      <c r="S817" s="949">
        <v>400</v>
      </c>
      <c r="T817" s="919"/>
    </row>
    <row r="818" spans="4:20" ht="30" customHeight="1">
      <c r="D818" s="897"/>
      <c r="E818" s="897"/>
      <c r="F818" s="897"/>
      <c r="G818" s="897"/>
      <c r="H818" s="897"/>
      <c r="I818" s="897"/>
      <c r="J818" s="897"/>
      <c r="K818" s="897"/>
      <c r="L818" s="897"/>
      <c r="M818" s="897"/>
      <c r="N818" s="897"/>
      <c r="O818" s="909" t="s">
        <v>2026</v>
      </c>
      <c r="P818" s="933" t="s">
        <v>2027</v>
      </c>
      <c r="Q818" s="918">
        <v>642</v>
      </c>
      <c r="R818" s="919" t="s">
        <v>2015</v>
      </c>
      <c r="S818" s="949">
        <v>1200</v>
      </c>
      <c r="T818" s="919"/>
    </row>
    <row r="819" spans="4:20" ht="30" customHeight="1">
      <c r="D819" s="897"/>
      <c r="E819" s="897"/>
      <c r="F819" s="897"/>
      <c r="G819" s="897"/>
      <c r="H819" s="897"/>
      <c r="I819" s="897"/>
      <c r="J819" s="897"/>
      <c r="K819" s="897"/>
      <c r="L819" s="897"/>
      <c r="M819" s="897"/>
      <c r="N819" s="897"/>
      <c r="O819" s="909" t="s">
        <v>2028</v>
      </c>
      <c r="P819" s="933" t="s">
        <v>2029</v>
      </c>
      <c r="Q819" s="918">
        <v>643</v>
      </c>
      <c r="R819" s="919" t="s">
        <v>2015</v>
      </c>
      <c r="S819" s="949">
        <v>2000</v>
      </c>
      <c r="T819" s="919"/>
    </row>
    <row r="820" spans="4:20" ht="30" customHeight="1">
      <c r="D820" s="897"/>
      <c r="E820" s="897"/>
      <c r="F820" s="897"/>
      <c r="G820" s="897"/>
      <c r="H820" s="897"/>
      <c r="I820" s="897"/>
      <c r="J820" s="897"/>
      <c r="K820" s="897"/>
      <c r="L820" s="897"/>
      <c r="M820" s="897"/>
      <c r="N820" s="897"/>
      <c r="O820" s="909" t="s">
        <v>2030</v>
      </c>
      <c r="P820" s="933" t="s">
        <v>2031</v>
      </c>
      <c r="Q820" s="918">
        <v>644</v>
      </c>
      <c r="R820" s="919" t="s">
        <v>594</v>
      </c>
      <c r="S820" s="949">
        <v>1</v>
      </c>
      <c r="T820" s="919"/>
    </row>
    <row r="821" spans="4:20" ht="30" customHeight="1">
      <c r="D821" s="897"/>
      <c r="E821" s="897"/>
      <c r="F821" s="897"/>
      <c r="G821" s="897"/>
      <c r="H821" s="897"/>
      <c r="I821" s="897"/>
      <c r="J821" s="897"/>
      <c r="K821" s="897"/>
      <c r="L821" s="897"/>
      <c r="M821" s="897"/>
      <c r="N821" s="897"/>
      <c r="O821" s="909" t="s">
        <v>2032</v>
      </c>
      <c r="P821" s="933" t="s">
        <v>2033</v>
      </c>
      <c r="Q821" s="918">
        <v>645</v>
      </c>
      <c r="R821" s="927" t="s">
        <v>1335</v>
      </c>
      <c r="S821" s="949">
        <v>12</v>
      </c>
      <c r="T821" s="927"/>
    </row>
    <row r="822" spans="4:20" ht="30" customHeight="1">
      <c r="D822" s="897"/>
      <c r="E822" s="897"/>
      <c r="F822" s="897"/>
      <c r="G822" s="897"/>
      <c r="H822" s="897"/>
      <c r="I822" s="897"/>
      <c r="J822" s="897"/>
      <c r="K822" s="897"/>
      <c r="L822" s="897"/>
      <c r="M822" s="897"/>
      <c r="N822" s="897"/>
      <c r="O822" s="909" t="s">
        <v>2034</v>
      </c>
      <c r="P822" s="933" t="s">
        <v>2035</v>
      </c>
      <c r="Q822" s="918">
        <v>646</v>
      </c>
      <c r="R822" s="927" t="s">
        <v>1335</v>
      </c>
      <c r="S822" s="949">
        <v>12</v>
      </c>
      <c r="T822" s="927"/>
    </row>
    <row r="823" spans="4:20" ht="30" customHeight="1">
      <c r="D823" s="897"/>
      <c r="E823" s="897"/>
      <c r="F823" s="897"/>
      <c r="G823" s="897"/>
      <c r="H823" s="897"/>
      <c r="I823" s="897"/>
      <c r="J823" s="898">
        <v>3</v>
      </c>
      <c r="K823" s="897"/>
      <c r="L823" s="897"/>
      <c r="M823" s="897"/>
      <c r="N823" s="902">
        <v>3</v>
      </c>
      <c r="O823" s="911" t="s">
        <v>2036</v>
      </c>
      <c r="P823" s="908" t="s">
        <v>2037</v>
      </c>
      <c r="Q823" s="916"/>
      <c r="R823" s="916"/>
      <c r="S823" s="917"/>
      <c r="T823" s="916"/>
    </row>
    <row r="824" spans="4:20" ht="30" customHeight="1">
      <c r="D824" s="897"/>
      <c r="E824" s="897"/>
      <c r="F824" s="897"/>
      <c r="G824" s="897"/>
      <c r="H824" s="897"/>
      <c r="I824" s="897"/>
      <c r="J824" s="897"/>
      <c r="K824" s="897"/>
      <c r="L824" s="897"/>
      <c r="M824" s="897"/>
      <c r="N824" s="897"/>
      <c r="O824" s="909" t="s">
        <v>2038</v>
      </c>
      <c r="P824" s="933" t="s">
        <v>2039</v>
      </c>
      <c r="Q824" s="918">
        <v>647</v>
      </c>
      <c r="R824" s="919" t="s">
        <v>2015</v>
      </c>
      <c r="S824" s="949">
        <v>140</v>
      </c>
      <c r="T824" s="919"/>
    </row>
    <row r="825" spans="4:20" ht="30" customHeight="1">
      <c r="D825" s="897"/>
      <c r="E825" s="897"/>
      <c r="F825" s="897"/>
      <c r="G825" s="897"/>
      <c r="H825" s="897"/>
      <c r="I825" s="897"/>
      <c r="J825" s="897"/>
      <c r="K825" s="897"/>
      <c r="L825" s="897"/>
      <c r="M825" s="897"/>
      <c r="N825" s="897"/>
      <c r="O825" s="909" t="s">
        <v>2040</v>
      </c>
      <c r="P825" s="933" t="s">
        <v>2041</v>
      </c>
      <c r="Q825" s="918">
        <v>648</v>
      </c>
      <c r="R825" s="919" t="s">
        <v>2015</v>
      </c>
      <c r="S825" s="949">
        <v>200</v>
      </c>
      <c r="T825" s="919"/>
    </row>
    <row r="826" spans="4:20" ht="30" customHeight="1">
      <c r="D826" s="897"/>
      <c r="E826" s="897"/>
      <c r="F826" s="897"/>
      <c r="G826" s="897"/>
      <c r="H826" s="897"/>
      <c r="I826" s="897"/>
      <c r="J826" s="897"/>
      <c r="K826" s="897"/>
      <c r="L826" s="897"/>
      <c r="M826" s="897"/>
      <c r="N826" s="897"/>
      <c r="O826" s="909" t="s">
        <v>2042</v>
      </c>
      <c r="P826" s="933" t="s">
        <v>2043</v>
      </c>
      <c r="Q826" s="918">
        <v>649</v>
      </c>
      <c r="R826" s="919" t="s">
        <v>2015</v>
      </c>
      <c r="S826" s="949">
        <v>100</v>
      </c>
      <c r="T826" s="919"/>
    </row>
    <row r="827" spans="4:20" ht="30" customHeight="1">
      <c r="D827" s="897"/>
      <c r="E827" s="897"/>
      <c r="F827" s="897"/>
      <c r="G827" s="897"/>
      <c r="H827" s="897"/>
      <c r="I827" s="897"/>
      <c r="J827" s="898">
        <v>5</v>
      </c>
      <c r="K827" s="897"/>
      <c r="L827" s="897"/>
      <c r="M827" s="897"/>
      <c r="N827" s="902">
        <v>5</v>
      </c>
      <c r="O827" s="911" t="s">
        <v>2044</v>
      </c>
      <c r="P827" s="908" t="s">
        <v>188</v>
      </c>
      <c r="Q827" s="916"/>
      <c r="R827" s="916"/>
      <c r="S827" s="917"/>
      <c r="T827" s="916"/>
    </row>
    <row r="828" spans="4:20" ht="30" customHeight="1">
      <c r="D828" s="897"/>
      <c r="E828" s="897"/>
      <c r="F828" s="897"/>
      <c r="G828" s="897"/>
      <c r="H828" s="897"/>
      <c r="I828" s="897"/>
      <c r="J828" s="897"/>
      <c r="K828" s="897"/>
      <c r="L828" s="897"/>
      <c r="M828" s="897"/>
      <c r="N828" s="897"/>
      <c r="O828" s="909" t="s">
        <v>2045</v>
      </c>
      <c r="P828" s="933" t="s">
        <v>2046</v>
      </c>
      <c r="Q828" s="937">
        <v>650</v>
      </c>
      <c r="R828" s="919" t="s">
        <v>2015</v>
      </c>
      <c r="S828" s="949">
        <v>2200</v>
      </c>
      <c r="T828" s="919"/>
    </row>
    <row r="829" spans="4:20" ht="30" customHeight="1">
      <c r="D829" s="897"/>
      <c r="E829" s="897"/>
      <c r="F829" s="897"/>
      <c r="G829" s="897"/>
      <c r="H829" s="897"/>
      <c r="I829" s="897"/>
      <c r="J829" s="897"/>
      <c r="K829" s="897"/>
      <c r="L829" s="897"/>
      <c r="M829" s="897"/>
      <c r="N829" s="897"/>
      <c r="O829" s="909" t="s">
        <v>2047</v>
      </c>
      <c r="P829" s="933" t="s">
        <v>2048</v>
      </c>
      <c r="Q829" s="918">
        <v>651</v>
      </c>
      <c r="R829" s="919" t="s">
        <v>2015</v>
      </c>
      <c r="S829" s="949">
        <v>500</v>
      </c>
      <c r="T829" s="919"/>
    </row>
    <row r="830" spans="4:20" ht="30" customHeight="1">
      <c r="D830" s="897"/>
      <c r="E830" s="897"/>
      <c r="F830" s="897"/>
      <c r="G830" s="897"/>
      <c r="H830" s="897"/>
      <c r="I830" s="897"/>
      <c r="J830" s="897"/>
      <c r="K830" s="897"/>
      <c r="L830" s="897"/>
      <c r="M830" s="897"/>
      <c r="N830" s="897"/>
      <c r="O830" s="909" t="s">
        <v>2049</v>
      </c>
      <c r="P830" s="933" t="s">
        <v>2050</v>
      </c>
      <c r="Q830" s="918">
        <v>652</v>
      </c>
      <c r="R830" s="919" t="s">
        <v>2015</v>
      </c>
      <c r="S830" s="949">
        <v>1000</v>
      </c>
      <c r="T830" s="919"/>
    </row>
    <row r="831" spans="4:20" ht="30" customHeight="1">
      <c r="D831" s="897"/>
      <c r="E831" s="897"/>
      <c r="F831" s="897"/>
      <c r="G831" s="897"/>
      <c r="H831" s="897"/>
      <c r="I831" s="897"/>
      <c r="J831" s="897"/>
      <c r="K831" s="897"/>
      <c r="L831" s="897"/>
      <c r="M831" s="897"/>
      <c r="N831" s="897"/>
      <c r="O831" s="909" t="s">
        <v>2051</v>
      </c>
      <c r="P831" s="933" t="s">
        <v>2052</v>
      </c>
      <c r="Q831" s="918">
        <v>653</v>
      </c>
      <c r="R831" s="919" t="s">
        <v>2015</v>
      </c>
      <c r="S831" s="949">
        <v>200</v>
      </c>
      <c r="T831" s="919"/>
    </row>
    <row r="832" spans="4:20" ht="30" customHeight="1">
      <c r="D832" s="897"/>
      <c r="E832" s="897"/>
      <c r="F832" s="897"/>
      <c r="G832" s="897"/>
      <c r="H832" s="897"/>
      <c r="I832" s="897"/>
      <c r="J832" s="897"/>
      <c r="K832" s="897"/>
      <c r="L832" s="897"/>
      <c r="M832" s="897"/>
      <c r="N832" s="897"/>
      <c r="O832" s="909" t="s">
        <v>2053</v>
      </c>
      <c r="P832" s="933" t="s">
        <v>2054</v>
      </c>
      <c r="Q832" s="918">
        <v>654</v>
      </c>
      <c r="R832" s="919" t="s">
        <v>2015</v>
      </c>
      <c r="S832" s="949">
        <v>4000</v>
      </c>
      <c r="T832" s="919"/>
    </row>
    <row r="833" spans="4:21" ht="30" customHeight="1">
      <c r="D833" s="897"/>
      <c r="E833" s="897"/>
      <c r="F833" s="897"/>
      <c r="G833" s="897"/>
      <c r="H833" s="897"/>
      <c r="I833" s="897"/>
      <c r="J833" s="898">
        <v>1</v>
      </c>
      <c r="K833" s="897"/>
      <c r="L833" s="897"/>
      <c r="M833" s="897"/>
      <c r="N833" s="902">
        <v>2</v>
      </c>
      <c r="O833" s="911" t="s">
        <v>2055</v>
      </c>
      <c r="P833" s="908" t="s">
        <v>2056</v>
      </c>
      <c r="Q833" s="916"/>
      <c r="R833" s="916"/>
      <c r="S833" s="917"/>
      <c r="T833" s="916"/>
    </row>
    <row r="834" spans="4:21" ht="30" customHeight="1">
      <c r="D834" s="897"/>
      <c r="E834" s="897"/>
      <c r="F834" s="897"/>
      <c r="G834" s="897"/>
      <c r="H834" s="897"/>
      <c r="I834" s="897"/>
      <c r="J834" s="897"/>
      <c r="K834" s="897"/>
      <c r="L834" s="897"/>
      <c r="M834" s="897"/>
      <c r="N834" s="897"/>
      <c r="O834" s="1137" t="s">
        <v>2057</v>
      </c>
      <c r="P834" s="1144" t="s">
        <v>2058</v>
      </c>
      <c r="Q834" s="918">
        <v>655</v>
      </c>
      <c r="R834" s="927" t="s">
        <v>2059</v>
      </c>
      <c r="S834" s="949">
        <v>576</v>
      </c>
      <c r="T834" s="927"/>
    </row>
    <row r="835" spans="4:21" ht="30" customHeight="1">
      <c r="D835" s="897"/>
      <c r="E835" s="897"/>
      <c r="F835" s="897"/>
      <c r="G835" s="897"/>
      <c r="H835" s="897"/>
      <c r="I835" s="897"/>
      <c r="J835" s="897"/>
      <c r="K835" s="897"/>
      <c r="L835" s="897"/>
      <c r="M835" s="897"/>
      <c r="N835" s="897"/>
      <c r="O835" s="1137"/>
      <c r="P835" s="1144"/>
      <c r="Q835" s="918">
        <v>656</v>
      </c>
      <c r="R835" s="927" t="s">
        <v>2060</v>
      </c>
      <c r="S835" s="949">
        <v>10</v>
      </c>
      <c r="T835" s="927"/>
    </row>
    <row r="836" spans="4:21" ht="30" customHeight="1">
      <c r="D836" s="897"/>
      <c r="E836" s="897"/>
      <c r="F836" s="896">
        <v>4</v>
      </c>
      <c r="G836" s="897"/>
      <c r="H836" s="897"/>
      <c r="I836" s="898">
        <f>SUM(J837:J856)</f>
        <v>14</v>
      </c>
      <c r="J836" s="897"/>
      <c r="K836" s="897"/>
      <c r="L836" s="897"/>
      <c r="M836" s="902">
        <f>SUM(N837:N856)</f>
        <v>19</v>
      </c>
      <c r="N836" s="897"/>
      <c r="O836" s="905">
        <v>2.15</v>
      </c>
      <c r="P836" s="906" t="s">
        <v>2061</v>
      </c>
      <c r="Q836" s="905"/>
      <c r="R836" s="905"/>
      <c r="S836" s="915"/>
      <c r="T836" s="905"/>
      <c r="U836" s="328">
        <v>2</v>
      </c>
    </row>
    <row r="837" spans="4:21" ht="30" customHeight="1">
      <c r="D837" s="897"/>
      <c r="E837" s="897"/>
      <c r="F837" s="897"/>
      <c r="G837" s="897"/>
      <c r="H837" s="897"/>
      <c r="I837" s="897"/>
      <c r="J837" s="898">
        <v>5</v>
      </c>
      <c r="K837" s="897"/>
      <c r="L837" s="897"/>
      <c r="M837" s="897"/>
      <c r="N837" s="902">
        <v>7</v>
      </c>
      <c r="O837" s="911" t="s">
        <v>2062</v>
      </c>
      <c r="P837" s="908" t="s">
        <v>2063</v>
      </c>
      <c r="Q837" s="916"/>
      <c r="R837" s="916"/>
      <c r="S837" s="917"/>
      <c r="T837" s="916"/>
    </row>
    <row r="838" spans="4:21" ht="30" customHeight="1">
      <c r="D838" s="897"/>
      <c r="E838" s="897"/>
      <c r="F838" s="897"/>
      <c r="G838" s="897"/>
      <c r="H838" s="897"/>
      <c r="I838" s="897"/>
      <c r="J838" s="897"/>
      <c r="K838" s="897"/>
      <c r="L838" s="897"/>
      <c r="M838" s="897"/>
      <c r="N838" s="897"/>
      <c r="O838" s="1137" t="s">
        <v>2064</v>
      </c>
      <c r="P838" s="1140" t="s">
        <v>2065</v>
      </c>
      <c r="Q838" s="918">
        <v>657</v>
      </c>
      <c r="R838" s="919" t="s">
        <v>2066</v>
      </c>
      <c r="S838" s="949">
        <v>50</v>
      </c>
      <c r="T838" s="919"/>
    </row>
    <row r="839" spans="4:21" ht="30" customHeight="1">
      <c r="D839" s="897"/>
      <c r="E839" s="897"/>
      <c r="F839" s="897"/>
      <c r="G839" s="897"/>
      <c r="H839" s="897"/>
      <c r="I839" s="897"/>
      <c r="J839" s="897"/>
      <c r="K839" s="897"/>
      <c r="L839" s="897"/>
      <c r="M839" s="897"/>
      <c r="N839" s="897"/>
      <c r="O839" s="1137"/>
      <c r="P839" s="1140"/>
      <c r="Q839" s="918">
        <v>658</v>
      </c>
      <c r="R839" s="919" t="s">
        <v>2067</v>
      </c>
      <c r="S839" s="949">
        <v>1</v>
      </c>
      <c r="T839" s="919"/>
    </row>
    <row r="840" spans="4:21" ht="30" customHeight="1">
      <c r="D840" s="897"/>
      <c r="E840" s="897"/>
      <c r="F840" s="897"/>
      <c r="G840" s="897"/>
      <c r="H840" s="897"/>
      <c r="I840" s="897"/>
      <c r="J840" s="897"/>
      <c r="K840" s="897"/>
      <c r="L840" s="897"/>
      <c r="M840" s="897"/>
      <c r="N840" s="897"/>
      <c r="O840" s="909" t="s">
        <v>2068</v>
      </c>
      <c r="P840" s="910" t="s">
        <v>2069</v>
      </c>
      <c r="Q840" s="918">
        <v>659</v>
      </c>
      <c r="R840" s="919" t="s">
        <v>2070</v>
      </c>
      <c r="S840" s="949">
        <v>2000</v>
      </c>
      <c r="T840" s="919"/>
    </row>
    <row r="841" spans="4:21" ht="30" customHeight="1">
      <c r="D841" s="897"/>
      <c r="E841" s="897"/>
      <c r="F841" s="897"/>
      <c r="G841" s="897"/>
      <c r="H841" s="897"/>
      <c r="I841" s="897"/>
      <c r="J841" s="897"/>
      <c r="K841" s="897"/>
      <c r="L841" s="897"/>
      <c r="M841" s="897"/>
      <c r="N841" s="897"/>
      <c r="O841" s="909" t="s">
        <v>2071</v>
      </c>
      <c r="P841" s="910" t="s">
        <v>2072</v>
      </c>
      <c r="Q841" s="918">
        <v>660</v>
      </c>
      <c r="R841" s="919" t="s">
        <v>2073</v>
      </c>
      <c r="S841" s="949">
        <v>4500</v>
      </c>
      <c r="T841" s="919"/>
    </row>
    <row r="842" spans="4:21" ht="30" customHeight="1">
      <c r="D842" s="897"/>
      <c r="E842" s="897"/>
      <c r="F842" s="897"/>
      <c r="G842" s="897"/>
      <c r="H842" s="897"/>
      <c r="I842" s="897"/>
      <c r="J842" s="897"/>
      <c r="K842" s="897"/>
      <c r="L842" s="897"/>
      <c r="M842" s="897"/>
      <c r="N842" s="897"/>
      <c r="O842" s="1137" t="s">
        <v>2074</v>
      </c>
      <c r="P842" s="1140" t="s">
        <v>2075</v>
      </c>
      <c r="Q842" s="918">
        <v>661</v>
      </c>
      <c r="R842" s="919" t="s">
        <v>2076</v>
      </c>
      <c r="S842" s="949">
        <v>5000</v>
      </c>
      <c r="T842" s="919"/>
    </row>
    <row r="843" spans="4:21" ht="30" customHeight="1">
      <c r="D843" s="897"/>
      <c r="E843" s="897"/>
      <c r="F843" s="897"/>
      <c r="G843" s="897"/>
      <c r="H843" s="897"/>
      <c r="I843" s="897"/>
      <c r="J843" s="897"/>
      <c r="K843" s="897"/>
      <c r="L843" s="897"/>
      <c r="M843" s="897"/>
      <c r="N843" s="897"/>
      <c r="O843" s="1137"/>
      <c r="P843" s="1140"/>
      <c r="Q843" s="918">
        <v>662</v>
      </c>
      <c r="R843" s="919" t="s">
        <v>2077</v>
      </c>
      <c r="S843" s="949">
        <v>1</v>
      </c>
      <c r="T843" s="919"/>
    </row>
    <row r="844" spans="4:21" ht="30" customHeight="1">
      <c r="D844" s="897"/>
      <c r="E844" s="897"/>
      <c r="F844" s="897"/>
      <c r="G844" s="897"/>
      <c r="H844" s="897"/>
      <c r="I844" s="897"/>
      <c r="J844" s="897"/>
      <c r="K844" s="897"/>
      <c r="L844" s="897"/>
      <c r="M844" s="897"/>
      <c r="N844" s="897"/>
      <c r="O844" s="909" t="s">
        <v>2078</v>
      </c>
      <c r="P844" s="910" t="s">
        <v>2079</v>
      </c>
      <c r="Q844" s="918">
        <v>663</v>
      </c>
      <c r="R844" s="919" t="s">
        <v>2076</v>
      </c>
      <c r="S844" s="949">
        <v>1000</v>
      </c>
      <c r="T844" s="919"/>
    </row>
    <row r="845" spans="4:21" ht="30" customHeight="1">
      <c r="D845" s="897"/>
      <c r="E845" s="897"/>
      <c r="F845" s="897"/>
      <c r="G845" s="897"/>
      <c r="H845" s="897"/>
      <c r="I845" s="897"/>
      <c r="J845" s="898">
        <v>2</v>
      </c>
      <c r="K845" s="897"/>
      <c r="L845" s="897"/>
      <c r="M845" s="897"/>
      <c r="N845" s="902">
        <v>4</v>
      </c>
      <c r="O845" s="911" t="s">
        <v>2080</v>
      </c>
      <c r="P845" s="908" t="s">
        <v>192</v>
      </c>
      <c r="Q845" s="916"/>
      <c r="R845" s="916"/>
      <c r="S845" s="917"/>
      <c r="T845" s="916"/>
    </row>
    <row r="846" spans="4:21" ht="30" customHeight="1">
      <c r="D846" s="897"/>
      <c r="E846" s="897"/>
      <c r="F846" s="897"/>
      <c r="G846" s="897"/>
      <c r="H846" s="897"/>
      <c r="I846" s="897"/>
      <c r="J846" s="897"/>
      <c r="K846" s="897"/>
      <c r="L846" s="897"/>
      <c r="M846" s="897"/>
      <c r="N846" s="897"/>
      <c r="O846" s="1137" t="s">
        <v>2081</v>
      </c>
      <c r="P846" s="1143" t="s">
        <v>2082</v>
      </c>
      <c r="Q846" s="918">
        <v>664</v>
      </c>
      <c r="R846" s="919" t="s">
        <v>617</v>
      </c>
      <c r="S846" s="949">
        <v>20</v>
      </c>
      <c r="T846" s="919"/>
    </row>
    <row r="847" spans="4:21" ht="30" customHeight="1">
      <c r="D847" s="897"/>
      <c r="E847" s="897"/>
      <c r="F847" s="897"/>
      <c r="G847" s="897"/>
      <c r="H847" s="897"/>
      <c r="I847" s="897"/>
      <c r="J847" s="897"/>
      <c r="K847" s="897"/>
      <c r="L847" s="897"/>
      <c r="M847" s="897"/>
      <c r="N847" s="897"/>
      <c r="O847" s="1137"/>
      <c r="P847" s="1143"/>
      <c r="Q847" s="918">
        <v>665</v>
      </c>
      <c r="R847" s="919" t="s">
        <v>2077</v>
      </c>
      <c r="S847" s="949">
        <v>1</v>
      </c>
      <c r="T847" s="919"/>
    </row>
    <row r="848" spans="4:21" ht="30" customHeight="1">
      <c r="D848" s="897"/>
      <c r="E848" s="897"/>
      <c r="F848" s="897"/>
      <c r="G848" s="897"/>
      <c r="H848" s="897"/>
      <c r="I848" s="897"/>
      <c r="J848" s="897"/>
      <c r="K848" s="897"/>
      <c r="L848" s="897"/>
      <c r="M848" s="897"/>
      <c r="N848" s="897"/>
      <c r="O848" s="1137" t="s">
        <v>2083</v>
      </c>
      <c r="P848" s="1143" t="s">
        <v>2084</v>
      </c>
      <c r="Q848" s="918">
        <v>666</v>
      </c>
      <c r="R848" s="919" t="s">
        <v>2085</v>
      </c>
      <c r="S848" s="949">
        <v>27000</v>
      </c>
      <c r="T848" s="919"/>
    </row>
    <row r="849" spans="4:21" ht="30" customHeight="1">
      <c r="D849" s="897"/>
      <c r="E849" s="897"/>
      <c r="F849" s="897"/>
      <c r="G849" s="897"/>
      <c r="H849" s="897"/>
      <c r="I849" s="897"/>
      <c r="J849" s="897"/>
      <c r="K849" s="897"/>
      <c r="L849" s="897"/>
      <c r="M849" s="897"/>
      <c r="N849" s="897"/>
      <c r="O849" s="1137"/>
      <c r="P849" s="1143"/>
      <c r="Q849" s="918">
        <v>667</v>
      </c>
      <c r="R849" s="919" t="s">
        <v>313</v>
      </c>
      <c r="S849" s="949">
        <v>1</v>
      </c>
      <c r="T849" s="919"/>
    </row>
    <row r="850" spans="4:21" ht="30" customHeight="1">
      <c r="D850" s="897"/>
      <c r="E850" s="897"/>
      <c r="F850" s="897"/>
      <c r="G850" s="897"/>
      <c r="H850" s="897"/>
      <c r="I850" s="897"/>
      <c r="J850" s="898">
        <v>4</v>
      </c>
      <c r="K850" s="897"/>
      <c r="L850" s="897"/>
      <c r="M850" s="897"/>
      <c r="N850" s="902">
        <v>5</v>
      </c>
      <c r="O850" s="911" t="s">
        <v>2086</v>
      </c>
      <c r="P850" s="908" t="s">
        <v>2087</v>
      </c>
      <c r="Q850" s="916"/>
      <c r="R850" s="916"/>
      <c r="S850" s="917"/>
      <c r="T850" s="916"/>
    </row>
    <row r="851" spans="4:21" ht="30" customHeight="1">
      <c r="D851" s="897"/>
      <c r="E851" s="897"/>
      <c r="F851" s="897"/>
      <c r="G851" s="897"/>
      <c r="H851" s="897"/>
      <c r="I851" s="897"/>
      <c r="J851" s="897"/>
      <c r="K851" s="897"/>
      <c r="L851" s="897"/>
      <c r="M851" s="897"/>
      <c r="N851" s="897"/>
      <c r="O851" s="1137" t="s">
        <v>2081</v>
      </c>
      <c r="P851" s="1143" t="s">
        <v>2088</v>
      </c>
      <c r="Q851" s="918">
        <v>668</v>
      </c>
      <c r="R851" s="919" t="s">
        <v>2089</v>
      </c>
      <c r="S851" s="949">
        <v>15</v>
      </c>
      <c r="T851" s="919"/>
    </row>
    <row r="852" spans="4:21" ht="30" customHeight="1">
      <c r="D852" s="897"/>
      <c r="E852" s="897"/>
      <c r="F852" s="897"/>
      <c r="G852" s="897"/>
      <c r="H852" s="897"/>
      <c r="I852" s="897"/>
      <c r="J852" s="897"/>
      <c r="K852" s="897"/>
      <c r="L852" s="897"/>
      <c r="M852" s="897"/>
      <c r="N852" s="897"/>
      <c r="O852" s="1137"/>
      <c r="P852" s="1143"/>
      <c r="Q852" s="918">
        <v>669</v>
      </c>
      <c r="R852" s="919" t="s">
        <v>965</v>
      </c>
      <c r="S852" s="949">
        <v>1</v>
      </c>
      <c r="T852" s="919"/>
    </row>
    <row r="853" spans="4:21" ht="30" customHeight="1">
      <c r="D853" s="897"/>
      <c r="E853" s="897"/>
      <c r="F853" s="897"/>
      <c r="G853" s="897"/>
      <c r="H853" s="897"/>
      <c r="I853" s="897"/>
      <c r="J853" s="897"/>
      <c r="K853" s="897"/>
      <c r="L853" s="897"/>
      <c r="M853" s="897"/>
      <c r="N853" s="897"/>
      <c r="O853" s="909" t="s">
        <v>2083</v>
      </c>
      <c r="P853" s="933" t="s">
        <v>2090</v>
      </c>
      <c r="Q853" s="918">
        <v>670</v>
      </c>
      <c r="R853" s="919" t="s">
        <v>313</v>
      </c>
      <c r="S853" s="949">
        <v>1</v>
      </c>
      <c r="T853" s="919"/>
    </row>
    <row r="854" spans="4:21" ht="30" customHeight="1">
      <c r="D854" s="897"/>
      <c r="E854" s="897"/>
      <c r="F854" s="897"/>
      <c r="G854" s="897"/>
      <c r="H854" s="897"/>
      <c r="I854" s="897"/>
      <c r="J854" s="897"/>
      <c r="K854" s="897"/>
      <c r="L854" s="897"/>
      <c r="M854" s="897"/>
      <c r="N854" s="897"/>
      <c r="O854" s="909" t="s">
        <v>2091</v>
      </c>
      <c r="P854" s="933" t="s">
        <v>2092</v>
      </c>
      <c r="Q854" s="918">
        <v>671</v>
      </c>
      <c r="R854" s="919" t="s">
        <v>617</v>
      </c>
      <c r="S854" s="949">
        <v>40</v>
      </c>
      <c r="T854" s="919"/>
    </row>
    <row r="855" spans="4:21" ht="30" customHeight="1">
      <c r="D855" s="897"/>
      <c r="E855" s="897"/>
      <c r="F855" s="897"/>
      <c r="G855" s="897"/>
      <c r="H855" s="897"/>
      <c r="I855" s="897"/>
      <c r="J855" s="897"/>
      <c r="K855" s="897"/>
      <c r="L855" s="897"/>
      <c r="M855" s="897"/>
      <c r="N855" s="897"/>
      <c r="O855" s="909" t="s">
        <v>2093</v>
      </c>
      <c r="P855" s="933" t="s">
        <v>2094</v>
      </c>
      <c r="Q855" s="918">
        <v>672</v>
      </c>
      <c r="R855" s="919" t="s">
        <v>2095</v>
      </c>
      <c r="S855" s="949">
        <v>20</v>
      </c>
      <c r="T855" s="919"/>
    </row>
    <row r="856" spans="4:21" ht="30" customHeight="1">
      <c r="D856" s="897"/>
      <c r="E856" s="897"/>
      <c r="F856" s="897"/>
      <c r="G856" s="897"/>
      <c r="H856" s="897"/>
      <c r="I856" s="897"/>
      <c r="J856" s="898">
        <v>3</v>
      </c>
      <c r="K856" s="897"/>
      <c r="L856" s="897"/>
      <c r="M856" s="897"/>
      <c r="N856" s="902">
        <v>3</v>
      </c>
      <c r="O856" s="911" t="s">
        <v>2096</v>
      </c>
      <c r="P856" s="908" t="s">
        <v>2097</v>
      </c>
      <c r="Q856" s="916"/>
      <c r="R856" s="916"/>
      <c r="S856" s="917"/>
      <c r="T856" s="916"/>
    </row>
    <row r="857" spans="4:21" ht="30" customHeight="1">
      <c r="D857" s="897"/>
      <c r="E857" s="897"/>
      <c r="F857" s="897"/>
      <c r="G857" s="897"/>
      <c r="H857" s="897"/>
      <c r="I857" s="897"/>
      <c r="J857" s="897"/>
      <c r="K857" s="897"/>
      <c r="L857" s="897"/>
      <c r="M857" s="897"/>
      <c r="N857" s="897"/>
      <c r="O857" s="909" t="s">
        <v>2098</v>
      </c>
      <c r="P857" s="933" t="s">
        <v>2099</v>
      </c>
      <c r="Q857" s="918">
        <v>673</v>
      </c>
      <c r="R857" s="919" t="s">
        <v>2089</v>
      </c>
      <c r="S857" s="949">
        <v>6</v>
      </c>
      <c r="T857" s="919"/>
    </row>
    <row r="858" spans="4:21" ht="30" customHeight="1">
      <c r="D858" s="897"/>
      <c r="E858" s="897"/>
      <c r="F858" s="897"/>
      <c r="G858" s="897"/>
      <c r="H858" s="897"/>
      <c r="I858" s="897"/>
      <c r="J858" s="897"/>
      <c r="K858" s="897"/>
      <c r="L858" s="897"/>
      <c r="M858" s="897"/>
      <c r="N858" s="897"/>
      <c r="O858" s="909" t="s">
        <v>2100</v>
      </c>
      <c r="P858" s="933" t="s">
        <v>2101</v>
      </c>
      <c r="Q858" s="918">
        <v>674</v>
      </c>
      <c r="R858" s="919" t="s">
        <v>2089</v>
      </c>
      <c r="S858" s="949">
        <v>20</v>
      </c>
      <c r="T858" s="919"/>
    </row>
    <row r="859" spans="4:21" ht="30" customHeight="1">
      <c r="D859" s="897"/>
      <c r="E859" s="897"/>
      <c r="F859" s="897"/>
      <c r="G859" s="897"/>
      <c r="H859" s="897"/>
      <c r="I859" s="897"/>
      <c r="J859" s="897"/>
      <c r="K859" s="897"/>
      <c r="L859" s="897"/>
      <c r="M859" s="897"/>
      <c r="N859" s="897"/>
      <c r="O859" s="909" t="s">
        <v>2102</v>
      </c>
      <c r="P859" s="933" t="s">
        <v>2103</v>
      </c>
      <c r="Q859" s="918">
        <v>675</v>
      </c>
      <c r="R859" s="919" t="s">
        <v>2104</v>
      </c>
      <c r="S859" s="949">
        <v>4</v>
      </c>
      <c r="T859" s="919"/>
    </row>
    <row r="860" spans="4:21" ht="30" customHeight="1">
      <c r="D860" s="897"/>
      <c r="E860" s="897"/>
      <c r="F860" s="896">
        <v>1</v>
      </c>
      <c r="G860" s="897"/>
      <c r="H860" s="897"/>
      <c r="I860" s="898">
        <f>SUM(J861)</f>
        <v>11</v>
      </c>
      <c r="J860" s="897"/>
      <c r="K860" s="897"/>
      <c r="L860" s="897"/>
      <c r="M860" s="902">
        <f>SUM(N861)</f>
        <v>11</v>
      </c>
      <c r="N860" s="897"/>
      <c r="O860" s="905">
        <v>2.16</v>
      </c>
      <c r="P860" s="906" t="s">
        <v>2105</v>
      </c>
      <c r="Q860" s="905"/>
      <c r="R860" s="905"/>
      <c r="S860" s="915"/>
      <c r="T860" s="905"/>
      <c r="U860" s="926">
        <v>5</v>
      </c>
    </row>
    <row r="861" spans="4:21" ht="30" customHeight="1">
      <c r="D861" s="897"/>
      <c r="E861" s="897"/>
      <c r="F861" s="897"/>
      <c r="G861" s="897"/>
      <c r="H861" s="897"/>
      <c r="I861" s="897"/>
      <c r="J861" s="898">
        <v>11</v>
      </c>
      <c r="K861" s="897"/>
      <c r="L861" s="897"/>
      <c r="M861" s="897"/>
      <c r="N861" s="902">
        <v>11</v>
      </c>
      <c r="O861" s="911" t="s">
        <v>2106</v>
      </c>
      <c r="P861" s="908" t="s">
        <v>197</v>
      </c>
      <c r="Q861" s="916"/>
      <c r="R861" s="916"/>
      <c r="S861" s="917"/>
      <c r="T861" s="916"/>
    </row>
    <row r="862" spans="4:21" ht="30" customHeight="1">
      <c r="D862" s="897"/>
      <c r="E862" s="897"/>
      <c r="F862" s="897"/>
      <c r="G862" s="897"/>
      <c r="H862" s="897"/>
      <c r="I862" s="897"/>
      <c r="J862" s="897"/>
      <c r="K862" s="897"/>
      <c r="L862" s="897"/>
      <c r="M862" s="897"/>
      <c r="N862" s="897"/>
      <c r="O862" s="909" t="s">
        <v>2107</v>
      </c>
      <c r="P862" s="910" t="s">
        <v>2108</v>
      </c>
      <c r="Q862" s="918">
        <v>676</v>
      </c>
      <c r="R862" s="919" t="s">
        <v>2109</v>
      </c>
      <c r="S862" s="949">
        <v>1</v>
      </c>
      <c r="T862" s="919"/>
    </row>
    <row r="863" spans="4:21" ht="30" customHeight="1">
      <c r="D863" s="897"/>
      <c r="E863" s="897"/>
      <c r="F863" s="897"/>
      <c r="G863" s="897"/>
      <c r="H863" s="897"/>
      <c r="I863" s="897"/>
      <c r="J863" s="897"/>
      <c r="K863" s="897"/>
      <c r="L863" s="897"/>
      <c r="M863" s="897"/>
      <c r="N863" s="897"/>
      <c r="O863" s="909" t="s">
        <v>2110</v>
      </c>
      <c r="P863" s="910" t="s">
        <v>2111</v>
      </c>
      <c r="Q863" s="918">
        <v>677</v>
      </c>
      <c r="R863" s="927" t="s">
        <v>2112</v>
      </c>
      <c r="S863" s="949">
        <v>1</v>
      </c>
      <c r="T863" s="927"/>
    </row>
    <row r="864" spans="4:21" ht="30" customHeight="1">
      <c r="D864" s="897"/>
      <c r="E864" s="897"/>
      <c r="F864" s="897"/>
      <c r="G864" s="897"/>
      <c r="H864" s="897"/>
      <c r="I864" s="897"/>
      <c r="J864" s="897"/>
      <c r="K864" s="897"/>
      <c r="L864" s="897"/>
      <c r="M864" s="897"/>
      <c r="N864" s="897"/>
      <c r="O864" s="909" t="s">
        <v>2113</v>
      </c>
      <c r="P864" s="910" t="s">
        <v>2114</v>
      </c>
      <c r="Q864" s="918">
        <v>678</v>
      </c>
      <c r="R864" s="927" t="s">
        <v>809</v>
      </c>
      <c r="S864" s="949">
        <v>40</v>
      </c>
      <c r="T864" s="927"/>
    </row>
    <row r="865" spans="3:21" ht="30" customHeight="1">
      <c r="D865" s="897"/>
      <c r="E865" s="897"/>
      <c r="F865" s="897"/>
      <c r="G865" s="897"/>
      <c r="H865" s="897"/>
      <c r="I865" s="897"/>
      <c r="J865" s="897"/>
      <c r="K865" s="897"/>
      <c r="L865" s="897"/>
      <c r="M865" s="897"/>
      <c r="N865" s="897"/>
      <c r="O865" s="909" t="s">
        <v>2115</v>
      </c>
      <c r="P865" s="910" t="s">
        <v>2116</v>
      </c>
      <c r="Q865" s="918">
        <v>679</v>
      </c>
      <c r="R865" s="927" t="s">
        <v>2117</v>
      </c>
      <c r="S865" s="949">
        <v>1</v>
      </c>
      <c r="T865" s="927"/>
    </row>
    <row r="866" spans="3:21" ht="30" customHeight="1">
      <c r="D866" s="897"/>
      <c r="E866" s="897"/>
      <c r="F866" s="897"/>
      <c r="G866" s="897"/>
      <c r="H866" s="897"/>
      <c r="I866" s="897"/>
      <c r="J866" s="897"/>
      <c r="K866" s="897"/>
      <c r="L866" s="897"/>
      <c r="M866" s="897"/>
      <c r="N866" s="897"/>
      <c r="O866" s="909" t="s">
        <v>2118</v>
      </c>
      <c r="P866" s="910" t="s">
        <v>2119</v>
      </c>
      <c r="Q866" s="918">
        <v>680</v>
      </c>
      <c r="R866" s="927" t="s">
        <v>2120</v>
      </c>
      <c r="S866" s="949">
        <v>1</v>
      </c>
      <c r="T866" s="927"/>
    </row>
    <row r="867" spans="3:21" ht="30" customHeight="1">
      <c r="D867" s="897"/>
      <c r="E867" s="897"/>
      <c r="F867" s="897"/>
      <c r="G867" s="897"/>
      <c r="H867" s="897"/>
      <c r="I867" s="897"/>
      <c r="J867" s="897"/>
      <c r="K867" s="897"/>
      <c r="L867" s="897"/>
      <c r="M867" s="897"/>
      <c r="N867" s="897"/>
      <c r="O867" s="909" t="s">
        <v>2121</v>
      </c>
      <c r="P867" s="910" t="s">
        <v>2122</v>
      </c>
      <c r="Q867" s="918">
        <v>681</v>
      </c>
      <c r="R867" s="927" t="s">
        <v>2123</v>
      </c>
      <c r="S867" s="949">
        <v>1000</v>
      </c>
      <c r="T867" s="927"/>
    </row>
    <row r="868" spans="3:21" ht="30" customHeight="1">
      <c r="D868" s="897"/>
      <c r="E868" s="897"/>
      <c r="F868" s="897"/>
      <c r="G868" s="897"/>
      <c r="H868" s="897"/>
      <c r="I868" s="897"/>
      <c r="J868" s="897"/>
      <c r="K868" s="897"/>
      <c r="L868" s="897"/>
      <c r="M868" s="897"/>
      <c r="N868" s="897"/>
      <c r="O868" s="909" t="s">
        <v>2124</v>
      </c>
      <c r="P868" s="910" t="s">
        <v>2125</v>
      </c>
      <c r="Q868" s="918">
        <v>682</v>
      </c>
      <c r="R868" s="919" t="s">
        <v>1428</v>
      </c>
      <c r="S868" s="949">
        <v>4</v>
      </c>
      <c r="T868" s="919"/>
    </row>
    <row r="869" spans="3:21" ht="30" customHeight="1">
      <c r="D869" s="897"/>
      <c r="E869" s="897"/>
      <c r="F869" s="897"/>
      <c r="G869" s="897"/>
      <c r="H869" s="897"/>
      <c r="I869" s="897"/>
      <c r="J869" s="897"/>
      <c r="K869" s="897"/>
      <c r="L869" s="897"/>
      <c r="M869" s="897"/>
      <c r="N869" s="897"/>
      <c r="O869" s="909" t="s">
        <v>2126</v>
      </c>
      <c r="P869" s="910" t="s">
        <v>2127</v>
      </c>
      <c r="Q869" s="918">
        <v>683</v>
      </c>
      <c r="R869" s="927" t="s">
        <v>2128</v>
      </c>
      <c r="S869" s="949">
        <v>8</v>
      </c>
      <c r="T869" s="927"/>
    </row>
    <row r="870" spans="3:21" ht="30" customHeight="1">
      <c r="D870" s="897"/>
      <c r="E870" s="897"/>
      <c r="F870" s="897"/>
      <c r="G870" s="897"/>
      <c r="H870" s="897"/>
      <c r="I870" s="897"/>
      <c r="J870" s="897"/>
      <c r="K870" s="897"/>
      <c r="L870" s="897"/>
      <c r="M870" s="897"/>
      <c r="N870" s="897"/>
      <c r="O870" s="909" t="s">
        <v>2129</v>
      </c>
      <c r="P870" s="910" t="s">
        <v>2130</v>
      </c>
      <c r="Q870" s="918">
        <v>684</v>
      </c>
      <c r="R870" s="927" t="s">
        <v>2131</v>
      </c>
      <c r="S870" s="949">
        <v>400</v>
      </c>
      <c r="T870" s="927"/>
    </row>
    <row r="871" spans="3:21" ht="30" customHeight="1">
      <c r="D871" s="897"/>
      <c r="E871" s="897"/>
      <c r="F871" s="897"/>
      <c r="G871" s="897"/>
      <c r="H871" s="897"/>
      <c r="I871" s="897"/>
      <c r="J871" s="897"/>
      <c r="K871" s="897"/>
      <c r="L871" s="897"/>
      <c r="M871" s="897"/>
      <c r="N871" s="897"/>
      <c r="O871" s="909" t="s">
        <v>2132</v>
      </c>
      <c r="P871" s="910" t="s">
        <v>2133</v>
      </c>
      <c r="Q871" s="918">
        <v>685</v>
      </c>
      <c r="R871" s="919" t="s">
        <v>2134</v>
      </c>
      <c r="S871" s="949">
        <v>1000</v>
      </c>
      <c r="T871" s="919"/>
    </row>
    <row r="872" spans="3:21" ht="30" customHeight="1">
      <c r="D872" s="897"/>
      <c r="E872" s="897"/>
      <c r="F872" s="897"/>
      <c r="G872" s="897"/>
      <c r="H872" s="897"/>
      <c r="I872" s="897"/>
      <c r="J872" s="897"/>
      <c r="K872" s="897"/>
      <c r="L872" s="897"/>
      <c r="M872" s="897"/>
      <c r="N872" s="897"/>
      <c r="O872" s="909" t="s">
        <v>2135</v>
      </c>
      <c r="P872" s="910" t="s">
        <v>2136</v>
      </c>
      <c r="Q872" s="918">
        <v>686</v>
      </c>
      <c r="R872" s="967" t="s">
        <v>2137</v>
      </c>
      <c r="S872" s="949">
        <v>2</v>
      </c>
      <c r="T872" s="967"/>
    </row>
    <row r="873" spans="3:21" ht="30" customHeight="1">
      <c r="C873" s="895">
        <v>6</v>
      </c>
      <c r="D873" s="897"/>
      <c r="E873" s="896">
        <f>SUM(F875:F1068)</f>
        <v>25</v>
      </c>
      <c r="F873" s="897"/>
      <c r="G873" s="897"/>
      <c r="H873" s="898">
        <f>SUM(I875:I1068)</f>
        <v>175</v>
      </c>
      <c r="I873" s="897"/>
      <c r="J873" s="897"/>
      <c r="K873" s="897"/>
      <c r="L873" s="902">
        <f>SUM(M875:M1068)</f>
        <v>182</v>
      </c>
      <c r="M873" s="897"/>
      <c r="N873" s="897"/>
      <c r="O873" s="903">
        <v>3</v>
      </c>
      <c r="P873" s="904" t="s">
        <v>2138</v>
      </c>
      <c r="Q873" s="903"/>
      <c r="R873" s="913"/>
      <c r="S873" s="914"/>
      <c r="T873" s="913"/>
    </row>
    <row r="874" spans="3:21" ht="30" customHeight="1">
      <c r="D874" s="897"/>
      <c r="I874" s="897"/>
      <c r="J874" s="897"/>
      <c r="K874" s="897"/>
      <c r="L874" s="897"/>
      <c r="M874" s="897"/>
      <c r="N874" s="897"/>
      <c r="O874" s="923"/>
      <c r="P874" s="924" t="s">
        <v>199</v>
      </c>
      <c r="Q874" s="923"/>
      <c r="R874" s="923"/>
      <c r="S874" s="930"/>
      <c r="T874" s="923"/>
    </row>
    <row r="875" spans="3:21" ht="30" customHeight="1">
      <c r="D875" s="897"/>
      <c r="E875" s="897"/>
      <c r="F875" s="896">
        <v>6</v>
      </c>
      <c r="G875" s="897"/>
      <c r="H875" s="897"/>
      <c r="I875" s="898">
        <f>SUM(J876:J923)</f>
        <v>44</v>
      </c>
      <c r="J875" s="897"/>
      <c r="K875" s="897"/>
      <c r="L875" s="897"/>
      <c r="M875" s="902">
        <f>SUM(N876:N923)</f>
        <v>44</v>
      </c>
      <c r="N875" s="897"/>
      <c r="O875" s="905">
        <v>3.1</v>
      </c>
      <c r="P875" s="906" t="s">
        <v>200</v>
      </c>
      <c r="Q875" s="905"/>
      <c r="R875" s="905"/>
      <c r="S875" s="915"/>
      <c r="T875" s="905"/>
      <c r="U875" s="328">
        <v>20</v>
      </c>
    </row>
    <row r="876" spans="3:21" ht="30" customHeight="1">
      <c r="D876" s="897"/>
      <c r="E876" s="897"/>
      <c r="F876" s="897"/>
      <c r="G876" s="897"/>
      <c r="H876" s="897"/>
      <c r="I876" s="897"/>
      <c r="J876" s="898">
        <v>14</v>
      </c>
      <c r="K876" s="897"/>
      <c r="L876" s="897"/>
      <c r="M876" s="897"/>
      <c r="N876" s="902">
        <v>14</v>
      </c>
      <c r="O876" s="911" t="s">
        <v>2139</v>
      </c>
      <c r="P876" s="908" t="s">
        <v>2140</v>
      </c>
      <c r="Q876" s="916"/>
      <c r="R876" s="916"/>
      <c r="S876" s="917"/>
      <c r="T876" s="916"/>
    </row>
    <row r="877" spans="3:21" ht="30" customHeight="1">
      <c r="D877" s="897"/>
      <c r="E877" s="897"/>
      <c r="F877" s="897"/>
      <c r="G877" s="897"/>
      <c r="H877" s="897"/>
      <c r="I877" s="897"/>
      <c r="J877" s="897"/>
      <c r="K877" s="897"/>
      <c r="L877" s="897"/>
      <c r="M877" s="897"/>
      <c r="N877" s="897"/>
      <c r="O877" s="909" t="s">
        <v>2141</v>
      </c>
      <c r="P877" s="910" t="s">
        <v>2142</v>
      </c>
      <c r="Q877" s="918">
        <v>687</v>
      </c>
      <c r="R877" s="919" t="s">
        <v>2143</v>
      </c>
      <c r="S877" s="949">
        <v>4</v>
      </c>
      <c r="T877" s="919"/>
    </row>
    <row r="878" spans="3:21" ht="30" customHeight="1">
      <c r="D878" s="897"/>
      <c r="E878" s="897"/>
      <c r="F878" s="897"/>
      <c r="G878" s="897"/>
      <c r="H878" s="897"/>
      <c r="I878" s="897"/>
      <c r="J878" s="897"/>
      <c r="K878" s="897"/>
      <c r="L878" s="897"/>
      <c r="M878" s="897"/>
      <c r="N878" s="897"/>
      <c r="O878" s="909" t="s">
        <v>2144</v>
      </c>
      <c r="P878" s="910" t="s">
        <v>2145</v>
      </c>
      <c r="Q878" s="918">
        <v>688</v>
      </c>
      <c r="R878" s="936" t="s">
        <v>2146</v>
      </c>
      <c r="S878" s="949">
        <v>4</v>
      </c>
      <c r="T878" s="936"/>
    </row>
    <row r="879" spans="3:21" ht="30" customHeight="1">
      <c r="D879" s="897"/>
      <c r="E879" s="897"/>
      <c r="F879" s="897"/>
      <c r="G879" s="897"/>
      <c r="H879" s="897"/>
      <c r="I879" s="897"/>
      <c r="J879" s="897"/>
      <c r="K879" s="897"/>
      <c r="L879" s="897"/>
      <c r="M879" s="897"/>
      <c r="N879" s="897"/>
      <c r="O879" s="909" t="s">
        <v>2147</v>
      </c>
      <c r="P879" s="910" t="s">
        <v>2148</v>
      </c>
      <c r="Q879" s="918">
        <v>689</v>
      </c>
      <c r="R879" s="919" t="s">
        <v>2143</v>
      </c>
      <c r="S879" s="949">
        <v>4</v>
      </c>
      <c r="T879" s="919"/>
    </row>
    <row r="880" spans="3:21" ht="30" customHeight="1">
      <c r="D880" s="897"/>
      <c r="E880" s="897"/>
      <c r="F880" s="897"/>
      <c r="G880" s="897"/>
      <c r="H880" s="897"/>
      <c r="I880" s="897"/>
      <c r="J880" s="897"/>
      <c r="K880" s="897"/>
      <c r="L880" s="897"/>
      <c r="M880" s="897"/>
      <c r="N880" s="897"/>
      <c r="O880" s="909" t="s">
        <v>2149</v>
      </c>
      <c r="P880" s="931" t="s">
        <v>2150</v>
      </c>
      <c r="Q880" s="918">
        <v>690</v>
      </c>
      <c r="R880" s="919" t="s">
        <v>2143</v>
      </c>
      <c r="S880" s="949">
        <v>4</v>
      </c>
      <c r="T880" s="919"/>
    </row>
    <row r="881" spans="4:20" ht="30" customHeight="1">
      <c r="D881" s="897"/>
      <c r="E881" s="897"/>
      <c r="F881" s="897"/>
      <c r="G881" s="897"/>
      <c r="H881" s="897"/>
      <c r="I881" s="897"/>
      <c r="J881" s="897"/>
      <c r="K881" s="897"/>
      <c r="L881" s="897"/>
      <c r="M881" s="897"/>
      <c r="N881" s="897"/>
      <c r="O881" s="909" t="s">
        <v>2151</v>
      </c>
      <c r="P881" s="966" t="s">
        <v>2152</v>
      </c>
      <c r="Q881" s="918">
        <v>691</v>
      </c>
      <c r="R881" s="927" t="s">
        <v>1428</v>
      </c>
      <c r="S881" s="949">
        <v>5</v>
      </c>
      <c r="T881" s="927"/>
    </row>
    <row r="882" spans="4:20" ht="30" customHeight="1">
      <c r="D882" s="897"/>
      <c r="E882" s="897"/>
      <c r="F882" s="897"/>
      <c r="G882" s="897"/>
      <c r="H882" s="897"/>
      <c r="I882" s="897"/>
      <c r="J882" s="897"/>
      <c r="K882" s="897"/>
      <c r="L882" s="897"/>
      <c r="M882" s="897"/>
      <c r="N882" s="897"/>
      <c r="O882" s="909" t="s">
        <v>2153</v>
      </c>
      <c r="P882" s="910" t="s">
        <v>2154</v>
      </c>
      <c r="Q882" s="918">
        <v>692</v>
      </c>
      <c r="R882" s="927" t="s">
        <v>1428</v>
      </c>
      <c r="S882" s="949">
        <v>80</v>
      </c>
      <c r="T882" s="927"/>
    </row>
    <row r="883" spans="4:20" ht="30" customHeight="1">
      <c r="D883" s="897"/>
      <c r="E883" s="897"/>
      <c r="F883" s="897"/>
      <c r="G883" s="897"/>
      <c r="H883" s="897"/>
      <c r="I883" s="897"/>
      <c r="J883" s="897"/>
      <c r="K883" s="897"/>
      <c r="L883" s="897"/>
      <c r="M883" s="897"/>
      <c r="N883" s="897"/>
      <c r="O883" s="909" t="s">
        <v>2155</v>
      </c>
      <c r="P883" s="931" t="s">
        <v>2156</v>
      </c>
      <c r="Q883" s="918">
        <v>693</v>
      </c>
      <c r="R883" s="927" t="s">
        <v>1428</v>
      </c>
      <c r="S883" s="949">
        <v>24</v>
      </c>
      <c r="T883" s="927"/>
    </row>
    <row r="884" spans="4:20" ht="30" customHeight="1">
      <c r="D884" s="897"/>
      <c r="E884" s="897"/>
      <c r="F884" s="897"/>
      <c r="G884" s="897"/>
      <c r="H884" s="897"/>
      <c r="I884" s="897"/>
      <c r="J884" s="897"/>
      <c r="K884" s="897"/>
      <c r="L884" s="897"/>
      <c r="M884" s="897"/>
      <c r="N884" s="897"/>
      <c r="O884" s="909" t="s">
        <v>2157</v>
      </c>
      <c r="P884" s="910" t="s">
        <v>2158</v>
      </c>
      <c r="Q884" s="918">
        <v>694</v>
      </c>
      <c r="R884" s="927" t="s">
        <v>594</v>
      </c>
      <c r="S884" s="949">
        <v>4</v>
      </c>
      <c r="T884" s="927"/>
    </row>
    <row r="885" spans="4:20" ht="30" customHeight="1">
      <c r="D885" s="897"/>
      <c r="E885" s="897"/>
      <c r="F885" s="897"/>
      <c r="G885" s="897"/>
      <c r="H885" s="897"/>
      <c r="I885" s="897"/>
      <c r="J885" s="897"/>
      <c r="K885" s="897"/>
      <c r="L885" s="897"/>
      <c r="M885" s="897"/>
      <c r="N885" s="897"/>
      <c r="O885" s="909" t="s">
        <v>2159</v>
      </c>
      <c r="P885" s="931" t="s">
        <v>2160</v>
      </c>
      <c r="Q885" s="918">
        <v>695</v>
      </c>
      <c r="R885" s="936" t="s">
        <v>2161</v>
      </c>
      <c r="S885" s="949">
        <v>1300</v>
      </c>
      <c r="T885" s="936"/>
    </row>
    <row r="886" spans="4:20" ht="30" customHeight="1">
      <c r="D886" s="897"/>
      <c r="E886" s="897"/>
      <c r="F886" s="897"/>
      <c r="G886" s="897"/>
      <c r="H886" s="897"/>
      <c r="I886" s="897"/>
      <c r="J886" s="897"/>
      <c r="K886" s="897"/>
      <c r="L886" s="897"/>
      <c r="M886" s="897"/>
      <c r="N886" s="897"/>
      <c r="O886" s="909" t="s">
        <v>2162</v>
      </c>
      <c r="P886" s="931" t="s">
        <v>2163</v>
      </c>
      <c r="Q886" s="918">
        <v>696</v>
      </c>
      <c r="R886" s="936" t="s">
        <v>2164</v>
      </c>
      <c r="S886" s="949">
        <v>600</v>
      </c>
      <c r="T886" s="936"/>
    </row>
    <row r="887" spans="4:20" ht="30" customHeight="1">
      <c r="D887" s="897"/>
      <c r="E887" s="897"/>
      <c r="F887" s="897"/>
      <c r="G887" s="897"/>
      <c r="H887" s="897"/>
      <c r="I887" s="897"/>
      <c r="J887" s="897"/>
      <c r="K887" s="897"/>
      <c r="L887" s="897"/>
      <c r="M887" s="897"/>
      <c r="N887" s="897"/>
      <c r="O887" s="909" t="s">
        <v>2165</v>
      </c>
      <c r="P887" s="931" t="s">
        <v>2166</v>
      </c>
      <c r="Q887" s="918">
        <v>697</v>
      </c>
      <c r="R887" s="931" t="s">
        <v>2167</v>
      </c>
      <c r="S887" s="949">
        <v>3</v>
      </c>
      <c r="T887" s="931"/>
    </row>
    <row r="888" spans="4:20" ht="30" customHeight="1">
      <c r="D888" s="897"/>
      <c r="E888" s="897"/>
      <c r="F888" s="897"/>
      <c r="G888" s="897"/>
      <c r="H888" s="897"/>
      <c r="I888" s="897"/>
      <c r="J888" s="897"/>
      <c r="K888" s="897"/>
      <c r="L888" s="897"/>
      <c r="M888" s="897"/>
      <c r="N888" s="897"/>
      <c r="O888" s="909" t="s">
        <v>2168</v>
      </c>
      <c r="P888" s="931" t="s">
        <v>2169</v>
      </c>
      <c r="Q888" s="918">
        <v>698</v>
      </c>
      <c r="R888" s="919" t="s">
        <v>480</v>
      </c>
      <c r="S888" s="949">
        <v>4</v>
      </c>
      <c r="T888" s="919"/>
    </row>
    <row r="889" spans="4:20" ht="30" customHeight="1">
      <c r="D889" s="897"/>
      <c r="E889" s="897"/>
      <c r="F889" s="897"/>
      <c r="G889" s="897"/>
      <c r="H889" s="897"/>
      <c r="I889" s="897"/>
      <c r="J889" s="897"/>
      <c r="K889" s="897"/>
      <c r="L889" s="897"/>
      <c r="M889" s="897"/>
      <c r="N889" s="897"/>
      <c r="O889" s="909" t="s">
        <v>2170</v>
      </c>
      <c r="P889" s="931" t="s">
        <v>2171</v>
      </c>
      <c r="Q889" s="918">
        <v>699</v>
      </c>
      <c r="R889" s="919" t="s">
        <v>2143</v>
      </c>
      <c r="S889" s="949">
        <v>4</v>
      </c>
      <c r="T889" s="919"/>
    </row>
    <row r="890" spans="4:20" ht="30" customHeight="1">
      <c r="D890" s="897"/>
      <c r="E890" s="897"/>
      <c r="F890" s="897"/>
      <c r="G890" s="897"/>
      <c r="H890" s="897"/>
      <c r="I890" s="897"/>
      <c r="J890" s="897"/>
      <c r="K890" s="897"/>
      <c r="L890" s="897"/>
      <c r="M890" s="897"/>
      <c r="N890" s="897"/>
      <c r="O890" s="909" t="s">
        <v>2172</v>
      </c>
      <c r="P890" s="931" t="s">
        <v>2173</v>
      </c>
      <c r="Q890" s="937">
        <v>700</v>
      </c>
      <c r="R890" s="919" t="s">
        <v>2143</v>
      </c>
      <c r="S890" s="949">
        <v>4</v>
      </c>
      <c r="T890" s="919"/>
    </row>
    <row r="891" spans="4:20" ht="30" customHeight="1">
      <c r="D891" s="897"/>
      <c r="E891" s="897"/>
      <c r="F891" s="897"/>
      <c r="G891" s="897"/>
      <c r="H891" s="897"/>
      <c r="I891" s="897"/>
      <c r="J891" s="898">
        <v>13</v>
      </c>
      <c r="K891" s="897"/>
      <c r="L891" s="897"/>
      <c r="M891" s="897"/>
      <c r="N891" s="902">
        <v>13</v>
      </c>
      <c r="O891" s="911" t="s">
        <v>2174</v>
      </c>
      <c r="P891" s="908" t="s">
        <v>2175</v>
      </c>
      <c r="Q891" s="916"/>
      <c r="R891" s="916"/>
      <c r="S891" s="917"/>
      <c r="T891" s="916"/>
    </row>
    <row r="892" spans="4:20" ht="30" customHeight="1">
      <c r="D892" s="897"/>
      <c r="E892" s="897"/>
      <c r="F892" s="897"/>
      <c r="G892" s="897"/>
      <c r="H892" s="897"/>
      <c r="I892" s="897"/>
      <c r="J892" s="897"/>
      <c r="K892" s="897"/>
      <c r="L892" s="897"/>
      <c r="M892" s="897"/>
      <c r="N892" s="897"/>
      <c r="O892" s="909" t="s">
        <v>2176</v>
      </c>
      <c r="P892" s="931" t="s">
        <v>2177</v>
      </c>
      <c r="Q892" s="918">
        <v>701</v>
      </c>
      <c r="R892" s="919" t="s">
        <v>380</v>
      </c>
      <c r="S892" s="949">
        <v>48</v>
      </c>
      <c r="T892" s="919"/>
    </row>
    <row r="893" spans="4:20" ht="30" customHeight="1">
      <c r="D893" s="897"/>
      <c r="E893" s="897"/>
      <c r="F893" s="897"/>
      <c r="G893" s="897"/>
      <c r="H893" s="897"/>
      <c r="I893" s="897"/>
      <c r="J893" s="897"/>
      <c r="K893" s="897"/>
      <c r="L893" s="897"/>
      <c r="M893" s="897"/>
      <c r="N893" s="897"/>
      <c r="O893" s="909" t="s">
        <v>2178</v>
      </c>
      <c r="P893" s="931" t="s">
        <v>2179</v>
      </c>
      <c r="Q893" s="918">
        <v>702</v>
      </c>
      <c r="R893" s="919" t="s">
        <v>2143</v>
      </c>
      <c r="S893" s="949">
        <v>4</v>
      </c>
      <c r="T893" s="919"/>
    </row>
    <row r="894" spans="4:20" ht="30" customHeight="1">
      <c r="D894" s="897"/>
      <c r="E894" s="897"/>
      <c r="F894" s="897"/>
      <c r="G894" s="897"/>
      <c r="H894" s="897"/>
      <c r="I894" s="897"/>
      <c r="J894" s="897"/>
      <c r="K894" s="897"/>
      <c r="L894" s="897"/>
      <c r="M894" s="897"/>
      <c r="N894" s="897"/>
      <c r="O894" s="909" t="s">
        <v>2180</v>
      </c>
      <c r="P894" s="931" t="s">
        <v>2181</v>
      </c>
      <c r="Q894" s="918">
        <v>703</v>
      </c>
      <c r="R894" s="931" t="s">
        <v>2182</v>
      </c>
      <c r="S894" s="949">
        <v>8</v>
      </c>
      <c r="T894" s="931"/>
    </row>
    <row r="895" spans="4:20" ht="30" customHeight="1">
      <c r="D895" s="897"/>
      <c r="E895" s="897"/>
      <c r="F895" s="897"/>
      <c r="G895" s="897"/>
      <c r="H895" s="897"/>
      <c r="I895" s="897"/>
      <c r="J895" s="897"/>
      <c r="K895" s="897"/>
      <c r="L895" s="897"/>
      <c r="M895" s="897"/>
      <c r="N895" s="897"/>
      <c r="O895" s="909" t="s">
        <v>2183</v>
      </c>
      <c r="P895" s="931" t="s">
        <v>2184</v>
      </c>
      <c r="Q895" s="918">
        <v>704</v>
      </c>
      <c r="R895" s="927" t="s">
        <v>2185</v>
      </c>
      <c r="S895" s="949">
        <v>2</v>
      </c>
      <c r="T895" s="927"/>
    </row>
    <row r="896" spans="4:20" ht="30" customHeight="1">
      <c r="D896" s="897"/>
      <c r="E896" s="897"/>
      <c r="F896" s="897"/>
      <c r="G896" s="897"/>
      <c r="H896" s="897"/>
      <c r="I896" s="897"/>
      <c r="J896" s="897"/>
      <c r="K896" s="897"/>
      <c r="L896" s="897"/>
      <c r="M896" s="897"/>
      <c r="N896" s="897"/>
      <c r="O896" s="909" t="s">
        <v>2186</v>
      </c>
      <c r="P896" s="931" t="s">
        <v>2187</v>
      </c>
      <c r="Q896" s="918">
        <v>705</v>
      </c>
      <c r="R896" s="936" t="s">
        <v>2146</v>
      </c>
      <c r="S896" s="949">
        <v>12</v>
      </c>
      <c r="T896" s="936"/>
    </row>
    <row r="897" spans="4:20" ht="30" customHeight="1">
      <c r="D897" s="897"/>
      <c r="E897" s="897"/>
      <c r="F897" s="897"/>
      <c r="G897" s="897"/>
      <c r="H897" s="897"/>
      <c r="I897" s="897"/>
      <c r="J897" s="897"/>
      <c r="K897" s="897"/>
      <c r="L897" s="897"/>
      <c r="M897" s="897"/>
      <c r="N897" s="897"/>
      <c r="O897" s="909" t="s">
        <v>2188</v>
      </c>
      <c r="P897" s="931" t="s">
        <v>2189</v>
      </c>
      <c r="Q897" s="918">
        <v>706</v>
      </c>
      <c r="R897" s="936" t="s">
        <v>1428</v>
      </c>
      <c r="S897" s="949">
        <v>8</v>
      </c>
      <c r="T897" s="936"/>
    </row>
    <row r="898" spans="4:20" ht="30" customHeight="1">
      <c r="D898" s="897"/>
      <c r="E898" s="897"/>
      <c r="F898" s="897"/>
      <c r="G898" s="897"/>
      <c r="H898" s="897"/>
      <c r="I898" s="897"/>
      <c r="J898" s="897"/>
      <c r="K898" s="897"/>
      <c r="L898" s="897"/>
      <c r="M898" s="897"/>
      <c r="N898" s="897"/>
      <c r="O898" s="909" t="s">
        <v>2190</v>
      </c>
      <c r="P898" s="931" t="s">
        <v>2191</v>
      </c>
      <c r="Q898" s="918">
        <v>707</v>
      </c>
      <c r="R898" s="936" t="s">
        <v>1428</v>
      </c>
      <c r="S898" s="949">
        <v>8</v>
      </c>
      <c r="T898" s="936"/>
    </row>
    <row r="899" spans="4:20" ht="30" customHeight="1">
      <c r="D899" s="897"/>
      <c r="E899" s="897"/>
      <c r="F899" s="897"/>
      <c r="G899" s="897"/>
      <c r="H899" s="897"/>
      <c r="I899" s="897"/>
      <c r="J899" s="897"/>
      <c r="K899" s="897"/>
      <c r="L899" s="897"/>
      <c r="M899" s="897"/>
      <c r="N899" s="897"/>
      <c r="O899" s="909" t="s">
        <v>2192</v>
      </c>
      <c r="P899" s="931" t="s">
        <v>2193</v>
      </c>
      <c r="Q899" s="918">
        <v>708</v>
      </c>
      <c r="R899" s="936" t="s">
        <v>2194</v>
      </c>
      <c r="S899" s="949">
        <v>1</v>
      </c>
      <c r="T899" s="936"/>
    </row>
    <row r="900" spans="4:20" ht="30" customHeight="1">
      <c r="D900" s="897"/>
      <c r="E900" s="897"/>
      <c r="F900" s="897"/>
      <c r="G900" s="897"/>
      <c r="H900" s="897"/>
      <c r="I900" s="897"/>
      <c r="J900" s="897"/>
      <c r="K900" s="897"/>
      <c r="L900" s="897"/>
      <c r="M900" s="897"/>
      <c r="N900" s="897"/>
      <c r="O900" s="909" t="s">
        <v>2195</v>
      </c>
      <c r="P900" s="931" t="s">
        <v>2196</v>
      </c>
      <c r="Q900" s="918">
        <v>709</v>
      </c>
      <c r="R900" s="936" t="s">
        <v>2197</v>
      </c>
      <c r="S900" s="949">
        <v>20</v>
      </c>
      <c r="T900" s="936"/>
    </row>
    <row r="901" spans="4:20" ht="30" customHeight="1">
      <c r="D901" s="897"/>
      <c r="E901" s="897"/>
      <c r="F901" s="897"/>
      <c r="G901" s="897"/>
      <c r="H901" s="897"/>
      <c r="I901" s="897"/>
      <c r="J901" s="897"/>
      <c r="K901" s="897"/>
      <c r="L901" s="897"/>
      <c r="M901" s="897"/>
      <c r="N901" s="897"/>
      <c r="O901" s="909" t="s">
        <v>2198</v>
      </c>
      <c r="P901" s="931" t="s">
        <v>2199</v>
      </c>
      <c r="Q901" s="918">
        <v>710</v>
      </c>
      <c r="R901" s="936" t="s">
        <v>2200</v>
      </c>
      <c r="S901" s="949">
        <v>8</v>
      </c>
      <c r="T901" s="936"/>
    </row>
    <row r="902" spans="4:20" ht="30" customHeight="1">
      <c r="D902" s="897"/>
      <c r="E902" s="897"/>
      <c r="F902" s="897"/>
      <c r="G902" s="897"/>
      <c r="H902" s="897"/>
      <c r="I902" s="897"/>
      <c r="J902" s="897"/>
      <c r="K902" s="897"/>
      <c r="L902" s="897"/>
      <c r="M902" s="897"/>
      <c r="N902" s="897"/>
      <c r="O902" s="909" t="s">
        <v>2201</v>
      </c>
      <c r="P902" s="931" t="s">
        <v>2202</v>
      </c>
      <c r="Q902" s="918">
        <v>711</v>
      </c>
      <c r="R902" s="936" t="s">
        <v>2146</v>
      </c>
      <c r="S902" s="949">
        <v>8</v>
      </c>
      <c r="T902" s="936"/>
    </row>
    <row r="903" spans="4:20" ht="30" customHeight="1">
      <c r="D903" s="897"/>
      <c r="E903" s="897"/>
      <c r="F903" s="897"/>
      <c r="G903" s="897"/>
      <c r="H903" s="897"/>
      <c r="I903" s="897"/>
      <c r="J903" s="897"/>
      <c r="K903" s="897"/>
      <c r="L903" s="897"/>
      <c r="M903" s="897"/>
      <c r="N903" s="897"/>
      <c r="O903" s="909" t="s">
        <v>2203</v>
      </c>
      <c r="P903" s="931" t="s">
        <v>2204</v>
      </c>
      <c r="Q903" s="918">
        <v>712</v>
      </c>
      <c r="R903" s="936" t="s">
        <v>2146</v>
      </c>
      <c r="S903" s="949">
        <v>8</v>
      </c>
      <c r="T903" s="936"/>
    </row>
    <row r="904" spans="4:20" ht="30" customHeight="1">
      <c r="D904" s="897"/>
      <c r="E904" s="897"/>
      <c r="F904" s="897"/>
      <c r="G904" s="897"/>
      <c r="H904" s="897"/>
      <c r="I904" s="897"/>
      <c r="J904" s="897"/>
      <c r="K904" s="897"/>
      <c r="L904" s="897"/>
      <c r="M904" s="897"/>
      <c r="N904" s="897"/>
      <c r="O904" s="909" t="s">
        <v>2205</v>
      </c>
      <c r="P904" s="931" t="s">
        <v>2206</v>
      </c>
      <c r="Q904" s="918">
        <v>713</v>
      </c>
      <c r="R904" s="936" t="s">
        <v>2207</v>
      </c>
      <c r="S904" s="949">
        <v>8</v>
      </c>
      <c r="T904" s="936"/>
    </row>
    <row r="905" spans="4:20" ht="30" customHeight="1">
      <c r="D905" s="897"/>
      <c r="E905" s="897"/>
      <c r="F905" s="897"/>
      <c r="G905" s="897"/>
      <c r="H905" s="897"/>
      <c r="I905" s="897"/>
      <c r="J905" s="898">
        <v>5</v>
      </c>
      <c r="K905" s="897"/>
      <c r="L905" s="897"/>
      <c r="M905" s="897"/>
      <c r="N905" s="902">
        <v>5</v>
      </c>
      <c r="O905" s="911" t="s">
        <v>2208</v>
      </c>
      <c r="P905" s="908" t="s">
        <v>2209</v>
      </c>
      <c r="Q905" s="916"/>
      <c r="R905" s="916"/>
      <c r="S905" s="917"/>
      <c r="T905" s="916"/>
    </row>
    <row r="906" spans="4:20" ht="30" customHeight="1">
      <c r="D906" s="897"/>
      <c r="E906" s="897"/>
      <c r="F906" s="897"/>
      <c r="G906" s="897"/>
      <c r="H906" s="897"/>
      <c r="I906" s="897"/>
      <c r="J906" s="897"/>
      <c r="K906" s="897"/>
      <c r="L906" s="897"/>
      <c r="M906" s="897"/>
      <c r="N906" s="897"/>
      <c r="O906" s="909" t="s">
        <v>2210</v>
      </c>
      <c r="P906" s="931" t="s">
        <v>2211</v>
      </c>
      <c r="Q906" s="918">
        <v>714</v>
      </c>
      <c r="R906" s="919" t="s">
        <v>2143</v>
      </c>
      <c r="S906" s="949">
        <v>4</v>
      </c>
      <c r="T906" s="919"/>
    </row>
    <row r="907" spans="4:20" ht="30" customHeight="1">
      <c r="D907" s="897"/>
      <c r="E907" s="897"/>
      <c r="F907" s="897"/>
      <c r="G907" s="897"/>
      <c r="H907" s="897"/>
      <c r="I907" s="897"/>
      <c r="J907" s="897"/>
      <c r="K907" s="897"/>
      <c r="L907" s="897"/>
      <c r="M907" s="897"/>
      <c r="N907" s="897"/>
      <c r="O907" s="909" t="s">
        <v>2212</v>
      </c>
      <c r="P907" s="931" t="s">
        <v>2213</v>
      </c>
      <c r="Q907" s="918">
        <v>715</v>
      </c>
      <c r="R907" s="919" t="s">
        <v>2143</v>
      </c>
      <c r="S907" s="949">
        <v>4</v>
      </c>
      <c r="T907" s="919"/>
    </row>
    <row r="908" spans="4:20" ht="30" customHeight="1">
      <c r="D908" s="897"/>
      <c r="E908" s="897"/>
      <c r="F908" s="897"/>
      <c r="G908" s="897"/>
      <c r="H908" s="897"/>
      <c r="I908" s="897"/>
      <c r="J908" s="897"/>
      <c r="K908" s="897"/>
      <c r="L908" s="897"/>
      <c r="M908" s="897"/>
      <c r="N908" s="897"/>
      <c r="O908" s="909" t="s">
        <v>2214</v>
      </c>
      <c r="P908" s="931" t="s">
        <v>2215</v>
      </c>
      <c r="Q908" s="918">
        <v>716</v>
      </c>
      <c r="R908" s="919" t="s">
        <v>2143</v>
      </c>
      <c r="S908" s="949">
        <v>4</v>
      </c>
      <c r="T908" s="919"/>
    </row>
    <row r="909" spans="4:20" ht="30" customHeight="1">
      <c r="D909" s="897"/>
      <c r="E909" s="897"/>
      <c r="F909" s="897"/>
      <c r="G909" s="897"/>
      <c r="H909" s="897"/>
      <c r="I909" s="897"/>
      <c r="J909" s="897"/>
      <c r="K909" s="897"/>
      <c r="L909" s="897"/>
      <c r="M909" s="897"/>
      <c r="N909" s="897"/>
      <c r="O909" s="909" t="s">
        <v>2216</v>
      </c>
      <c r="P909" s="931" t="s">
        <v>2217</v>
      </c>
      <c r="Q909" s="918">
        <v>717</v>
      </c>
      <c r="R909" s="919" t="s">
        <v>2143</v>
      </c>
      <c r="S909" s="949">
        <v>4</v>
      </c>
      <c r="T909" s="919"/>
    </row>
    <row r="910" spans="4:20" ht="30" customHeight="1">
      <c r="D910" s="897"/>
      <c r="E910" s="897"/>
      <c r="F910" s="897"/>
      <c r="G910" s="897"/>
      <c r="H910" s="897"/>
      <c r="I910" s="897"/>
      <c r="J910" s="897"/>
      <c r="K910" s="897"/>
      <c r="L910" s="897"/>
      <c r="M910" s="897"/>
      <c r="N910" s="897"/>
      <c r="O910" s="909" t="s">
        <v>2218</v>
      </c>
      <c r="P910" s="931" t="s">
        <v>2219</v>
      </c>
      <c r="Q910" s="918">
        <v>718</v>
      </c>
      <c r="R910" s="919" t="s">
        <v>2143</v>
      </c>
      <c r="S910" s="949">
        <v>4</v>
      </c>
      <c r="T910" s="919"/>
    </row>
    <row r="911" spans="4:20" ht="30" customHeight="1">
      <c r="D911" s="897"/>
      <c r="E911" s="897"/>
      <c r="F911" s="897"/>
      <c r="G911" s="897"/>
      <c r="H911" s="897"/>
      <c r="I911" s="897"/>
      <c r="J911" s="898">
        <v>5</v>
      </c>
      <c r="K911" s="897"/>
      <c r="L911" s="897"/>
      <c r="M911" s="897"/>
      <c r="N911" s="902">
        <v>5</v>
      </c>
      <c r="O911" s="911" t="s">
        <v>2220</v>
      </c>
      <c r="P911" s="908" t="s">
        <v>205</v>
      </c>
      <c r="Q911" s="916"/>
      <c r="R911" s="916"/>
      <c r="S911" s="917"/>
      <c r="T911" s="916"/>
    </row>
    <row r="912" spans="4:20" ht="30" customHeight="1">
      <c r="D912" s="897"/>
      <c r="E912" s="897"/>
      <c r="F912" s="897"/>
      <c r="G912" s="897"/>
      <c r="H912" s="897"/>
      <c r="I912" s="897"/>
      <c r="J912" s="897"/>
      <c r="K912" s="897"/>
      <c r="L912" s="897"/>
      <c r="M912" s="897"/>
      <c r="N912" s="897"/>
      <c r="O912" s="909" t="s">
        <v>2221</v>
      </c>
      <c r="P912" s="910" t="s">
        <v>2222</v>
      </c>
      <c r="Q912" s="918">
        <v>719</v>
      </c>
      <c r="R912" s="969" t="s">
        <v>2223</v>
      </c>
      <c r="S912" s="920">
        <v>2</v>
      </c>
      <c r="T912" s="969"/>
    </row>
    <row r="913" spans="4:21" ht="30" customHeight="1">
      <c r="D913" s="897"/>
      <c r="E913" s="897"/>
      <c r="F913" s="897"/>
      <c r="G913" s="897"/>
      <c r="H913" s="897"/>
      <c r="I913" s="897"/>
      <c r="J913" s="897"/>
      <c r="K913" s="897"/>
      <c r="L913" s="897"/>
      <c r="M913" s="897"/>
      <c r="N913" s="897"/>
      <c r="O913" s="909" t="s">
        <v>2224</v>
      </c>
      <c r="P913" s="910" t="s">
        <v>2225</v>
      </c>
      <c r="Q913" s="918">
        <v>720</v>
      </c>
      <c r="R913" s="969" t="s">
        <v>2143</v>
      </c>
      <c r="S913" s="920">
        <v>4</v>
      </c>
      <c r="T913" s="969"/>
    </row>
    <row r="914" spans="4:21" ht="30" customHeight="1">
      <c r="D914" s="897"/>
      <c r="E914" s="897"/>
      <c r="F914" s="897"/>
      <c r="G914" s="897"/>
      <c r="H914" s="897"/>
      <c r="I914" s="897"/>
      <c r="J914" s="897"/>
      <c r="K914" s="897"/>
      <c r="L914" s="897"/>
      <c r="M914" s="897"/>
      <c r="N914" s="897"/>
      <c r="O914" s="909" t="s">
        <v>2226</v>
      </c>
      <c r="P914" s="910" t="s">
        <v>2227</v>
      </c>
      <c r="Q914" s="918">
        <v>721</v>
      </c>
      <c r="R914" s="969" t="s">
        <v>1428</v>
      </c>
      <c r="S914" s="920">
        <v>6</v>
      </c>
      <c r="T914" s="969"/>
    </row>
    <row r="915" spans="4:21" ht="30" customHeight="1">
      <c r="D915" s="897"/>
      <c r="E915" s="897"/>
      <c r="F915" s="897"/>
      <c r="G915" s="897"/>
      <c r="H915" s="897"/>
      <c r="I915" s="897"/>
      <c r="J915" s="897"/>
      <c r="K915" s="897"/>
      <c r="L915" s="897"/>
      <c r="M915" s="897"/>
      <c r="N915" s="897"/>
      <c r="O915" s="909" t="s">
        <v>2228</v>
      </c>
      <c r="P915" s="910" t="s">
        <v>2229</v>
      </c>
      <c r="Q915" s="918">
        <v>722</v>
      </c>
      <c r="R915" s="969" t="s">
        <v>1428</v>
      </c>
      <c r="S915" s="920">
        <v>12</v>
      </c>
      <c r="T915" s="969"/>
    </row>
    <row r="916" spans="4:21" ht="30" customHeight="1">
      <c r="D916" s="897"/>
      <c r="E916" s="897"/>
      <c r="F916" s="897"/>
      <c r="G916" s="897"/>
      <c r="H916" s="897"/>
      <c r="I916" s="897"/>
      <c r="J916" s="897"/>
      <c r="K916" s="897"/>
      <c r="L916" s="897"/>
      <c r="M916" s="897"/>
      <c r="N916" s="897"/>
      <c r="O916" s="909" t="s">
        <v>2230</v>
      </c>
      <c r="P916" s="910" t="s">
        <v>2231</v>
      </c>
      <c r="Q916" s="918">
        <v>723</v>
      </c>
      <c r="R916" s="969" t="s">
        <v>594</v>
      </c>
      <c r="S916" s="920">
        <v>1</v>
      </c>
      <c r="T916" s="969"/>
    </row>
    <row r="917" spans="4:21" ht="30" customHeight="1">
      <c r="D917" s="897"/>
      <c r="E917" s="897"/>
      <c r="F917" s="897"/>
      <c r="G917" s="897"/>
      <c r="H917" s="897"/>
      <c r="I917" s="897"/>
      <c r="J917" s="898">
        <v>5</v>
      </c>
      <c r="K917" s="897"/>
      <c r="L917" s="897"/>
      <c r="M917" s="897"/>
      <c r="N917" s="902">
        <v>5</v>
      </c>
      <c r="O917" s="911" t="s">
        <v>2232</v>
      </c>
      <c r="P917" s="908" t="s">
        <v>206</v>
      </c>
      <c r="Q917" s="916"/>
      <c r="R917" s="916"/>
      <c r="S917" s="917"/>
      <c r="T917" s="916"/>
    </row>
    <row r="918" spans="4:21" ht="30" customHeight="1">
      <c r="D918" s="897"/>
      <c r="E918" s="897"/>
      <c r="F918" s="897"/>
      <c r="G918" s="897"/>
      <c r="H918" s="897"/>
      <c r="I918" s="897"/>
      <c r="J918" s="897"/>
      <c r="K918" s="897"/>
      <c r="L918" s="897"/>
      <c r="M918" s="897"/>
      <c r="N918" s="897"/>
      <c r="O918" s="909" t="s">
        <v>2233</v>
      </c>
      <c r="P918" s="931" t="s">
        <v>2234</v>
      </c>
      <c r="Q918" s="918">
        <v>724</v>
      </c>
      <c r="R918" s="936" t="s">
        <v>480</v>
      </c>
      <c r="S918" s="949">
        <v>4</v>
      </c>
      <c r="T918" s="936"/>
    </row>
    <row r="919" spans="4:21" ht="30" customHeight="1">
      <c r="D919" s="897"/>
      <c r="E919" s="897"/>
      <c r="F919" s="897"/>
      <c r="G919" s="897"/>
      <c r="H919" s="897"/>
      <c r="I919" s="897"/>
      <c r="J919" s="897"/>
      <c r="K919" s="897"/>
      <c r="L919" s="897"/>
      <c r="M919" s="897"/>
      <c r="N919" s="897"/>
      <c r="O919" s="909" t="s">
        <v>2235</v>
      </c>
      <c r="P919" s="931" t="s">
        <v>2236</v>
      </c>
      <c r="Q919" s="918">
        <v>725</v>
      </c>
      <c r="R919" s="936" t="s">
        <v>480</v>
      </c>
      <c r="S919" s="949">
        <v>4</v>
      </c>
      <c r="T919" s="936"/>
    </row>
    <row r="920" spans="4:21" ht="30" customHeight="1">
      <c r="D920" s="897"/>
      <c r="E920" s="897"/>
      <c r="F920" s="897"/>
      <c r="G920" s="897"/>
      <c r="H920" s="897"/>
      <c r="I920" s="897"/>
      <c r="J920" s="897"/>
      <c r="K920" s="897"/>
      <c r="L920" s="897"/>
      <c r="M920" s="897"/>
      <c r="N920" s="897"/>
      <c r="O920" s="909" t="s">
        <v>2237</v>
      </c>
      <c r="P920" s="910" t="s">
        <v>2238</v>
      </c>
      <c r="Q920" s="918">
        <v>726</v>
      </c>
      <c r="R920" s="936" t="s">
        <v>594</v>
      </c>
      <c r="S920" s="946">
        <v>4</v>
      </c>
      <c r="T920" s="936"/>
    </row>
    <row r="921" spans="4:21" ht="30" customHeight="1">
      <c r="D921" s="897"/>
      <c r="E921" s="897"/>
      <c r="F921" s="897"/>
      <c r="G921" s="897"/>
      <c r="H921" s="897"/>
      <c r="I921" s="897"/>
      <c r="J921" s="897"/>
      <c r="K921" s="897"/>
      <c r="L921" s="897"/>
      <c r="M921" s="897"/>
      <c r="N921" s="897"/>
      <c r="O921" s="909" t="s">
        <v>2239</v>
      </c>
      <c r="P921" s="931" t="s">
        <v>2240</v>
      </c>
      <c r="Q921" s="918">
        <v>727</v>
      </c>
      <c r="R921" s="919" t="s">
        <v>480</v>
      </c>
      <c r="S921" s="949">
        <v>4</v>
      </c>
      <c r="T921" s="919"/>
    </row>
    <row r="922" spans="4:21" ht="30" customHeight="1">
      <c r="D922" s="897"/>
      <c r="E922" s="897"/>
      <c r="F922" s="897"/>
      <c r="G922" s="897"/>
      <c r="H922" s="897"/>
      <c r="I922" s="897"/>
      <c r="J922" s="897"/>
      <c r="K922" s="897"/>
      <c r="L922" s="897"/>
      <c r="M922" s="897"/>
      <c r="N922" s="897"/>
      <c r="O922" s="909" t="s">
        <v>2241</v>
      </c>
      <c r="P922" s="931" t="s">
        <v>2242</v>
      </c>
      <c r="Q922" s="918">
        <v>728</v>
      </c>
      <c r="R922" s="919" t="s">
        <v>480</v>
      </c>
      <c r="S922" s="949">
        <v>4</v>
      </c>
      <c r="T922" s="919"/>
    </row>
    <row r="923" spans="4:21" ht="30" customHeight="1">
      <c r="D923" s="897"/>
      <c r="E923" s="897"/>
      <c r="F923" s="897"/>
      <c r="G923" s="897"/>
      <c r="H923" s="897"/>
      <c r="I923" s="897"/>
      <c r="J923" s="898">
        <v>2</v>
      </c>
      <c r="K923" s="897"/>
      <c r="L923" s="897"/>
      <c r="M923" s="897"/>
      <c r="N923" s="902">
        <v>2</v>
      </c>
      <c r="O923" s="911" t="s">
        <v>2243</v>
      </c>
      <c r="P923" s="908" t="s">
        <v>207</v>
      </c>
      <c r="Q923" s="916"/>
      <c r="R923" s="916"/>
      <c r="S923" s="917"/>
      <c r="T923" s="916"/>
    </row>
    <row r="924" spans="4:21" ht="30" customHeight="1">
      <c r="D924" s="897"/>
      <c r="E924" s="897"/>
      <c r="F924" s="897"/>
      <c r="G924" s="897"/>
      <c r="H924" s="897"/>
      <c r="I924" s="897"/>
      <c r="J924" s="897"/>
      <c r="K924" s="897"/>
      <c r="L924" s="897"/>
      <c r="M924" s="897"/>
      <c r="N924" s="897"/>
      <c r="O924" s="909" t="s">
        <v>2244</v>
      </c>
      <c r="P924" s="934" t="s">
        <v>2245</v>
      </c>
      <c r="Q924" s="918">
        <v>729</v>
      </c>
      <c r="R924" s="936" t="s">
        <v>2246</v>
      </c>
      <c r="S924" s="949">
        <v>1</v>
      </c>
      <c r="T924" s="936"/>
    </row>
    <row r="925" spans="4:21" ht="30" customHeight="1">
      <c r="D925" s="897"/>
      <c r="E925" s="897"/>
      <c r="F925" s="897"/>
      <c r="G925" s="897"/>
      <c r="H925" s="897"/>
      <c r="I925" s="897"/>
      <c r="J925" s="897"/>
      <c r="K925" s="897"/>
      <c r="L925" s="897"/>
      <c r="M925" s="897"/>
      <c r="N925" s="897"/>
      <c r="O925" s="909" t="s">
        <v>2247</v>
      </c>
      <c r="P925" s="934" t="s">
        <v>2248</v>
      </c>
      <c r="Q925" s="918">
        <v>730</v>
      </c>
      <c r="R925" s="936" t="s">
        <v>2246</v>
      </c>
      <c r="S925" s="949">
        <v>1</v>
      </c>
      <c r="T925" s="936"/>
    </row>
    <row r="926" spans="4:21" ht="30" customHeight="1">
      <c r="D926" s="897"/>
      <c r="E926" s="897"/>
      <c r="F926" s="896">
        <v>8</v>
      </c>
      <c r="G926" s="897"/>
      <c r="H926" s="897"/>
      <c r="I926" s="898">
        <f>SUM(J927:J1008)</f>
        <v>77</v>
      </c>
      <c r="J926" s="897"/>
      <c r="K926" s="897"/>
      <c r="L926" s="897"/>
      <c r="M926" s="902">
        <f>SUM(N927:N1008)</f>
        <v>77</v>
      </c>
      <c r="N926" s="897"/>
      <c r="O926" s="905">
        <v>3.2</v>
      </c>
      <c r="P926" s="906" t="s">
        <v>208</v>
      </c>
      <c r="Q926" s="905"/>
      <c r="R926" s="905"/>
      <c r="S926" s="915"/>
      <c r="T926" s="905"/>
      <c r="U926" s="926">
        <v>8</v>
      </c>
    </row>
    <row r="927" spans="4:21" ht="30" customHeight="1">
      <c r="D927" s="897"/>
      <c r="E927" s="897"/>
      <c r="F927" s="897"/>
      <c r="G927" s="897"/>
      <c r="H927" s="897"/>
      <c r="I927" s="897"/>
      <c r="J927" s="898">
        <v>16</v>
      </c>
      <c r="K927" s="897"/>
      <c r="L927" s="897"/>
      <c r="M927" s="897"/>
      <c r="N927" s="902">
        <v>16</v>
      </c>
      <c r="O927" s="911" t="s">
        <v>2249</v>
      </c>
      <c r="P927" s="908" t="s">
        <v>2250</v>
      </c>
      <c r="Q927" s="916"/>
      <c r="R927" s="916"/>
      <c r="S927" s="917"/>
      <c r="T927" s="916"/>
    </row>
    <row r="928" spans="4:21" ht="30" customHeight="1">
      <c r="D928" s="897"/>
      <c r="E928" s="897"/>
      <c r="F928" s="897"/>
      <c r="G928" s="897"/>
      <c r="H928" s="897"/>
      <c r="I928" s="897"/>
      <c r="J928" s="897"/>
      <c r="K928" s="897"/>
      <c r="L928" s="897"/>
      <c r="M928" s="897"/>
      <c r="N928" s="897"/>
      <c r="O928" s="909" t="s">
        <v>2251</v>
      </c>
      <c r="P928" s="933" t="s">
        <v>2252</v>
      </c>
      <c r="Q928" s="918">
        <v>731</v>
      </c>
      <c r="R928" s="919" t="s">
        <v>680</v>
      </c>
      <c r="S928" s="949">
        <v>4000</v>
      </c>
      <c r="T928" s="919"/>
    </row>
    <row r="929" spans="4:20" ht="30" customHeight="1">
      <c r="D929" s="897"/>
      <c r="E929" s="897"/>
      <c r="F929" s="897"/>
      <c r="G929" s="897"/>
      <c r="H929" s="897"/>
      <c r="I929" s="897"/>
      <c r="J929" s="897"/>
      <c r="K929" s="897"/>
      <c r="L929" s="897"/>
      <c r="M929" s="897"/>
      <c r="N929" s="897"/>
      <c r="O929" s="909" t="s">
        <v>2253</v>
      </c>
      <c r="P929" s="934" t="s">
        <v>2254</v>
      </c>
      <c r="Q929" s="918">
        <v>732</v>
      </c>
      <c r="R929" s="919" t="s">
        <v>2255</v>
      </c>
      <c r="S929" s="949">
        <v>4</v>
      </c>
      <c r="T929" s="919"/>
    </row>
    <row r="930" spans="4:20" ht="30" customHeight="1">
      <c r="D930" s="897"/>
      <c r="E930" s="897"/>
      <c r="F930" s="897"/>
      <c r="G930" s="897"/>
      <c r="H930" s="897"/>
      <c r="I930" s="897"/>
      <c r="J930" s="897"/>
      <c r="K930" s="897"/>
      <c r="L930" s="897"/>
      <c r="M930" s="897"/>
      <c r="N930" s="897"/>
      <c r="O930" s="909" t="s">
        <v>2256</v>
      </c>
      <c r="P930" s="934" t="s">
        <v>2257</v>
      </c>
      <c r="Q930" s="918">
        <v>733</v>
      </c>
      <c r="R930" s="919" t="s">
        <v>617</v>
      </c>
      <c r="S930" s="949">
        <v>600</v>
      </c>
      <c r="T930" s="919"/>
    </row>
    <row r="931" spans="4:20" ht="30" customHeight="1">
      <c r="D931" s="897"/>
      <c r="E931" s="897"/>
      <c r="F931" s="897"/>
      <c r="G931" s="897"/>
      <c r="H931" s="897"/>
      <c r="I931" s="897"/>
      <c r="J931" s="897"/>
      <c r="K931" s="897"/>
      <c r="L931" s="897"/>
      <c r="M931" s="897"/>
      <c r="N931" s="897"/>
      <c r="O931" s="909" t="s">
        <v>2258</v>
      </c>
      <c r="P931" s="934" t="s">
        <v>2259</v>
      </c>
      <c r="Q931" s="918">
        <v>734</v>
      </c>
      <c r="R931" s="919" t="s">
        <v>617</v>
      </c>
      <c r="S931" s="949">
        <v>600</v>
      </c>
      <c r="T931" s="919"/>
    </row>
    <row r="932" spans="4:20" ht="30" customHeight="1">
      <c r="D932" s="897"/>
      <c r="E932" s="897"/>
      <c r="F932" s="897"/>
      <c r="G932" s="897"/>
      <c r="H932" s="897"/>
      <c r="I932" s="897"/>
      <c r="J932" s="897"/>
      <c r="K932" s="897"/>
      <c r="L932" s="897"/>
      <c r="M932" s="897"/>
      <c r="N932" s="897"/>
      <c r="O932" s="909" t="s">
        <v>2260</v>
      </c>
      <c r="P932" s="934" t="s">
        <v>2261</v>
      </c>
      <c r="Q932" s="918">
        <v>735</v>
      </c>
      <c r="R932" s="919" t="s">
        <v>617</v>
      </c>
      <c r="S932" s="949">
        <v>600</v>
      </c>
      <c r="T932" s="919"/>
    </row>
    <row r="933" spans="4:20" ht="30" customHeight="1">
      <c r="D933" s="897"/>
      <c r="E933" s="897"/>
      <c r="F933" s="897"/>
      <c r="G933" s="897"/>
      <c r="H933" s="897"/>
      <c r="I933" s="897"/>
      <c r="J933" s="897"/>
      <c r="K933" s="897"/>
      <c r="L933" s="897"/>
      <c r="M933" s="897"/>
      <c r="N933" s="897"/>
      <c r="O933" s="909" t="s">
        <v>2262</v>
      </c>
      <c r="P933" s="934" t="s">
        <v>2263</v>
      </c>
      <c r="Q933" s="918">
        <v>736</v>
      </c>
      <c r="R933" s="919" t="s">
        <v>617</v>
      </c>
      <c r="S933" s="949">
        <v>600</v>
      </c>
      <c r="T933" s="919"/>
    </row>
    <row r="934" spans="4:20" ht="30" customHeight="1">
      <c r="D934" s="897"/>
      <c r="E934" s="897"/>
      <c r="F934" s="897"/>
      <c r="G934" s="897"/>
      <c r="H934" s="897"/>
      <c r="I934" s="897"/>
      <c r="J934" s="897"/>
      <c r="K934" s="897"/>
      <c r="L934" s="897"/>
      <c r="M934" s="897"/>
      <c r="N934" s="897"/>
      <c r="O934" s="909" t="s">
        <v>2264</v>
      </c>
      <c r="P934" s="934" t="s">
        <v>2265</v>
      </c>
      <c r="Q934" s="918">
        <v>737</v>
      </c>
      <c r="R934" s="919" t="s">
        <v>617</v>
      </c>
      <c r="S934" s="949">
        <v>600</v>
      </c>
      <c r="T934" s="919"/>
    </row>
    <row r="935" spans="4:20" ht="30" customHeight="1">
      <c r="D935" s="897"/>
      <c r="E935" s="897"/>
      <c r="F935" s="897"/>
      <c r="G935" s="897"/>
      <c r="H935" s="897"/>
      <c r="I935" s="897"/>
      <c r="J935" s="897"/>
      <c r="K935" s="897"/>
      <c r="L935" s="897"/>
      <c r="M935" s="897"/>
      <c r="N935" s="897"/>
      <c r="O935" s="909" t="s">
        <v>2266</v>
      </c>
      <c r="P935" s="934" t="s">
        <v>2267</v>
      </c>
      <c r="Q935" s="918">
        <v>738</v>
      </c>
      <c r="R935" s="919" t="s">
        <v>617</v>
      </c>
      <c r="S935" s="949">
        <v>600</v>
      </c>
      <c r="T935" s="919"/>
    </row>
    <row r="936" spans="4:20" ht="30" customHeight="1">
      <c r="D936" s="897"/>
      <c r="E936" s="897"/>
      <c r="F936" s="897"/>
      <c r="G936" s="897"/>
      <c r="H936" s="897"/>
      <c r="I936" s="897"/>
      <c r="J936" s="897"/>
      <c r="K936" s="897"/>
      <c r="L936" s="897"/>
      <c r="M936" s="897"/>
      <c r="N936" s="897"/>
      <c r="O936" s="909" t="s">
        <v>2268</v>
      </c>
      <c r="P936" s="931" t="s">
        <v>2269</v>
      </c>
      <c r="Q936" s="918">
        <v>739</v>
      </c>
      <c r="R936" s="919" t="s">
        <v>617</v>
      </c>
      <c r="S936" s="949">
        <v>600</v>
      </c>
      <c r="T936" s="919"/>
    </row>
    <row r="937" spans="4:20" ht="30" customHeight="1">
      <c r="D937" s="897"/>
      <c r="E937" s="897"/>
      <c r="F937" s="897"/>
      <c r="G937" s="897"/>
      <c r="H937" s="897"/>
      <c r="I937" s="897"/>
      <c r="J937" s="897"/>
      <c r="K937" s="897"/>
      <c r="L937" s="897"/>
      <c r="M937" s="897"/>
      <c r="N937" s="897"/>
      <c r="O937" s="909" t="s">
        <v>2270</v>
      </c>
      <c r="P937" s="931" t="s">
        <v>2271</v>
      </c>
      <c r="Q937" s="918">
        <v>740</v>
      </c>
      <c r="R937" s="919" t="s">
        <v>617</v>
      </c>
      <c r="S937" s="949">
        <v>600</v>
      </c>
      <c r="T937" s="919"/>
    </row>
    <row r="938" spans="4:20" ht="30" customHeight="1">
      <c r="D938" s="897"/>
      <c r="E938" s="897"/>
      <c r="F938" s="897"/>
      <c r="G938" s="897"/>
      <c r="H938" s="897"/>
      <c r="I938" s="897"/>
      <c r="J938" s="897"/>
      <c r="K938" s="897"/>
      <c r="L938" s="897"/>
      <c r="M938" s="897"/>
      <c r="N938" s="897"/>
      <c r="O938" s="909" t="s">
        <v>2272</v>
      </c>
      <c r="P938" s="931" t="s">
        <v>2273</v>
      </c>
      <c r="Q938" s="918">
        <v>741</v>
      </c>
      <c r="R938" s="919" t="s">
        <v>617</v>
      </c>
      <c r="S938" s="949">
        <v>600</v>
      </c>
      <c r="T938" s="919"/>
    </row>
    <row r="939" spans="4:20" ht="30" customHeight="1">
      <c r="D939" s="897"/>
      <c r="E939" s="897"/>
      <c r="F939" s="897"/>
      <c r="G939" s="897"/>
      <c r="H939" s="897"/>
      <c r="I939" s="897"/>
      <c r="J939" s="897"/>
      <c r="K939" s="897"/>
      <c r="L939" s="897"/>
      <c r="M939" s="897"/>
      <c r="N939" s="897"/>
      <c r="O939" s="909" t="s">
        <v>2274</v>
      </c>
      <c r="P939" s="910" t="s">
        <v>2275</v>
      </c>
      <c r="Q939" s="918">
        <v>742</v>
      </c>
      <c r="R939" s="919" t="s">
        <v>617</v>
      </c>
      <c r="S939" s="949">
        <v>600</v>
      </c>
      <c r="T939" s="919"/>
    </row>
    <row r="940" spans="4:20" ht="30" customHeight="1">
      <c r="D940" s="897"/>
      <c r="E940" s="897"/>
      <c r="F940" s="897"/>
      <c r="G940" s="897"/>
      <c r="H940" s="897"/>
      <c r="I940" s="897"/>
      <c r="J940" s="897"/>
      <c r="K940" s="897"/>
      <c r="L940" s="897"/>
      <c r="M940" s="897"/>
      <c r="N940" s="897"/>
      <c r="O940" s="909" t="s">
        <v>2276</v>
      </c>
      <c r="P940" s="910" t="s">
        <v>2277</v>
      </c>
      <c r="Q940" s="918">
        <v>743</v>
      </c>
      <c r="R940" s="936" t="s">
        <v>2278</v>
      </c>
      <c r="S940" s="949">
        <v>4</v>
      </c>
      <c r="T940" s="936"/>
    </row>
    <row r="941" spans="4:20" ht="30" customHeight="1">
      <c r="D941" s="897"/>
      <c r="E941" s="897"/>
      <c r="F941" s="897"/>
      <c r="G941" s="897"/>
      <c r="H941" s="897"/>
      <c r="I941" s="897"/>
      <c r="J941" s="897"/>
      <c r="K941" s="897"/>
      <c r="L941" s="897"/>
      <c r="M941" s="897"/>
      <c r="N941" s="897"/>
      <c r="O941" s="900"/>
      <c r="P941" s="968" t="s">
        <v>2279</v>
      </c>
      <c r="Q941" s="921"/>
      <c r="R941" s="936"/>
      <c r="S941" s="949"/>
      <c r="T941" s="936"/>
    </row>
    <row r="942" spans="4:20" ht="30" customHeight="1">
      <c r="D942" s="897"/>
      <c r="E942" s="897"/>
      <c r="F942" s="897"/>
      <c r="G942" s="897"/>
      <c r="H942" s="897"/>
      <c r="I942" s="897"/>
      <c r="J942" s="897"/>
      <c r="K942" s="897"/>
      <c r="L942" s="897"/>
      <c r="M942" s="897"/>
      <c r="N942" s="897"/>
      <c r="O942" s="909" t="s">
        <v>2280</v>
      </c>
      <c r="P942" s="910" t="s">
        <v>2281</v>
      </c>
      <c r="Q942" s="918">
        <v>744</v>
      </c>
      <c r="R942" s="936" t="s">
        <v>2282</v>
      </c>
      <c r="S942" s="949">
        <v>4</v>
      </c>
      <c r="T942" s="936"/>
    </row>
    <row r="943" spans="4:20" ht="30" customHeight="1">
      <c r="D943" s="897"/>
      <c r="E943" s="897"/>
      <c r="F943" s="897"/>
      <c r="G943" s="897"/>
      <c r="H943" s="897"/>
      <c r="I943" s="897"/>
      <c r="J943" s="897"/>
      <c r="K943" s="897"/>
      <c r="L943" s="897"/>
      <c r="M943" s="897"/>
      <c r="N943" s="897"/>
      <c r="O943" s="909" t="s">
        <v>2283</v>
      </c>
      <c r="P943" s="910" t="s">
        <v>2284</v>
      </c>
      <c r="Q943" s="918">
        <v>745</v>
      </c>
      <c r="R943" s="936" t="s">
        <v>362</v>
      </c>
      <c r="S943" s="949">
        <v>600</v>
      </c>
      <c r="T943" s="936"/>
    </row>
    <row r="944" spans="4:20" ht="30" customHeight="1">
      <c r="D944" s="897"/>
      <c r="E944" s="897"/>
      <c r="F944" s="897"/>
      <c r="G944" s="897"/>
      <c r="H944" s="897"/>
      <c r="I944" s="897"/>
      <c r="J944" s="897"/>
      <c r="K944" s="897"/>
      <c r="L944" s="897"/>
      <c r="M944" s="897"/>
      <c r="N944" s="897"/>
      <c r="O944" s="909" t="s">
        <v>2285</v>
      </c>
      <c r="P944" s="910" t="s">
        <v>2286</v>
      </c>
      <c r="Q944" s="918">
        <v>746</v>
      </c>
      <c r="R944" s="936" t="s">
        <v>2287</v>
      </c>
      <c r="S944" s="949">
        <v>4</v>
      </c>
      <c r="T944" s="936"/>
    </row>
    <row r="945" spans="4:20" ht="30" customHeight="1">
      <c r="D945" s="897"/>
      <c r="E945" s="897"/>
      <c r="F945" s="897"/>
      <c r="G945" s="897"/>
      <c r="H945" s="897"/>
      <c r="I945" s="897"/>
      <c r="J945" s="898">
        <v>23</v>
      </c>
      <c r="K945" s="897"/>
      <c r="L945" s="897"/>
      <c r="M945" s="897"/>
      <c r="N945" s="902">
        <v>23</v>
      </c>
      <c r="O945" s="911" t="s">
        <v>2288</v>
      </c>
      <c r="P945" s="908" t="s">
        <v>2289</v>
      </c>
      <c r="Q945" s="916"/>
      <c r="R945" s="916"/>
      <c r="S945" s="917"/>
      <c r="T945" s="916"/>
    </row>
    <row r="946" spans="4:20" ht="30" customHeight="1">
      <c r="D946" s="897"/>
      <c r="E946" s="897"/>
      <c r="F946" s="897"/>
      <c r="G946" s="897"/>
      <c r="H946" s="897"/>
      <c r="I946" s="897"/>
      <c r="J946" s="897"/>
      <c r="K946" s="897"/>
      <c r="L946" s="897"/>
      <c r="M946" s="897"/>
      <c r="N946" s="897"/>
      <c r="O946" s="909" t="s">
        <v>2290</v>
      </c>
      <c r="P946" s="933" t="s">
        <v>2291</v>
      </c>
      <c r="Q946" s="918">
        <v>747</v>
      </c>
      <c r="R946" s="919" t="s">
        <v>2292</v>
      </c>
      <c r="S946" s="949">
        <v>6</v>
      </c>
      <c r="T946" s="919"/>
    </row>
    <row r="947" spans="4:20" ht="30" customHeight="1">
      <c r="D947" s="897"/>
      <c r="E947" s="897"/>
      <c r="F947" s="897"/>
      <c r="G947" s="897"/>
      <c r="H947" s="897"/>
      <c r="I947" s="897"/>
      <c r="J947" s="897"/>
      <c r="K947" s="897"/>
      <c r="L947" s="897"/>
      <c r="M947" s="897"/>
      <c r="N947" s="897"/>
      <c r="O947" s="909" t="s">
        <v>2293</v>
      </c>
      <c r="P947" s="933" t="s">
        <v>2294</v>
      </c>
      <c r="Q947" s="918">
        <v>748</v>
      </c>
      <c r="R947" s="919" t="s">
        <v>2292</v>
      </c>
      <c r="S947" s="949">
        <v>6</v>
      </c>
      <c r="T947" s="919"/>
    </row>
    <row r="948" spans="4:20" ht="30" customHeight="1">
      <c r="D948" s="897"/>
      <c r="E948" s="897"/>
      <c r="F948" s="897"/>
      <c r="G948" s="897"/>
      <c r="H948" s="897"/>
      <c r="I948" s="897"/>
      <c r="J948" s="897"/>
      <c r="K948" s="897"/>
      <c r="L948" s="897"/>
      <c r="M948" s="897"/>
      <c r="N948" s="897"/>
      <c r="O948" s="909" t="s">
        <v>2295</v>
      </c>
      <c r="P948" s="933" t="s">
        <v>2296</v>
      </c>
      <c r="Q948" s="918">
        <v>749</v>
      </c>
      <c r="R948" s="919" t="s">
        <v>2297</v>
      </c>
      <c r="S948" s="949">
        <v>40</v>
      </c>
      <c r="T948" s="919"/>
    </row>
    <row r="949" spans="4:20" ht="30" customHeight="1">
      <c r="D949" s="897"/>
      <c r="E949" s="897"/>
      <c r="F949" s="897"/>
      <c r="G949" s="897"/>
      <c r="H949" s="897"/>
      <c r="I949" s="897"/>
      <c r="J949" s="897"/>
      <c r="K949" s="897"/>
      <c r="L949" s="897"/>
      <c r="M949" s="897"/>
      <c r="N949" s="897"/>
      <c r="O949" s="909" t="s">
        <v>2298</v>
      </c>
      <c r="P949" s="964" t="s">
        <v>2299</v>
      </c>
      <c r="Q949" s="937">
        <v>750</v>
      </c>
      <c r="R949" s="943" t="s">
        <v>2300</v>
      </c>
      <c r="S949" s="952">
        <v>4</v>
      </c>
      <c r="T949" s="943"/>
    </row>
    <row r="950" spans="4:20" ht="30" customHeight="1">
      <c r="D950" s="897"/>
      <c r="E950" s="897"/>
      <c r="F950" s="897"/>
      <c r="G950" s="897"/>
      <c r="H950" s="897"/>
      <c r="I950" s="897"/>
      <c r="J950" s="897"/>
      <c r="K950" s="897"/>
      <c r="L950" s="897"/>
      <c r="M950" s="897"/>
      <c r="N950" s="897"/>
      <c r="O950" s="909" t="s">
        <v>2301</v>
      </c>
      <c r="P950" s="964" t="s">
        <v>2302</v>
      </c>
      <c r="Q950" s="935">
        <v>751</v>
      </c>
      <c r="R950" s="943" t="s">
        <v>2300</v>
      </c>
      <c r="S950" s="952">
        <v>4</v>
      </c>
      <c r="T950" s="943"/>
    </row>
    <row r="951" spans="4:20" ht="30" customHeight="1">
      <c r="D951" s="897"/>
      <c r="E951" s="897"/>
      <c r="F951" s="897"/>
      <c r="G951" s="897"/>
      <c r="H951" s="897"/>
      <c r="I951" s="897"/>
      <c r="J951" s="897"/>
      <c r="K951" s="897"/>
      <c r="L951" s="897"/>
      <c r="M951" s="897"/>
      <c r="N951" s="897"/>
      <c r="O951" s="909" t="s">
        <v>2303</v>
      </c>
      <c r="P951" s="964" t="s">
        <v>2304</v>
      </c>
      <c r="Q951" s="918">
        <v>752</v>
      </c>
      <c r="R951" s="943" t="s">
        <v>617</v>
      </c>
      <c r="S951" s="952">
        <v>24</v>
      </c>
      <c r="T951" s="943"/>
    </row>
    <row r="952" spans="4:20" ht="30" customHeight="1">
      <c r="D952" s="897"/>
      <c r="E952" s="897"/>
      <c r="F952" s="897"/>
      <c r="G952" s="897"/>
      <c r="H952" s="897"/>
      <c r="I952" s="897"/>
      <c r="J952" s="897"/>
      <c r="K952" s="897"/>
      <c r="L952" s="897"/>
      <c r="M952" s="897"/>
      <c r="N952" s="897"/>
      <c r="O952" s="909" t="s">
        <v>2305</v>
      </c>
      <c r="P952" s="964" t="s">
        <v>2306</v>
      </c>
      <c r="Q952" s="935">
        <v>753</v>
      </c>
      <c r="R952" s="943" t="s">
        <v>2300</v>
      </c>
      <c r="S952" s="952">
        <v>4</v>
      </c>
      <c r="T952" s="943"/>
    </row>
    <row r="953" spans="4:20" ht="30" customHeight="1">
      <c r="D953" s="897"/>
      <c r="E953" s="897"/>
      <c r="F953" s="897"/>
      <c r="G953" s="897"/>
      <c r="H953" s="897"/>
      <c r="I953" s="897"/>
      <c r="J953" s="897"/>
      <c r="K953" s="897"/>
      <c r="L953" s="897"/>
      <c r="M953" s="897"/>
      <c r="N953" s="897"/>
      <c r="O953" s="909" t="s">
        <v>2307</v>
      </c>
      <c r="P953" s="964" t="s">
        <v>2308</v>
      </c>
      <c r="Q953" s="935">
        <v>754</v>
      </c>
      <c r="R953" s="943" t="s">
        <v>2300</v>
      </c>
      <c r="S953" s="952">
        <v>4</v>
      </c>
      <c r="T953" s="943"/>
    </row>
    <row r="954" spans="4:20" ht="30" customHeight="1">
      <c r="D954" s="897"/>
      <c r="E954" s="897"/>
      <c r="F954" s="897"/>
      <c r="G954" s="897"/>
      <c r="H954" s="897"/>
      <c r="I954" s="897"/>
      <c r="J954" s="897"/>
      <c r="K954" s="897"/>
      <c r="L954" s="897"/>
      <c r="M954" s="897"/>
      <c r="N954" s="897"/>
      <c r="O954" s="909" t="s">
        <v>2309</v>
      </c>
      <c r="P954" s="934" t="s">
        <v>2310</v>
      </c>
      <c r="Q954" s="918">
        <v>755</v>
      </c>
      <c r="R954" s="919" t="s">
        <v>2311</v>
      </c>
      <c r="S954" s="949">
        <v>4</v>
      </c>
      <c r="T954" s="919"/>
    </row>
    <row r="955" spans="4:20" ht="30" customHeight="1">
      <c r="D955" s="897"/>
      <c r="E955" s="897"/>
      <c r="F955" s="897"/>
      <c r="G955" s="897"/>
      <c r="H955" s="897"/>
      <c r="I955" s="897"/>
      <c r="J955" s="897"/>
      <c r="K955" s="897"/>
      <c r="L955" s="897"/>
      <c r="M955" s="897"/>
      <c r="N955" s="897"/>
      <c r="O955" s="909" t="s">
        <v>2312</v>
      </c>
      <c r="P955" s="933" t="s">
        <v>2313</v>
      </c>
      <c r="Q955" s="918">
        <v>756</v>
      </c>
      <c r="R955" s="919" t="s">
        <v>617</v>
      </c>
      <c r="S955" s="949">
        <v>600</v>
      </c>
      <c r="T955" s="919"/>
    </row>
    <row r="956" spans="4:20" ht="30" customHeight="1">
      <c r="D956" s="897"/>
      <c r="E956" s="897"/>
      <c r="F956" s="897"/>
      <c r="G956" s="897"/>
      <c r="H956" s="897"/>
      <c r="I956" s="897"/>
      <c r="J956" s="897"/>
      <c r="K956" s="897"/>
      <c r="L956" s="897"/>
      <c r="M956" s="897"/>
      <c r="N956" s="897"/>
      <c r="O956" s="909" t="s">
        <v>2314</v>
      </c>
      <c r="P956" s="933" t="s">
        <v>2315</v>
      </c>
      <c r="Q956" s="918">
        <v>757</v>
      </c>
      <c r="R956" s="919" t="s">
        <v>2316</v>
      </c>
      <c r="S956" s="949">
        <v>288</v>
      </c>
      <c r="T956" s="919"/>
    </row>
    <row r="957" spans="4:20" ht="30" customHeight="1">
      <c r="D957" s="897"/>
      <c r="E957" s="897"/>
      <c r="F957" s="897"/>
      <c r="G957" s="897"/>
      <c r="H957" s="897"/>
      <c r="I957" s="897"/>
      <c r="J957" s="897"/>
      <c r="K957" s="897"/>
      <c r="L957" s="897"/>
      <c r="M957" s="897"/>
      <c r="N957" s="897"/>
      <c r="O957" s="909" t="s">
        <v>2317</v>
      </c>
      <c r="P957" s="933" t="s">
        <v>2318</v>
      </c>
      <c r="Q957" s="918">
        <v>758</v>
      </c>
      <c r="R957" s="919" t="s">
        <v>2319</v>
      </c>
      <c r="S957" s="949">
        <v>288</v>
      </c>
      <c r="T957" s="919"/>
    </row>
    <row r="958" spans="4:20" ht="30" customHeight="1">
      <c r="D958" s="897"/>
      <c r="E958" s="897"/>
      <c r="F958" s="897"/>
      <c r="G958" s="897"/>
      <c r="H958" s="897"/>
      <c r="I958" s="897"/>
      <c r="J958" s="897"/>
      <c r="K958" s="897"/>
      <c r="L958" s="897"/>
      <c r="M958" s="897"/>
      <c r="N958" s="897"/>
      <c r="O958" s="909" t="s">
        <v>2320</v>
      </c>
      <c r="P958" s="933" t="s">
        <v>2321</v>
      </c>
      <c r="Q958" s="918">
        <v>759</v>
      </c>
      <c r="R958" s="919" t="s">
        <v>617</v>
      </c>
      <c r="S958" s="949">
        <v>600</v>
      </c>
      <c r="T958" s="919"/>
    </row>
    <row r="959" spans="4:20" ht="30" customHeight="1">
      <c r="D959" s="897"/>
      <c r="E959" s="897"/>
      <c r="F959" s="897"/>
      <c r="G959" s="897"/>
      <c r="H959" s="897"/>
      <c r="I959" s="897"/>
      <c r="J959" s="897"/>
      <c r="K959" s="897"/>
      <c r="L959" s="897"/>
      <c r="M959" s="897"/>
      <c r="N959" s="897"/>
      <c r="O959" s="954"/>
      <c r="P959" s="968" t="s">
        <v>2322</v>
      </c>
      <c r="Q959" s="958"/>
      <c r="R959" s="958"/>
      <c r="S959" s="959"/>
      <c r="T959" s="958"/>
    </row>
    <row r="960" spans="4:20" ht="30" customHeight="1">
      <c r="D960" s="897"/>
      <c r="E960" s="897"/>
      <c r="F960" s="897"/>
      <c r="G960" s="897"/>
      <c r="H960" s="897"/>
      <c r="I960" s="897"/>
      <c r="J960" s="897"/>
      <c r="K960" s="897"/>
      <c r="L960" s="897"/>
      <c r="M960" s="897"/>
      <c r="N960" s="897"/>
      <c r="O960" s="909" t="s">
        <v>2323</v>
      </c>
      <c r="P960" s="933" t="s">
        <v>2324</v>
      </c>
      <c r="Q960" s="918">
        <v>760</v>
      </c>
      <c r="R960" s="919" t="s">
        <v>2325</v>
      </c>
      <c r="S960" s="949">
        <v>40</v>
      </c>
      <c r="T960" s="919"/>
    </row>
    <row r="961" spans="4:20" ht="30" customHeight="1">
      <c r="D961" s="897"/>
      <c r="E961" s="897"/>
      <c r="F961" s="897"/>
      <c r="G961" s="897"/>
      <c r="H961" s="897"/>
      <c r="I961" s="897"/>
      <c r="J961" s="897"/>
      <c r="K961" s="897"/>
      <c r="L961" s="897"/>
      <c r="M961" s="897"/>
      <c r="N961" s="897"/>
      <c r="O961" s="909" t="s">
        <v>2326</v>
      </c>
      <c r="P961" s="964" t="s">
        <v>2327</v>
      </c>
      <c r="Q961" s="935">
        <v>761</v>
      </c>
      <c r="R961" s="943" t="s">
        <v>2328</v>
      </c>
      <c r="S961" s="952">
        <v>4</v>
      </c>
      <c r="T961" s="943"/>
    </row>
    <row r="962" spans="4:20" ht="30" customHeight="1">
      <c r="D962" s="897"/>
      <c r="E962" s="897"/>
      <c r="F962" s="897"/>
      <c r="G962" s="897"/>
      <c r="H962" s="897"/>
      <c r="I962" s="897"/>
      <c r="J962" s="897"/>
      <c r="K962" s="897"/>
      <c r="L962" s="897"/>
      <c r="M962" s="897"/>
      <c r="N962" s="897"/>
      <c r="O962" s="909" t="s">
        <v>2329</v>
      </c>
      <c r="P962" s="933" t="s">
        <v>2330</v>
      </c>
      <c r="Q962" s="918">
        <v>762</v>
      </c>
      <c r="R962" s="919" t="s">
        <v>2331</v>
      </c>
      <c r="S962" s="949">
        <v>4</v>
      </c>
      <c r="T962" s="919"/>
    </row>
    <row r="963" spans="4:20" ht="30" customHeight="1">
      <c r="D963" s="897"/>
      <c r="E963" s="897"/>
      <c r="F963" s="897"/>
      <c r="G963" s="897"/>
      <c r="H963" s="897"/>
      <c r="I963" s="897"/>
      <c r="J963" s="897"/>
      <c r="K963" s="897"/>
      <c r="L963" s="897"/>
      <c r="M963" s="897"/>
      <c r="N963" s="897"/>
      <c r="O963" s="909" t="s">
        <v>2332</v>
      </c>
      <c r="P963" s="933" t="s">
        <v>2333</v>
      </c>
      <c r="Q963" s="918">
        <v>763</v>
      </c>
      <c r="R963" s="919" t="s">
        <v>2328</v>
      </c>
      <c r="S963" s="949">
        <v>4</v>
      </c>
      <c r="T963" s="919"/>
    </row>
    <row r="964" spans="4:20" ht="30" customHeight="1">
      <c r="D964" s="897"/>
      <c r="E964" s="897"/>
      <c r="F964" s="897"/>
      <c r="G964" s="897"/>
      <c r="H964" s="897"/>
      <c r="I964" s="897"/>
      <c r="J964" s="897"/>
      <c r="K964" s="897"/>
      <c r="L964" s="897"/>
      <c r="M964" s="897"/>
      <c r="N964" s="897"/>
      <c r="O964" s="909" t="s">
        <v>2334</v>
      </c>
      <c r="P964" s="933" t="s">
        <v>2335</v>
      </c>
      <c r="Q964" s="918">
        <v>764</v>
      </c>
      <c r="R964" s="919" t="s">
        <v>2336</v>
      </c>
      <c r="S964" s="949">
        <v>1000</v>
      </c>
      <c r="T964" s="919"/>
    </row>
    <row r="965" spans="4:20" ht="30" customHeight="1">
      <c r="D965" s="897"/>
      <c r="E965" s="897"/>
      <c r="F965" s="897"/>
      <c r="G965" s="897"/>
      <c r="H965" s="897"/>
      <c r="I965" s="897"/>
      <c r="J965" s="897"/>
      <c r="K965" s="897"/>
      <c r="L965" s="897"/>
      <c r="M965" s="897"/>
      <c r="N965" s="897"/>
      <c r="O965" s="954"/>
      <c r="P965" s="968" t="s">
        <v>2337</v>
      </c>
      <c r="Q965" s="958"/>
      <c r="R965" s="958"/>
      <c r="S965" s="959"/>
      <c r="T965" s="958"/>
    </row>
    <row r="966" spans="4:20" ht="30" customHeight="1">
      <c r="D966" s="897"/>
      <c r="E966" s="897"/>
      <c r="F966" s="897"/>
      <c r="G966" s="897"/>
      <c r="H966" s="897"/>
      <c r="I966" s="897"/>
      <c r="J966" s="897"/>
      <c r="K966" s="897"/>
      <c r="L966" s="897"/>
      <c r="M966" s="897"/>
      <c r="N966" s="897"/>
      <c r="O966" s="909" t="s">
        <v>2338</v>
      </c>
      <c r="P966" s="933" t="s">
        <v>2339</v>
      </c>
      <c r="Q966" s="918">
        <v>765</v>
      </c>
      <c r="R966" s="943" t="s">
        <v>2340</v>
      </c>
      <c r="S966" s="949">
        <v>41</v>
      </c>
      <c r="T966" s="943"/>
    </row>
    <row r="967" spans="4:20" ht="30" customHeight="1">
      <c r="D967" s="897"/>
      <c r="E967" s="897"/>
      <c r="F967" s="897"/>
      <c r="G967" s="897"/>
      <c r="H967" s="897"/>
      <c r="I967" s="897"/>
      <c r="J967" s="897"/>
      <c r="K967" s="897"/>
      <c r="L967" s="897"/>
      <c r="M967" s="897"/>
      <c r="N967" s="897"/>
      <c r="O967" s="909" t="s">
        <v>2341</v>
      </c>
      <c r="P967" s="934" t="s">
        <v>2342</v>
      </c>
      <c r="Q967" s="918">
        <v>766</v>
      </c>
      <c r="R967" s="943" t="s">
        <v>2282</v>
      </c>
      <c r="S967" s="952">
        <v>4</v>
      </c>
      <c r="T967" s="943"/>
    </row>
    <row r="968" spans="4:20" ht="30" customHeight="1">
      <c r="D968" s="897"/>
      <c r="E968" s="897"/>
      <c r="F968" s="897"/>
      <c r="G968" s="897"/>
      <c r="H968" s="897"/>
      <c r="I968" s="897"/>
      <c r="J968" s="897"/>
      <c r="K968" s="897"/>
      <c r="L968" s="897"/>
      <c r="M968" s="897"/>
      <c r="N968" s="897"/>
      <c r="O968" s="909" t="s">
        <v>2343</v>
      </c>
      <c r="P968" s="933" t="s">
        <v>2344</v>
      </c>
      <c r="Q968" s="918">
        <v>767</v>
      </c>
      <c r="R968" s="943" t="s">
        <v>617</v>
      </c>
      <c r="S968" s="949">
        <v>400</v>
      </c>
      <c r="T968" s="943"/>
    </row>
    <row r="969" spans="4:20" ht="30" customHeight="1">
      <c r="D969" s="897"/>
      <c r="E969" s="897"/>
      <c r="F969" s="897"/>
      <c r="G969" s="897"/>
      <c r="H969" s="897"/>
      <c r="I969" s="897"/>
      <c r="J969" s="897"/>
      <c r="K969" s="897"/>
      <c r="L969" s="897"/>
      <c r="M969" s="897"/>
      <c r="N969" s="897"/>
      <c r="O969" s="909" t="s">
        <v>2345</v>
      </c>
      <c r="P969" s="933" t="s">
        <v>2346</v>
      </c>
      <c r="Q969" s="918">
        <v>768</v>
      </c>
      <c r="R969" s="943" t="s">
        <v>617</v>
      </c>
      <c r="S969" s="949">
        <v>800</v>
      </c>
      <c r="T969" s="943"/>
    </row>
    <row r="970" spans="4:20" ht="30" customHeight="1">
      <c r="D970" s="897"/>
      <c r="E970" s="897"/>
      <c r="F970" s="897"/>
      <c r="G970" s="897"/>
      <c r="H970" s="897"/>
      <c r="I970" s="897"/>
      <c r="J970" s="897"/>
      <c r="K970" s="897"/>
      <c r="L970" s="897"/>
      <c r="M970" s="897"/>
      <c r="N970" s="897"/>
      <c r="O970" s="909" t="s">
        <v>2347</v>
      </c>
      <c r="P970" s="933" t="s">
        <v>2348</v>
      </c>
      <c r="Q970" s="918">
        <v>769</v>
      </c>
      <c r="R970" s="943" t="s">
        <v>617</v>
      </c>
      <c r="S970" s="949">
        <v>400</v>
      </c>
      <c r="T970" s="943"/>
    </row>
    <row r="971" spans="4:20" ht="30" customHeight="1">
      <c r="D971" s="897"/>
      <c r="E971" s="897"/>
      <c r="F971" s="897"/>
      <c r="G971" s="897"/>
      <c r="H971" s="897"/>
      <c r="I971" s="897"/>
      <c r="J971" s="898">
        <v>7</v>
      </c>
      <c r="K971" s="897"/>
      <c r="L971" s="897"/>
      <c r="M971" s="897"/>
      <c r="N971" s="902">
        <v>7</v>
      </c>
      <c r="O971" s="911" t="s">
        <v>2349</v>
      </c>
      <c r="P971" s="908" t="s">
        <v>211</v>
      </c>
      <c r="Q971" s="916"/>
      <c r="R971" s="916"/>
      <c r="S971" s="917"/>
      <c r="T971" s="916"/>
    </row>
    <row r="972" spans="4:20" ht="30" customHeight="1">
      <c r="D972" s="897"/>
      <c r="E972" s="897"/>
      <c r="F972" s="897"/>
      <c r="G972" s="897"/>
      <c r="H972" s="897"/>
      <c r="I972" s="897"/>
      <c r="J972" s="897"/>
      <c r="K972" s="897"/>
      <c r="L972" s="897"/>
      <c r="M972" s="897"/>
      <c r="N972" s="897"/>
      <c r="O972" s="909" t="s">
        <v>2350</v>
      </c>
      <c r="P972" s="964" t="s">
        <v>2351</v>
      </c>
      <c r="Q972" s="918">
        <v>770</v>
      </c>
      <c r="R972" s="936" t="s">
        <v>2352</v>
      </c>
      <c r="S972" s="949">
        <v>1</v>
      </c>
      <c r="T972" s="936"/>
    </row>
    <row r="973" spans="4:20" ht="30" customHeight="1">
      <c r="D973" s="897"/>
      <c r="E973" s="897"/>
      <c r="F973" s="897"/>
      <c r="G973" s="897"/>
      <c r="H973" s="897"/>
      <c r="I973" s="897"/>
      <c r="J973" s="897"/>
      <c r="K973" s="897"/>
      <c r="L973" s="897"/>
      <c r="M973" s="897"/>
      <c r="N973" s="897"/>
      <c r="O973" s="909" t="s">
        <v>2353</v>
      </c>
      <c r="P973" s="964" t="s">
        <v>2354</v>
      </c>
      <c r="Q973" s="918">
        <v>771</v>
      </c>
      <c r="R973" s="919" t="s">
        <v>2355</v>
      </c>
      <c r="S973" s="949">
        <v>40</v>
      </c>
      <c r="T973" s="919"/>
    </row>
    <row r="974" spans="4:20" ht="30" customHeight="1">
      <c r="D974" s="897"/>
      <c r="E974" s="897"/>
      <c r="F974" s="897"/>
      <c r="G974" s="897"/>
      <c r="H974" s="897"/>
      <c r="I974" s="897"/>
      <c r="J974" s="897"/>
      <c r="K974" s="897"/>
      <c r="L974" s="897"/>
      <c r="M974" s="897"/>
      <c r="N974" s="897"/>
      <c r="O974" s="909" t="s">
        <v>2356</v>
      </c>
      <c r="P974" s="964" t="s">
        <v>2357</v>
      </c>
      <c r="Q974" s="935">
        <v>772</v>
      </c>
      <c r="R974" s="943" t="s">
        <v>2282</v>
      </c>
      <c r="S974" s="952">
        <v>4</v>
      </c>
      <c r="T974" s="943"/>
    </row>
    <row r="975" spans="4:20" ht="30" customHeight="1">
      <c r="D975" s="897"/>
      <c r="E975" s="897"/>
      <c r="F975" s="897"/>
      <c r="G975" s="897"/>
      <c r="H975" s="897"/>
      <c r="I975" s="897"/>
      <c r="J975" s="897"/>
      <c r="K975" s="897"/>
      <c r="L975" s="897"/>
      <c r="M975" s="897"/>
      <c r="N975" s="897"/>
      <c r="O975" s="909" t="s">
        <v>2358</v>
      </c>
      <c r="P975" s="964" t="s">
        <v>2359</v>
      </c>
      <c r="Q975" s="935">
        <v>773</v>
      </c>
      <c r="R975" s="943" t="s">
        <v>2282</v>
      </c>
      <c r="S975" s="952">
        <v>4</v>
      </c>
      <c r="T975" s="943"/>
    </row>
    <row r="976" spans="4:20" ht="30" customHeight="1">
      <c r="D976" s="897"/>
      <c r="E976" s="897"/>
      <c r="F976" s="897"/>
      <c r="G976" s="897"/>
      <c r="H976" s="897"/>
      <c r="I976" s="897"/>
      <c r="J976" s="897"/>
      <c r="K976" s="897"/>
      <c r="L976" s="897"/>
      <c r="M976" s="897"/>
      <c r="N976" s="897"/>
      <c r="O976" s="909" t="s">
        <v>2360</v>
      </c>
      <c r="P976" s="964" t="s">
        <v>2361</v>
      </c>
      <c r="Q976" s="935">
        <v>774</v>
      </c>
      <c r="R976" s="943" t="s">
        <v>2282</v>
      </c>
      <c r="S976" s="952">
        <v>4</v>
      </c>
      <c r="T976" s="943"/>
    </row>
    <row r="977" spans="4:20" ht="30" customHeight="1">
      <c r="D977" s="897"/>
      <c r="E977" s="897"/>
      <c r="F977" s="897"/>
      <c r="G977" s="897"/>
      <c r="H977" s="897"/>
      <c r="I977" s="897"/>
      <c r="J977" s="897"/>
      <c r="K977" s="897"/>
      <c r="L977" s="897"/>
      <c r="M977" s="897"/>
      <c r="N977" s="897"/>
      <c r="O977" s="909" t="s">
        <v>2362</v>
      </c>
      <c r="P977" s="933" t="s">
        <v>2363</v>
      </c>
      <c r="Q977" s="918">
        <v>775</v>
      </c>
      <c r="R977" s="919" t="s">
        <v>2364</v>
      </c>
      <c r="S977" s="949">
        <v>4</v>
      </c>
      <c r="T977" s="919"/>
    </row>
    <row r="978" spans="4:20" ht="30" customHeight="1">
      <c r="D978" s="897"/>
      <c r="E978" s="897"/>
      <c r="F978" s="897"/>
      <c r="G978" s="897"/>
      <c r="H978" s="897"/>
      <c r="I978" s="897"/>
      <c r="J978" s="897"/>
      <c r="K978" s="897"/>
      <c r="L978" s="897"/>
      <c r="M978" s="897"/>
      <c r="N978" s="897"/>
      <c r="O978" s="909" t="s">
        <v>2365</v>
      </c>
      <c r="P978" s="934" t="s">
        <v>2366</v>
      </c>
      <c r="Q978" s="918">
        <v>776</v>
      </c>
      <c r="R978" s="919" t="s">
        <v>2367</v>
      </c>
      <c r="S978" s="949">
        <v>600</v>
      </c>
      <c r="T978" s="919"/>
    </row>
    <row r="979" spans="4:20" ht="30" customHeight="1">
      <c r="D979" s="897"/>
      <c r="E979" s="897"/>
      <c r="F979" s="897"/>
      <c r="G979" s="897"/>
      <c r="H979" s="897"/>
      <c r="I979" s="897"/>
      <c r="J979" s="898">
        <v>7</v>
      </c>
      <c r="K979" s="897"/>
      <c r="L979" s="897"/>
      <c r="M979" s="897"/>
      <c r="N979" s="902">
        <v>7</v>
      </c>
      <c r="O979" s="911" t="s">
        <v>2368</v>
      </c>
      <c r="P979" s="908" t="s">
        <v>2369</v>
      </c>
      <c r="Q979" s="916"/>
      <c r="R979" s="916"/>
      <c r="S979" s="917"/>
      <c r="T979" s="916"/>
    </row>
    <row r="980" spans="4:20" ht="30" customHeight="1">
      <c r="D980" s="897"/>
      <c r="E980" s="897"/>
      <c r="F980" s="897"/>
      <c r="G980" s="897"/>
      <c r="H980" s="897"/>
      <c r="I980" s="897"/>
      <c r="J980" s="897"/>
      <c r="K980" s="897"/>
      <c r="L980" s="897"/>
      <c r="M980" s="897"/>
      <c r="N980" s="897"/>
      <c r="O980" s="909" t="s">
        <v>2370</v>
      </c>
      <c r="P980" s="964" t="s">
        <v>2371</v>
      </c>
      <c r="Q980" s="935">
        <v>777</v>
      </c>
      <c r="R980" s="943" t="s">
        <v>2282</v>
      </c>
      <c r="S980" s="950">
        <v>4</v>
      </c>
      <c r="T980" s="943"/>
    </row>
    <row r="981" spans="4:20" ht="30" customHeight="1">
      <c r="D981" s="897"/>
      <c r="E981" s="897"/>
      <c r="F981" s="897"/>
      <c r="G981" s="897"/>
      <c r="H981" s="897"/>
      <c r="I981" s="897"/>
      <c r="J981" s="897"/>
      <c r="K981" s="897"/>
      <c r="L981" s="897"/>
      <c r="M981" s="897"/>
      <c r="N981" s="897"/>
      <c r="O981" s="909" t="s">
        <v>2372</v>
      </c>
      <c r="P981" s="933" t="s">
        <v>2373</v>
      </c>
      <c r="Q981" s="918">
        <v>778</v>
      </c>
      <c r="R981" s="919" t="s">
        <v>2340</v>
      </c>
      <c r="S981" s="950">
        <v>40</v>
      </c>
      <c r="T981" s="919"/>
    </row>
    <row r="982" spans="4:20" ht="30" customHeight="1">
      <c r="D982" s="897"/>
      <c r="E982" s="897"/>
      <c r="F982" s="897"/>
      <c r="G982" s="897"/>
      <c r="H982" s="897"/>
      <c r="I982" s="897"/>
      <c r="J982" s="897"/>
      <c r="K982" s="897"/>
      <c r="L982" s="897"/>
      <c r="M982" s="897"/>
      <c r="N982" s="897"/>
      <c r="O982" s="909" t="s">
        <v>2374</v>
      </c>
      <c r="P982" s="933" t="s">
        <v>2375</v>
      </c>
      <c r="Q982" s="918">
        <v>779</v>
      </c>
      <c r="R982" s="919" t="s">
        <v>617</v>
      </c>
      <c r="S982" s="947">
        <v>400</v>
      </c>
      <c r="T982" s="919"/>
    </row>
    <row r="983" spans="4:20" ht="30" customHeight="1">
      <c r="D983" s="897"/>
      <c r="E983" s="897"/>
      <c r="F983" s="897"/>
      <c r="G983" s="897"/>
      <c r="H983" s="897"/>
      <c r="I983" s="897"/>
      <c r="J983" s="897"/>
      <c r="K983" s="897"/>
      <c r="L983" s="897"/>
      <c r="M983" s="897"/>
      <c r="N983" s="897"/>
      <c r="O983" s="909" t="s">
        <v>2376</v>
      </c>
      <c r="P983" s="933" t="s">
        <v>2377</v>
      </c>
      <c r="Q983" s="918">
        <v>780</v>
      </c>
      <c r="R983" s="919" t="s">
        <v>2378</v>
      </c>
      <c r="S983" s="947">
        <v>4</v>
      </c>
      <c r="T983" s="919"/>
    </row>
    <row r="984" spans="4:20" ht="30" customHeight="1">
      <c r="D984" s="897"/>
      <c r="E984" s="897"/>
      <c r="F984" s="897"/>
      <c r="G984" s="897"/>
      <c r="H984" s="897"/>
      <c r="I984" s="897"/>
      <c r="J984" s="897"/>
      <c r="K984" s="897"/>
      <c r="L984" s="897"/>
      <c r="M984" s="897"/>
      <c r="N984" s="897"/>
      <c r="O984" s="909" t="s">
        <v>2379</v>
      </c>
      <c r="P984" s="933" t="s">
        <v>2380</v>
      </c>
      <c r="Q984" s="918">
        <v>781</v>
      </c>
      <c r="R984" s="919" t="s">
        <v>617</v>
      </c>
      <c r="S984" s="947">
        <v>600</v>
      </c>
      <c r="T984" s="919"/>
    </row>
    <row r="985" spans="4:20" ht="30" customHeight="1">
      <c r="D985" s="897"/>
      <c r="E985" s="897"/>
      <c r="F985" s="897"/>
      <c r="G985" s="897"/>
      <c r="H985" s="897"/>
      <c r="I985" s="897"/>
      <c r="J985" s="897"/>
      <c r="K985" s="897"/>
      <c r="L985" s="897"/>
      <c r="M985" s="897"/>
      <c r="N985" s="897"/>
      <c r="O985" s="909" t="s">
        <v>2381</v>
      </c>
      <c r="P985" s="933" t="s">
        <v>2382</v>
      </c>
      <c r="Q985" s="918">
        <v>782</v>
      </c>
      <c r="R985" s="919" t="s">
        <v>617</v>
      </c>
      <c r="S985" s="947">
        <v>600</v>
      </c>
      <c r="T985" s="919"/>
    </row>
    <row r="986" spans="4:20" ht="30" customHeight="1">
      <c r="D986" s="897"/>
      <c r="E986" s="897"/>
      <c r="F986" s="897"/>
      <c r="G986" s="897"/>
      <c r="H986" s="897"/>
      <c r="I986" s="897"/>
      <c r="J986" s="897"/>
      <c r="K986" s="897"/>
      <c r="L986" s="897"/>
      <c r="M986" s="897"/>
      <c r="N986" s="897"/>
      <c r="O986" s="909" t="s">
        <v>2383</v>
      </c>
      <c r="P986" s="933" t="s">
        <v>2384</v>
      </c>
      <c r="Q986" s="918">
        <v>783</v>
      </c>
      <c r="R986" s="919" t="s">
        <v>617</v>
      </c>
      <c r="S986" s="947">
        <v>600</v>
      </c>
      <c r="T986" s="919"/>
    </row>
    <row r="987" spans="4:20" ht="30" customHeight="1">
      <c r="D987" s="897"/>
      <c r="E987" s="897"/>
      <c r="F987" s="897"/>
      <c r="G987" s="897"/>
      <c r="H987" s="897"/>
      <c r="I987" s="897"/>
      <c r="J987" s="898">
        <v>10</v>
      </c>
      <c r="K987" s="897"/>
      <c r="L987" s="897"/>
      <c r="M987" s="897"/>
      <c r="N987" s="902">
        <v>10</v>
      </c>
      <c r="O987" s="911" t="s">
        <v>2385</v>
      </c>
      <c r="P987" s="908" t="s">
        <v>2386</v>
      </c>
      <c r="Q987" s="916"/>
      <c r="R987" s="916"/>
      <c r="S987" s="917"/>
      <c r="T987" s="916"/>
    </row>
    <row r="988" spans="4:20" ht="30" customHeight="1">
      <c r="D988" s="897"/>
      <c r="E988" s="897"/>
      <c r="F988" s="897"/>
      <c r="G988" s="897"/>
      <c r="H988" s="897"/>
      <c r="I988" s="897"/>
      <c r="J988" s="897"/>
      <c r="K988" s="897"/>
      <c r="L988" s="897"/>
      <c r="M988" s="897"/>
      <c r="N988" s="897"/>
      <c r="O988" s="909" t="s">
        <v>2387</v>
      </c>
      <c r="P988" s="933" t="s">
        <v>2388</v>
      </c>
      <c r="Q988" s="918">
        <v>784</v>
      </c>
      <c r="R988" s="943" t="s">
        <v>2389</v>
      </c>
      <c r="S988" s="949">
        <v>4</v>
      </c>
      <c r="T988" s="943"/>
    </row>
    <row r="989" spans="4:20" ht="30" customHeight="1">
      <c r="D989" s="897"/>
      <c r="E989" s="897"/>
      <c r="F989" s="897"/>
      <c r="G989" s="897"/>
      <c r="H989" s="897"/>
      <c r="I989" s="897"/>
      <c r="J989" s="897"/>
      <c r="K989" s="897"/>
      <c r="L989" s="897"/>
      <c r="M989" s="897"/>
      <c r="N989" s="897"/>
      <c r="O989" s="909" t="s">
        <v>2390</v>
      </c>
      <c r="P989" s="933" t="s">
        <v>2391</v>
      </c>
      <c r="Q989" s="918">
        <v>785</v>
      </c>
      <c r="R989" s="943" t="s">
        <v>2392</v>
      </c>
      <c r="S989" s="949">
        <v>2</v>
      </c>
      <c r="T989" s="943"/>
    </row>
    <row r="990" spans="4:20" ht="30" customHeight="1">
      <c r="D990" s="897"/>
      <c r="E990" s="897"/>
      <c r="F990" s="897"/>
      <c r="G990" s="897"/>
      <c r="H990" s="897"/>
      <c r="I990" s="897"/>
      <c r="J990" s="897"/>
      <c r="K990" s="897"/>
      <c r="L990" s="897"/>
      <c r="M990" s="897"/>
      <c r="N990" s="897"/>
      <c r="O990" s="909" t="s">
        <v>2393</v>
      </c>
      <c r="P990" s="933" t="s">
        <v>2394</v>
      </c>
      <c r="Q990" s="918">
        <v>786</v>
      </c>
      <c r="R990" s="943" t="s">
        <v>2328</v>
      </c>
      <c r="S990" s="949">
        <v>4</v>
      </c>
      <c r="T990" s="943"/>
    </row>
    <row r="991" spans="4:20" ht="30" customHeight="1">
      <c r="D991" s="897"/>
      <c r="E991" s="897"/>
      <c r="F991" s="897"/>
      <c r="G991" s="897"/>
      <c r="H991" s="897"/>
      <c r="I991" s="897"/>
      <c r="J991" s="897"/>
      <c r="K991" s="897"/>
      <c r="L991" s="897"/>
      <c r="M991" s="897"/>
      <c r="N991" s="897"/>
      <c r="O991" s="909" t="s">
        <v>2395</v>
      </c>
      <c r="P991" s="933" t="s">
        <v>2396</v>
      </c>
      <c r="Q991" s="918">
        <v>787</v>
      </c>
      <c r="R991" s="943" t="s">
        <v>2328</v>
      </c>
      <c r="S991" s="949">
        <v>4</v>
      </c>
      <c r="T991" s="943"/>
    </row>
    <row r="992" spans="4:20" ht="30" customHeight="1">
      <c r="D992" s="897"/>
      <c r="E992" s="897"/>
      <c r="F992" s="897"/>
      <c r="G992" s="897"/>
      <c r="H992" s="897"/>
      <c r="I992" s="897"/>
      <c r="J992" s="897"/>
      <c r="K992" s="897"/>
      <c r="L992" s="897"/>
      <c r="M992" s="897"/>
      <c r="N992" s="897"/>
      <c r="O992" s="909" t="s">
        <v>2397</v>
      </c>
      <c r="P992" s="933" t="s">
        <v>2398</v>
      </c>
      <c r="Q992" s="918">
        <v>788</v>
      </c>
      <c r="R992" s="943" t="s">
        <v>2282</v>
      </c>
      <c r="S992" s="949">
        <v>4</v>
      </c>
      <c r="T992" s="943"/>
    </row>
    <row r="993" spans="4:20" ht="30" customHeight="1">
      <c r="D993" s="897"/>
      <c r="E993" s="897"/>
      <c r="F993" s="897"/>
      <c r="G993" s="897"/>
      <c r="H993" s="897"/>
      <c r="I993" s="897"/>
      <c r="J993" s="897"/>
      <c r="K993" s="897"/>
      <c r="L993" s="897"/>
      <c r="M993" s="897"/>
      <c r="N993" s="897"/>
      <c r="O993" s="909" t="s">
        <v>2399</v>
      </c>
      <c r="P993" s="933" t="s">
        <v>2400</v>
      </c>
      <c r="Q993" s="918">
        <v>789</v>
      </c>
      <c r="R993" s="943" t="s">
        <v>617</v>
      </c>
      <c r="S993" s="949">
        <v>600</v>
      </c>
      <c r="T993" s="943"/>
    </row>
    <row r="994" spans="4:20" ht="30" customHeight="1">
      <c r="D994" s="897"/>
      <c r="E994" s="897"/>
      <c r="F994" s="897"/>
      <c r="G994" s="897"/>
      <c r="H994" s="897"/>
      <c r="I994" s="897"/>
      <c r="J994" s="897"/>
      <c r="K994" s="897"/>
      <c r="L994" s="897"/>
      <c r="M994" s="897"/>
      <c r="N994" s="897"/>
      <c r="O994" s="909" t="s">
        <v>2401</v>
      </c>
      <c r="P994" s="933" t="s">
        <v>2402</v>
      </c>
      <c r="Q994" s="918">
        <v>790</v>
      </c>
      <c r="R994" s="943" t="s">
        <v>680</v>
      </c>
      <c r="S994" s="949">
        <v>300</v>
      </c>
      <c r="T994" s="943"/>
    </row>
    <row r="995" spans="4:20" ht="30" customHeight="1">
      <c r="D995" s="897"/>
      <c r="E995" s="897"/>
      <c r="F995" s="897"/>
      <c r="G995" s="897"/>
      <c r="H995" s="897"/>
      <c r="I995" s="897"/>
      <c r="J995" s="897"/>
      <c r="K995" s="897"/>
      <c r="L995" s="897"/>
      <c r="M995" s="897"/>
      <c r="N995" s="897"/>
      <c r="O995" s="909" t="s">
        <v>2403</v>
      </c>
      <c r="P995" s="933" t="s">
        <v>2404</v>
      </c>
      <c r="Q995" s="918">
        <v>791</v>
      </c>
      <c r="R995" s="943" t="s">
        <v>2282</v>
      </c>
      <c r="S995" s="949">
        <v>4</v>
      </c>
      <c r="T995" s="943"/>
    </row>
    <row r="996" spans="4:20" ht="30" customHeight="1">
      <c r="D996" s="897"/>
      <c r="E996" s="897"/>
      <c r="F996" s="897"/>
      <c r="G996" s="897"/>
      <c r="H996" s="897"/>
      <c r="I996" s="897"/>
      <c r="J996" s="897"/>
      <c r="K996" s="897"/>
      <c r="L996" s="897"/>
      <c r="M996" s="897"/>
      <c r="N996" s="897"/>
      <c r="O996" s="909" t="s">
        <v>2405</v>
      </c>
      <c r="P996" s="964" t="s">
        <v>2406</v>
      </c>
      <c r="Q996" s="935">
        <v>792</v>
      </c>
      <c r="R996" s="943" t="s">
        <v>2328</v>
      </c>
      <c r="S996" s="952">
        <v>4</v>
      </c>
      <c r="T996" s="943"/>
    </row>
    <row r="997" spans="4:20" ht="30" customHeight="1">
      <c r="D997" s="897"/>
      <c r="E997" s="897"/>
      <c r="F997" s="897"/>
      <c r="G997" s="897"/>
      <c r="H997" s="897"/>
      <c r="I997" s="897"/>
      <c r="J997" s="897"/>
      <c r="K997" s="897"/>
      <c r="L997" s="897"/>
      <c r="M997" s="897"/>
      <c r="N997" s="897"/>
      <c r="O997" s="909" t="s">
        <v>2407</v>
      </c>
      <c r="P997" s="964" t="s">
        <v>2408</v>
      </c>
      <c r="Q997" s="935">
        <v>793</v>
      </c>
      <c r="R997" s="943" t="s">
        <v>2328</v>
      </c>
      <c r="S997" s="952">
        <v>4</v>
      </c>
      <c r="T997" s="943"/>
    </row>
    <row r="998" spans="4:20" ht="30" customHeight="1">
      <c r="D998" s="897"/>
      <c r="E998" s="897"/>
      <c r="F998" s="897"/>
      <c r="G998" s="897"/>
      <c r="H998" s="897"/>
      <c r="I998" s="897"/>
      <c r="J998" s="898">
        <v>4</v>
      </c>
      <c r="K998" s="897"/>
      <c r="L998" s="897"/>
      <c r="M998" s="897"/>
      <c r="N998" s="902">
        <v>4</v>
      </c>
      <c r="O998" s="911" t="s">
        <v>2409</v>
      </c>
      <c r="P998" s="908" t="s">
        <v>215</v>
      </c>
      <c r="Q998" s="916"/>
      <c r="R998" s="916"/>
      <c r="S998" s="917"/>
      <c r="T998" s="916"/>
    </row>
    <row r="999" spans="4:20" ht="30" customHeight="1">
      <c r="D999" s="897"/>
      <c r="E999" s="897"/>
      <c r="F999" s="897"/>
      <c r="G999" s="897"/>
      <c r="H999" s="897"/>
      <c r="I999" s="897"/>
      <c r="J999" s="897"/>
      <c r="K999" s="897"/>
      <c r="L999" s="897"/>
      <c r="M999" s="897"/>
      <c r="N999" s="897"/>
      <c r="O999" s="909" t="s">
        <v>2410</v>
      </c>
      <c r="P999" s="948" t="s">
        <v>2411</v>
      </c>
      <c r="Q999" s="935">
        <v>794</v>
      </c>
      <c r="R999" s="943" t="s">
        <v>2282</v>
      </c>
      <c r="S999" s="952">
        <v>4</v>
      </c>
      <c r="T999" s="943"/>
    </row>
    <row r="1000" spans="4:20" ht="30" customHeight="1">
      <c r="D1000" s="897"/>
      <c r="E1000" s="897"/>
      <c r="F1000" s="897"/>
      <c r="G1000" s="897"/>
      <c r="H1000" s="897"/>
      <c r="I1000" s="897"/>
      <c r="J1000" s="897"/>
      <c r="K1000" s="897"/>
      <c r="L1000" s="897"/>
      <c r="M1000" s="897"/>
      <c r="N1000" s="897"/>
      <c r="O1000" s="909" t="s">
        <v>2412</v>
      </c>
      <c r="P1000" s="910" t="s">
        <v>2413</v>
      </c>
      <c r="Q1000" s="918">
        <v>795</v>
      </c>
      <c r="R1000" s="919" t="s">
        <v>617</v>
      </c>
      <c r="S1000" s="949">
        <v>600</v>
      </c>
      <c r="T1000" s="919"/>
    </row>
    <row r="1001" spans="4:20" ht="30" customHeight="1">
      <c r="D1001" s="897"/>
      <c r="E1001" s="897"/>
      <c r="F1001" s="897"/>
      <c r="G1001" s="897"/>
      <c r="H1001" s="897"/>
      <c r="I1001" s="897"/>
      <c r="J1001" s="897"/>
      <c r="K1001" s="897"/>
      <c r="L1001" s="897"/>
      <c r="M1001" s="897"/>
      <c r="N1001" s="897"/>
      <c r="O1001" s="909" t="s">
        <v>2414</v>
      </c>
      <c r="P1001" s="910" t="s">
        <v>2415</v>
      </c>
      <c r="Q1001" s="918">
        <v>796</v>
      </c>
      <c r="R1001" s="919" t="s">
        <v>2282</v>
      </c>
      <c r="S1001" s="952">
        <v>4</v>
      </c>
      <c r="T1001" s="919"/>
    </row>
    <row r="1002" spans="4:20" ht="30" customHeight="1">
      <c r="D1002" s="897"/>
      <c r="E1002" s="897"/>
      <c r="F1002" s="897"/>
      <c r="G1002" s="897"/>
      <c r="H1002" s="897"/>
      <c r="I1002" s="897"/>
      <c r="J1002" s="897"/>
      <c r="K1002" s="897"/>
      <c r="L1002" s="897"/>
      <c r="M1002" s="897"/>
      <c r="N1002" s="897"/>
      <c r="O1002" s="909" t="s">
        <v>2416</v>
      </c>
      <c r="P1002" s="910" t="s">
        <v>2417</v>
      </c>
      <c r="Q1002" s="918">
        <v>797</v>
      </c>
      <c r="R1002" s="919" t="s">
        <v>2282</v>
      </c>
      <c r="S1002" s="952">
        <v>4</v>
      </c>
      <c r="T1002" s="919"/>
    </row>
    <row r="1003" spans="4:20" ht="30" customHeight="1">
      <c r="D1003" s="897"/>
      <c r="E1003" s="897"/>
      <c r="F1003" s="897"/>
      <c r="G1003" s="897"/>
      <c r="H1003" s="897"/>
      <c r="I1003" s="897"/>
      <c r="J1003" s="898">
        <v>4</v>
      </c>
      <c r="K1003" s="897"/>
      <c r="L1003" s="897"/>
      <c r="M1003" s="897"/>
      <c r="N1003" s="902">
        <v>4</v>
      </c>
      <c r="O1003" s="911" t="s">
        <v>2418</v>
      </c>
      <c r="P1003" s="908" t="s">
        <v>216</v>
      </c>
      <c r="Q1003" s="916"/>
      <c r="R1003" s="916"/>
      <c r="S1003" s="917"/>
      <c r="T1003" s="916"/>
    </row>
    <row r="1004" spans="4:20" ht="30" customHeight="1">
      <c r="D1004" s="897"/>
      <c r="E1004" s="897"/>
      <c r="F1004" s="897"/>
      <c r="G1004" s="897"/>
      <c r="H1004" s="897"/>
      <c r="I1004" s="897"/>
      <c r="J1004" s="897"/>
      <c r="K1004" s="897"/>
      <c r="L1004" s="897"/>
      <c r="M1004" s="897"/>
      <c r="N1004" s="897"/>
      <c r="O1004" s="909" t="s">
        <v>2419</v>
      </c>
      <c r="P1004" s="964" t="s">
        <v>2420</v>
      </c>
      <c r="Q1004" s="935">
        <v>798</v>
      </c>
      <c r="R1004" s="943" t="s">
        <v>2328</v>
      </c>
      <c r="S1004" s="952">
        <v>4</v>
      </c>
      <c r="T1004" s="943"/>
    </row>
    <row r="1005" spans="4:20" ht="30" customHeight="1">
      <c r="D1005" s="897"/>
      <c r="E1005" s="897"/>
      <c r="F1005" s="897"/>
      <c r="G1005" s="897"/>
      <c r="H1005" s="897"/>
      <c r="I1005" s="897"/>
      <c r="J1005" s="897"/>
      <c r="K1005" s="897"/>
      <c r="L1005" s="897"/>
      <c r="M1005" s="897"/>
      <c r="N1005" s="897"/>
      <c r="O1005" s="909" t="s">
        <v>2421</v>
      </c>
      <c r="P1005" s="933" t="s">
        <v>2422</v>
      </c>
      <c r="Q1005" s="918">
        <v>799</v>
      </c>
      <c r="R1005" s="919" t="s">
        <v>617</v>
      </c>
      <c r="S1005" s="947">
        <v>400</v>
      </c>
      <c r="T1005" s="919"/>
    </row>
    <row r="1006" spans="4:20" ht="30" customHeight="1">
      <c r="D1006" s="897"/>
      <c r="E1006" s="897"/>
      <c r="F1006" s="897"/>
      <c r="G1006" s="897"/>
      <c r="H1006" s="897"/>
      <c r="I1006" s="897"/>
      <c r="J1006" s="897"/>
      <c r="K1006" s="897"/>
      <c r="L1006" s="897"/>
      <c r="M1006" s="897"/>
      <c r="N1006" s="897"/>
      <c r="O1006" s="909" t="s">
        <v>2423</v>
      </c>
      <c r="P1006" s="933" t="s">
        <v>2424</v>
      </c>
      <c r="Q1006" s="937">
        <v>800</v>
      </c>
      <c r="R1006" s="919" t="s">
        <v>2425</v>
      </c>
      <c r="S1006" s="947">
        <v>1</v>
      </c>
      <c r="T1006" s="919"/>
    </row>
    <row r="1007" spans="4:20" ht="30" customHeight="1">
      <c r="D1007" s="897"/>
      <c r="E1007" s="897"/>
      <c r="F1007" s="897"/>
      <c r="G1007" s="897"/>
      <c r="H1007" s="897"/>
      <c r="I1007" s="897"/>
      <c r="J1007" s="897"/>
      <c r="K1007" s="897"/>
      <c r="L1007" s="897"/>
      <c r="M1007" s="897"/>
      <c r="N1007" s="897"/>
      <c r="O1007" s="909" t="s">
        <v>2426</v>
      </c>
      <c r="P1007" s="933" t="s">
        <v>2427</v>
      </c>
      <c r="Q1007" s="918">
        <v>801</v>
      </c>
      <c r="R1007" s="919" t="s">
        <v>617</v>
      </c>
      <c r="S1007" s="947">
        <v>400</v>
      </c>
      <c r="T1007" s="919"/>
    </row>
    <row r="1008" spans="4:20" ht="30" customHeight="1">
      <c r="D1008" s="897"/>
      <c r="E1008" s="897"/>
      <c r="F1008" s="897"/>
      <c r="G1008" s="897"/>
      <c r="H1008" s="897"/>
      <c r="I1008" s="897"/>
      <c r="J1008" s="898">
        <v>6</v>
      </c>
      <c r="K1008" s="897"/>
      <c r="L1008" s="897"/>
      <c r="M1008" s="897"/>
      <c r="N1008" s="902">
        <v>6</v>
      </c>
      <c r="O1008" s="911" t="s">
        <v>2428</v>
      </c>
      <c r="P1008" s="908" t="s">
        <v>217</v>
      </c>
      <c r="Q1008" s="916"/>
      <c r="R1008" s="916"/>
      <c r="S1008" s="917"/>
      <c r="T1008" s="916"/>
    </row>
    <row r="1009" spans="4:22" ht="30" customHeight="1">
      <c r="D1009" s="897"/>
      <c r="E1009" s="897"/>
      <c r="F1009" s="897"/>
      <c r="G1009" s="897"/>
      <c r="H1009" s="897"/>
      <c r="I1009" s="897"/>
      <c r="J1009" s="897"/>
      <c r="K1009" s="897"/>
      <c r="L1009" s="897"/>
      <c r="M1009" s="897"/>
      <c r="N1009" s="897"/>
      <c r="O1009" s="909" t="s">
        <v>2429</v>
      </c>
      <c r="P1009" s="910" t="s">
        <v>2430</v>
      </c>
      <c r="Q1009" s="918">
        <v>802</v>
      </c>
      <c r="R1009" s="943" t="s">
        <v>2431</v>
      </c>
      <c r="S1009" s="949">
        <v>1</v>
      </c>
      <c r="T1009" s="943"/>
    </row>
    <row r="1010" spans="4:22" ht="30" customHeight="1">
      <c r="D1010" s="897"/>
      <c r="E1010" s="897"/>
      <c r="F1010" s="897"/>
      <c r="G1010" s="897"/>
      <c r="H1010" s="897"/>
      <c r="I1010" s="897"/>
      <c r="J1010" s="897"/>
      <c r="K1010" s="897"/>
      <c r="L1010" s="897"/>
      <c r="M1010" s="897"/>
      <c r="N1010" s="897"/>
      <c r="O1010" s="909" t="s">
        <v>2432</v>
      </c>
      <c r="P1010" s="910" t="s">
        <v>2433</v>
      </c>
      <c r="Q1010" s="918">
        <v>803</v>
      </c>
      <c r="R1010" s="943" t="s">
        <v>2340</v>
      </c>
      <c r="S1010" s="949">
        <v>41</v>
      </c>
      <c r="T1010" s="943"/>
    </row>
    <row r="1011" spans="4:22" ht="30" customHeight="1">
      <c r="D1011" s="897"/>
      <c r="E1011" s="897"/>
      <c r="F1011" s="897"/>
      <c r="G1011" s="897"/>
      <c r="H1011" s="897"/>
      <c r="I1011" s="897"/>
      <c r="J1011" s="897"/>
      <c r="K1011" s="897"/>
      <c r="L1011" s="897"/>
      <c r="M1011" s="897"/>
      <c r="N1011" s="897"/>
      <c r="O1011" s="909" t="s">
        <v>2434</v>
      </c>
      <c r="P1011" s="910" t="s">
        <v>2435</v>
      </c>
      <c r="Q1011" s="918">
        <v>804</v>
      </c>
      <c r="R1011" s="943" t="s">
        <v>2340</v>
      </c>
      <c r="S1011" s="949">
        <v>41</v>
      </c>
      <c r="T1011" s="943"/>
    </row>
    <row r="1012" spans="4:22" ht="30" customHeight="1">
      <c r="D1012" s="897"/>
      <c r="E1012" s="897"/>
      <c r="F1012" s="897"/>
      <c r="G1012" s="897"/>
      <c r="H1012" s="897"/>
      <c r="I1012" s="897"/>
      <c r="J1012" s="897"/>
      <c r="K1012" s="897"/>
      <c r="L1012" s="897"/>
      <c r="M1012" s="897"/>
      <c r="N1012" s="897"/>
      <c r="O1012" s="909" t="s">
        <v>2436</v>
      </c>
      <c r="P1012" s="910" t="s">
        <v>2437</v>
      </c>
      <c r="Q1012" s="918">
        <v>805</v>
      </c>
      <c r="R1012" s="943" t="s">
        <v>2438</v>
      </c>
      <c r="S1012" s="949">
        <v>10</v>
      </c>
      <c r="T1012" s="943"/>
      <c r="U1012" s="328" t="s">
        <v>2439</v>
      </c>
    </row>
    <row r="1013" spans="4:22" ht="30" customHeight="1">
      <c r="D1013" s="897"/>
      <c r="E1013" s="897"/>
      <c r="F1013" s="897"/>
      <c r="G1013" s="897"/>
      <c r="H1013" s="897"/>
      <c r="I1013" s="897"/>
      <c r="J1013" s="897"/>
      <c r="K1013" s="897"/>
      <c r="L1013" s="897"/>
      <c r="M1013" s="897"/>
      <c r="N1013" s="897"/>
      <c r="O1013" s="909" t="s">
        <v>2440</v>
      </c>
      <c r="P1013" s="910" t="s">
        <v>2441</v>
      </c>
      <c r="Q1013" s="918">
        <v>806</v>
      </c>
      <c r="R1013" s="943" t="s">
        <v>2328</v>
      </c>
      <c r="S1013" s="949">
        <v>4</v>
      </c>
      <c r="T1013" s="943"/>
    </row>
    <row r="1014" spans="4:22" ht="30" customHeight="1">
      <c r="D1014" s="897"/>
      <c r="E1014" s="897"/>
      <c r="F1014" s="897"/>
      <c r="G1014" s="897"/>
      <c r="H1014" s="897"/>
      <c r="I1014" s="897"/>
      <c r="J1014" s="897"/>
      <c r="K1014" s="897"/>
      <c r="L1014" s="897"/>
      <c r="M1014" s="897"/>
      <c r="N1014" s="897"/>
      <c r="O1014" s="909" t="s">
        <v>2442</v>
      </c>
      <c r="P1014" s="910" t="s">
        <v>2443</v>
      </c>
      <c r="Q1014" s="918">
        <v>807</v>
      </c>
      <c r="R1014" s="943" t="s">
        <v>2444</v>
      </c>
      <c r="S1014" s="949">
        <v>4</v>
      </c>
      <c r="T1014" s="943"/>
    </row>
    <row r="1015" spans="4:22" ht="30" customHeight="1">
      <c r="D1015" s="897"/>
      <c r="E1015" s="897"/>
      <c r="F1015" s="896">
        <v>5</v>
      </c>
      <c r="G1015" s="897"/>
      <c r="H1015" s="897"/>
      <c r="I1015" s="898">
        <f>SUM(J1016:J1044)</f>
        <v>22</v>
      </c>
      <c r="J1015" s="897"/>
      <c r="K1015" s="897"/>
      <c r="L1015" s="897"/>
      <c r="M1015" s="902">
        <f>SUM(N1016:N1044)</f>
        <v>28</v>
      </c>
      <c r="N1015" s="897"/>
      <c r="O1015" s="905">
        <v>3.3</v>
      </c>
      <c r="P1015" s="906" t="s">
        <v>218</v>
      </c>
      <c r="Q1015" s="905"/>
      <c r="R1015" s="905"/>
      <c r="S1015" s="915"/>
      <c r="T1015" s="905"/>
      <c r="U1015" s="328">
        <f>SUM(V1015:V1061)</f>
        <v>25</v>
      </c>
      <c r="V1015" s="880">
        <v>19</v>
      </c>
    </row>
    <row r="1016" spans="4:22" ht="30" customHeight="1">
      <c r="D1016" s="897"/>
      <c r="E1016" s="897"/>
      <c r="F1016" s="897"/>
      <c r="G1016" s="897"/>
      <c r="H1016" s="897"/>
      <c r="I1016" s="897"/>
      <c r="J1016" s="898">
        <v>4</v>
      </c>
      <c r="K1016" s="897"/>
      <c r="L1016" s="897"/>
      <c r="M1016" s="897"/>
      <c r="N1016" s="902">
        <v>9</v>
      </c>
      <c r="O1016" s="911" t="s">
        <v>2445</v>
      </c>
      <c r="P1016" s="908" t="s">
        <v>2446</v>
      </c>
      <c r="Q1016" s="916"/>
      <c r="R1016" s="916"/>
      <c r="S1016" s="917"/>
      <c r="T1016" s="916"/>
    </row>
    <row r="1017" spans="4:22" ht="30" customHeight="1">
      <c r="D1017" s="897"/>
      <c r="E1017" s="897"/>
      <c r="F1017" s="897"/>
      <c r="G1017" s="897"/>
      <c r="H1017" s="897"/>
      <c r="I1017" s="897"/>
      <c r="J1017" s="897"/>
      <c r="K1017" s="897"/>
      <c r="L1017" s="897"/>
      <c r="M1017" s="897"/>
      <c r="N1017" s="897"/>
      <c r="O1017" s="1137" t="s">
        <v>2447</v>
      </c>
      <c r="P1017" s="1143" t="s">
        <v>2448</v>
      </c>
      <c r="Q1017" s="935">
        <v>808</v>
      </c>
      <c r="R1017" s="970" t="s">
        <v>2449</v>
      </c>
      <c r="S1017" s="949">
        <v>1000</v>
      </c>
      <c r="T1017" s="970"/>
    </row>
    <row r="1018" spans="4:22" ht="30" customHeight="1">
      <c r="D1018" s="897"/>
      <c r="E1018" s="897"/>
      <c r="F1018" s="897"/>
      <c r="G1018" s="897"/>
      <c r="H1018" s="897"/>
      <c r="I1018" s="897"/>
      <c r="J1018" s="897"/>
      <c r="K1018" s="897"/>
      <c r="L1018" s="897"/>
      <c r="M1018" s="897"/>
      <c r="N1018" s="897"/>
      <c r="O1018" s="1137"/>
      <c r="P1018" s="1143"/>
      <c r="Q1018" s="935">
        <v>809</v>
      </c>
      <c r="R1018" s="970" t="s">
        <v>2450</v>
      </c>
      <c r="S1018" s="949">
        <v>1000000</v>
      </c>
      <c r="T1018" s="970"/>
    </row>
    <row r="1019" spans="4:22" ht="30" customHeight="1">
      <c r="D1019" s="897"/>
      <c r="E1019" s="897"/>
      <c r="F1019" s="897"/>
      <c r="G1019" s="897"/>
      <c r="H1019" s="897"/>
      <c r="I1019" s="897"/>
      <c r="J1019" s="897"/>
      <c r="K1019" s="897"/>
      <c r="L1019" s="897"/>
      <c r="M1019" s="897"/>
      <c r="N1019" s="897"/>
      <c r="O1019" s="1137"/>
      <c r="P1019" s="1143"/>
      <c r="Q1019" s="935">
        <v>810</v>
      </c>
      <c r="R1019" s="964" t="s">
        <v>2451</v>
      </c>
      <c r="S1019" s="949">
        <v>60</v>
      </c>
      <c r="T1019" s="964"/>
    </row>
    <row r="1020" spans="4:22" ht="30" customHeight="1">
      <c r="D1020" s="897"/>
      <c r="E1020" s="897"/>
      <c r="F1020" s="897"/>
      <c r="G1020" s="897"/>
      <c r="H1020" s="897"/>
      <c r="I1020" s="897"/>
      <c r="J1020" s="897"/>
      <c r="K1020" s="897"/>
      <c r="L1020" s="897"/>
      <c r="M1020" s="897"/>
      <c r="N1020" s="897"/>
      <c r="O1020" s="1137"/>
      <c r="P1020" s="1143"/>
      <c r="Q1020" s="935">
        <v>811</v>
      </c>
      <c r="R1020" s="964" t="s">
        <v>2452</v>
      </c>
      <c r="S1020" s="949">
        <v>90</v>
      </c>
      <c r="T1020" s="964"/>
    </row>
    <row r="1021" spans="4:22" ht="30" customHeight="1">
      <c r="D1021" s="897"/>
      <c r="E1021" s="897"/>
      <c r="F1021" s="897"/>
      <c r="G1021" s="897"/>
      <c r="H1021" s="897"/>
      <c r="I1021" s="897"/>
      <c r="J1021" s="897"/>
      <c r="K1021" s="897"/>
      <c r="L1021" s="897"/>
      <c r="M1021" s="897"/>
      <c r="N1021" s="897"/>
      <c r="O1021" s="1137"/>
      <c r="P1021" s="1143"/>
      <c r="Q1021" s="935">
        <v>812</v>
      </c>
      <c r="R1021" s="964" t="s">
        <v>2453</v>
      </c>
      <c r="S1021" s="949">
        <v>2161</v>
      </c>
      <c r="T1021" s="964"/>
    </row>
    <row r="1022" spans="4:22" ht="30" customHeight="1">
      <c r="D1022" s="897"/>
      <c r="E1022" s="897"/>
      <c r="F1022" s="897"/>
      <c r="G1022" s="897"/>
      <c r="H1022" s="897"/>
      <c r="I1022" s="897"/>
      <c r="J1022" s="897"/>
      <c r="K1022" s="897"/>
      <c r="L1022" s="897"/>
      <c r="M1022" s="897"/>
      <c r="N1022" s="897"/>
      <c r="O1022" s="1137"/>
      <c r="P1022" s="1143"/>
      <c r="Q1022" s="935">
        <v>813</v>
      </c>
      <c r="R1022" s="964" t="s">
        <v>2454</v>
      </c>
      <c r="S1022" s="949">
        <v>190</v>
      </c>
      <c r="T1022" s="964"/>
    </row>
    <row r="1023" spans="4:22" ht="30" customHeight="1">
      <c r="D1023" s="897"/>
      <c r="E1023" s="897"/>
      <c r="F1023" s="897"/>
      <c r="G1023" s="897"/>
      <c r="H1023" s="897"/>
      <c r="I1023" s="897"/>
      <c r="J1023" s="897"/>
      <c r="K1023" s="897"/>
      <c r="L1023" s="897"/>
      <c r="M1023" s="897"/>
      <c r="N1023" s="897"/>
      <c r="O1023" s="909" t="s">
        <v>2455</v>
      </c>
      <c r="P1023" s="933" t="s">
        <v>2456</v>
      </c>
      <c r="Q1023" s="918">
        <v>814</v>
      </c>
      <c r="R1023" s="971" t="s">
        <v>2457</v>
      </c>
      <c r="S1023" s="949">
        <v>200000</v>
      </c>
      <c r="T1023" s="971"/>
    </row>
    <row r="1024" spans="4:22" ht="30" customHeight="1">
      <c r="D1024" s="897"/>
      <c r="E1024" s="897"/>
      <c r="F1024" s="897"/>
      <c r="G1024" s="897"/>
      <c r="H1024" s="897"/>
      <c r="I1024" s="897"/>
      <c r="J1024" s="897"/>
      <c r="K1024" s="897"/>
      <c r="L1024" s="897"/>
      <c r="M1024" s="897"/>
      <c r="N1024" s="897"/>
      <c r="O1024" s="909" t="s">
        <v>2458</v>
      </c>
      <c r="P1024" s="933" t="s">
        <v>2459</v>
      </c>
      <c r="Q1024" s="918">
        <v>815</v>
      </c>
      <c r="R1024" s="971" t="s">
        <v>594</v>
      </c>
      <c r="S1024" s="949">
        <v>3</v>
      </c>
      <c r="T1024" s="971"/>
    </row>
    <row r="1025" spans="4:20" ht="30" customHeight="1">
      <c r="D1025" s="897"/>
      <c r="E1025" s="897"/>
      <c r="F1025" s="897"/>
      <c r="G1025" s="897"/>
      <c r="H1025" s="897"/>
      <c r="I1025" s="897"/>
      <c r="J1025" s="897"/>
      <c r="K1025" s="897"/>
      <c r="L1025" s="897"/>
      <c r="M1025" s="897"/>
      <c r="N1025" s="897"/>
      <c r="O1025" s="909" t="s">
        <v>2460</v>
      </c>
      <c r="P1025" s="934" t="s">
        <v>2461</v>
      </c>
      <c r="Q1025" s="918">
        <v>816</v>
      </c>
      <c r="R1025" s="945" t="s">
        <v>2462</v>
      </c>
      <c r="S1025" s="949">
        <v>1</v>
      </c>
      <c r="T1025" s="945"/>
    </row>
    <row r="1026" spans="4:20" ht="30" customHeight="1">
      <c r="D1026" s="897"/>
      <c r="E1026" s="897"/>
      <c r="F1026" s="897"/>
      <c r="G1026" s="897"/>
      <c r="H1026" s="897"/>
      <c r="I1026" s="897"/>
      <c r="J1026" s="898">
        <v>3</v>
      </c>
      <c r="K1026" s="897"/>
      <c r="L1026" s="897"/>
      <c r="M1026" s="897"/>
      <c r="N1026" s="902">
        <v>3</v>
      </c>
      <c r="O1026" s="911" t="s">
        <v>2463</v>
      </c>
      <c r="P1026" s="908" t="s">
        <v>221</v>
      </c>
      <c r="Q1026" s="916"/>
      <c r="R1026" s="916"/>
      <c r="S1026" s="917"/>
      <c r="T1026" s="916"/>
    </row>
    <row r="1027" spans="4:20" ht="30" customHeight="1">
      <c r="D1027" s="897"/>
      <c r="E1027" s="897"/>
      <c r="F1027" s="897"/>
      <c r="G1027" s="897"/>
      <c r="H1027" s="897"/>
      <c r="I1027" s="897"/>
      <c r="J1027" s="897"/>
      <c r="K1027" s="897"/>
      <c r="L1027" s="897"/>
      <c r="M1027" s="897"/>
      <c r="N1027" s="897"/>
      <c r="O1027" s="909" t="s">
        <v>2464</v>
      </c>
      <c r="P1027" s="972" t="s">
        <v>2465</v>
      </c>
      <c r="Q1027" s="918">
        <v>817</v>
      </c>
      <c r="R1027" s="971" t="s">
        <v>2466</v>
      </c>
      <c r="S1027" s="949">
        <v>40</v>
      </c>
      <c r="T1027" s="971"/>
    </row>
    <row r="1028" spans="4:20" ht="30" customHeight="1">
      <c r="D1028" s="897"/>
      <c r="E1028" s="897"/>
      <c r="F1028" s="897"/>
      <c r="G1028" s="897"/>
      <c r="H1028" s="897"/>
      <c r="I1028" s="897"/>
      <c r="J1028" s="897"/>
      <c r="K1028" s="897"/>
      <c r="L1028" s="897"/>
      <c r="M1028" s="897"/>
      <c r="N1028" s="897"/>
      <c r="O1028" s="909" t="s">
        <v>2467</v>
      </c>
      <c r="P1028" s="933" t="s">
        <v>2468</v>
      </c>
      <c r="Q1028" s="918">
        <v>818</v>
      </c>
      <c r="R1028" s="971" t="s">
        <v>2466</v>
      </c>
      <c r="S1028" s="949">
        <v>6</v>
      </c>
      <c r="T1028" s="971"/>
    </row>
    <row r="1029" spans="4:20" ht="30" customHeight="1">
      <c r="D1029" s="897"/>
      <c r="E1029" s="897"/>
      <c r="F1029" s="897"/>
      <c r="G1029" s="897"/>
      <c r="H1029" s="897"/>
      <c r="I1029" s="897"/>
      <c r="J1029" s="897"/>
      <c r="K1029" s="897"/>
      <c r="L1029" s="897"/>
      <c r="M1029" s="897"/>
      <c r="N1029" s="897"/>
      <c r="O1029" s="909" t="s">
        <v>2469</v>
      </c>
      <c r="P1029" s="934" t="s">
        <v>2470</v>
      </c>
      <c r="Q1029" s="918">
        <v>819</v>
      </c>
      <c r="R1029" s="971" t="s">
        <v>2471</v>
      </c>
      <c r="S1029" s="949">
        <v>6</v>
      </c>
      <c r="T1029" s="971"/>
    </row>
    <row r="1030" spans="4:20" ht="30" customHeight="1">
      <c r="D1030" s="897"/>
      <c r="E1030" s="897"/>
      <c r="F1030" s="897"/>
      <c r="G1030" s="897"/>
      <c r="H1030" s="897"/>
      <c r="I1030" s="897"/>
      <c r="J1030" s="898">
        <v>5</v>
      </c>
      <c r="K1030" s="897"/>
      <c r="L1030" s="897"/>
      <c r="M1030" s="897"/>
      <c r="N1030" s="902">
        <v>5</v>
      </c>
      <c r="O1030" s="911" t="s">
        <v>2472</v>
      </c>
      <c r="P1030" s="908" t="s">
        <v>222</v>
      </c>
      <c r="Q1030" s="916"/>
      <c r="R1030" s="916"/>
      <c r="S1030" s="917"/>
      <c r="T1030" s="916"/>
    </row>
    <row r="1031" spans="4:20" ht="30" customHeight="1">
      <c r="D1031" s="897"/>
      <c r="E1031" s="897"/>
      <c r="F1031" s="897"/>
      <c r="G1031" s="897"/>
      <c r="H1031" s="897"/>
      <c r="I1031" s="897"/>
      <c r="J1031" s="897"/>
      <c r="K1031" s="897"/>
      <c r="L1031" s="897"/>
      <c r="M1031" s="897"/>
      <c r="N1031" s="897"/>
      <c r="O1031" s="909" t="s">
        <v>2473</v>
      </c>
      <c r="P1031" s="934" t="s">
        <v>2474</v>
      </c>
      <c r="Q1031" s="918">
        <v>820</v>
      </c>
      <c r="R1031" s="971" t="s">
        <v>2475</v>
      </c>
      <c r="S1031" s="949">
        <v>40</v>
      </c>
      <c r="T1031" s="971"/>
    </row>
    <row r="1032" spans="4:20" ht="30" customHeight="1">
      <c r="D1032" s="897"/>
      <c r="E1032" s="897"/>
      <c r="F1032" s="897"/>
      <c r="G1032" s="897"/>
      <c r="H1032" s="897"/>
      <c r="I1032" s="897"/>
      <c r="J1032" s="897"/>
      <c r="K1032" s="897"/>
      <c r="L1032" s="897"/>
      <c r="M1032" s="897"/>
      <c r="N1032" s="897"/>
      <c r="O1032" s="909" t="s">
        <v>2476</v>
      </c>
      <c r="P1032" s="933" t="s">
        <v>2477</v>
      </c>
      <c r="Q1032" s="918">
        <v>821</v>
      </c>
      <c r="R1032" s="971" t="s">
        <v>2478</v>
      </c>
      <c r="S1032" s="949">
        <v>4</v>
      </c>
      <c r="T1032" s="971"/>
    </row>
    <row r="1033" spans="4:20" ht="30" customHeight="1">
      <c r="D1033" s="897"/>
      <c r="E1033" s="897"/>
      <c r="F1033" s="897"/>
      <c r="G1033" s="897"/>
      <c r="H1033" s="897"/>
      <c r="I1033" s="897"/>
      <c r="J1033" s="897"/>
      <c r="K1033" s="897"/>
      <c r="L1033" s="897"/>
      <c r="M1033" s="897"/>
      <c r="N1033" s="897"/>
      <c r="O1033" s="909" t="s">
        <v>2479</v>
      </c>
      <c r="P1033" s="934" t="s">
        <v>2480</v>
      </c>
      <c r="Q1033" s="918">
        <v>822</v>
      </c>
      <c r="R1033" s="945" t="s">
        <v>485</v>
      </c>
      <c r="S1033" s="949">
        <v>20000</v>
      </c>
      <c r="T1033" s="945"/>
    </row>
    <row r="1034" spans="4:20" ht="30" customHeight="1">
      <c r="D1034" s="897"/>
      <c r="E1034" s="897"/>
      <c r="F1034" s="897"/>
      <c r="G1034" s="897"/>
      <c r="H1034" s="897"/>
      <c r="I1034" s="897"/>
      <c r="J1034" s="897"/>
      <c r="K1034" s="897"/>
      <c r="L1034" s="897"/>
      <c r="M1034" s="897"/>
      <c r="N1034" s="897"/>
      <c r="O1034" s="909" t="s">
        <v>2481</v>
      </c>
      <c r="P1034" s="972" t="s">
        <v>2482</v>
      </c>
      <c r="Q1034" s="918">
        <v>823</v>
      </c>
      <c r="R1034" s="972" t="s">
        <v>2483</v>
      </c>
      <c r="S1034" s="949">
        <v>20</v>
      </c>
      <c r="T1034" s="972"/>
    </row>
    <row r="1035" spans="4:20" ht="30" customHeight="1">
      <c r="D1035" s="897"/>
      <c r="E1035" s="897"/>
      <c r="F1035" s="897"/>
      <c r="G1035" s="897"/>
      <c r="H1035" s="897"/>
      <c r="I1035" s="897"/>
      <c r="J1035" s="897"/>
      <c r="K1035" s="897"/>
      <c r="L1035" s="897"/>
      <c r="M1035" s="897"/>
      <c r="N1035" s="897"/>
      <c r="O1035" s="909" t="s">
        <v>2484</v>
      </c>
      <c r="P1035" s="972" t="s">
        <v>2485</v>
      </c>
      <c r="Q1035" s="918">
        <v>824</v>
      </c>
      <c r="R1035" s="934" t="s">
        <v>742</v>
      </c>
      <c r="S1035" s="949">
        <v>1</v>
      </c>
      <c r="T1035" s="934"/>
    </row>
    <row r="1036" spans="4:20" ht="30" customHeight="1">
      <c r="D1036" s="897"/>
      <c r="E1036" s="897"/>
      <c r="F1036" s="897"/>
      <c r="G1036" s="897"/>
      <c r="H1036" s="897"/>
      <c r="I1036" s="897"/>
      <c r="J1036" s="898">
        <v>6</v>
      </c>
      <c r="K1036" s="897"/>
      <c r="L1036" s="897"/>
      <c r="M1036" s="897"/>
      <c r="N1036" s="902">
        <v>7</v>
      </c>
      <c r="O1036" s="911" t="s">
        <v>2486</v>
      </c>
      <c r="P1036" s="908" t="s">
        <v>223</v>
      </c>
      <c r="Q1036" s="916"/>
      <c r="R1036" s="916"/>
      <c r="S1036" s="917"/>
      <c r="T1036" s="916"/>
    </row>
    <row r="1037" spans="4:20" ht="30" customHeight="1">
      <c r="D1037" s="897"/>
      <c r="E1037" s="897"/>
      <c r="F1037" s="897"/>
      <c r="G1037" s="897"/>
      <c r="H1037" s="897"/>
      <c r="I1037" s="897"/>
      <c r="J1037" s="897"/>
      <c r="K1037" s="897"/>
      <c r="L1037" s="897"/>
      <c r="M1037" s="897"/>
      <c r="N1037" s="897"/>
      <c r="O1037" s="909" t="s">
        <v>2487</v>
      </c>
      <c r="P1037" s="972" t="s">
        <v>2488</v>
      </c>
      <c r="Q1037" s="918">
        <v>825</v>
      </c>
      <c r="R1037" s="972" t="s">
        <v>2489</v>
      </c>
      <c r="S1037" s="921">
        <v>2</v>
      </c>
      <c r="T1037" s="972"/>
    </row>
    <row r="1038" spans="4:20" ht="30" customHeight="1">
      <c r="D1038" s="897"/>
      <c r="E1038" s="897"/>
      <c r="F1038" s="897"/>
      <c r="G1038" s="897"/>
      <c r="H1038" s="897"/>
      <c r="I1038" s="897"/>
      <c r="J1038" s="897"/>
      <c r="K1038" s="897"/>
      <c r="L1038" s="897"/>
      <c r="M1038" s="897"/>
      <c r="N1038" s="897"/>
      <c r="O1038" s="1137" t="s">
        <v>2490</v>
      </c>
      <c r="P1038" s="1144" t="s">
        <v>2491</v>
      </c>
      <c r="Q1038" s="918">
        <v>826</v>
      </c>
      <c r="R1038" s="972" t="s">
        <v>2492</v>
      </c>
      <c r="S1038" s="921">
        <v>4</v>
      </c>
      <c r="T1038" s="972"/>
    </row>
    <row r="1039" spans="4:20" ht="30" customHeight="1">
      <c r="D1039" s="897"/>
      <c r="E1039" s="897"/>
      <c r="F1039" s="897"/>
      <c r="G1039" s="897"/>
      <c r="H1039" s="897"/>
      <c r="I1039" s="897"/>
      <c r="J1039" s="897"/>
      <c r="K1039" s="897"/>
      <c r="L1039" s="897"/>
      <c r="M1039" s="897"/>
      <c r="N1039" s="897"/>
      <c r="O1039" s="1137"/>
      <c r="P1039" s="1144"/>
      <c r="Q1039" s="918">
        <v>827</v>
      </c>
      <c r="R1039" s="972" t="s">
        <v>2478</v>
      </c>
      <c r="S1039" s="921">
        <v>4</v>
      </c>
      <c r="T1039" s="972"/>
    </row>
    <row r="1040" spans="4:20" ht="30" customHeight="1">
      <c r="D1040" s="897"/>
      <c r="E1040" s="897"/>
      <c r="F1040" s="897"/>
      <c r="G1040" s="897"/>
      <c r="H1040" s="897"/>
      <c r="I1040" s="897"/>
      <c r="J1040" s="897"/>
      <c r="K1040" s="897"/>
      <c r="L1040" s="897"/>
      <c r="M1040" s="897"/>
      <c r="N1040" s="897"/>
      <c r="O1040" s="909" t="s">
        <v>2493</v>
      </c>
      <c r="P1040" s="972" t="s">
        <v>2494</v>
      </c>
      <c r="Q1040" s="918">
        <v>828</v>
      </c>
      <c r="R1040" s="972" t="s">
        <v>2495</v>
      </c>
      <c r="S1040" s="921">
        <v>6</v>
      </c>
      <c r="T1040" s="972"/>
    </row>
    <row r="1041" spans="4:22" ht="30" customHeight="1">
      <c r="D1041" s="897"/>
      <c r="E1041" s="897"/>
      <c r="F1041" s="897"/>
      <c r="G1041" s="897"/>
      <c r="H1041" s="897"/>
      <c r="I1041" s="897"/>
      <c r="J1041" s="897"/>
      <c r="K1041" s="897"/>
      <c r="L1041" s="897"/>
      <c r="M1041" s="897"/>
      <c r="N1041" s="897"/>
      <c r="O1041" s="909" t="s">
        <v>2496</v>
      </c>
      <c r="P1041" s="972" t="s">
        <v>2497</v>
      </c>
      <c r="Q1041" s="918">
        <v>829</v>
      </c>
      <c r="R1041" s="972" t="s">
        <v>2478</v>
      </c>
      <c r="S1041" s="921">
        <v>4</v>
      </c>
      <c r="T1041" s="972"/>
    </row>
    <row r="1042" spans="4:22" ht="30" customHeight="1">
      <c r="D1042" s="897"/>
      <c r="E1042" s="897"/>
      <c r="F1042" s="897"/>
      <c r="G1042" s="897"/>
      <c r="H1042" s="897"/>
      <c r="I1042" s="897"/>
      <c r="J1042" s="897"/>
      <c r="K1042" s="897"/>
      <c r="L1042" s="897"/>
      <c r="M1042" s="897"/>
      <c r="N1042" s="897"/>
      <c r="O1042" s="909" t="s">
        <v>2498</v>
      </c>
      <c r="P1042" s="934" t="s">
        <v>2499</v>
      </c>
      <c r="Q1042" s="918">
        <v>830</v>
      </c>
      <c r="R1042" s="972" t="s">
        <v>2500</v>
      </c>
      <c r="S1042" s="921">
        <v>1</v>
      </c>
      <c r="T1042" s="972"/>
    </row>
    <row r="1043" spans="4:22" ht="30" customHeight="1">
      <c r="D1043" s="897"/>
      <c r="E1043" s="897"/>
      <c r="F1043" s="897"/>
      <c r="G1043" s="897"/>
      <c r="H1043" s="897"/>
      <c r="I1043" s="897"/>
      <c r="J1043" s="897"/>
      <c r="K1043" s="897"/>
      <c r="L1043" s="897"/>
      <c r="M1043" s="897"/>
      <c r="N1043" s="897"/>
      <c r="O1043" s="909" t="s">
        <v>2501</v>
      </c>
      <c r="P1043" s="934" t="s">
        <v>2502</v>
      </c>
      <c r="Q1043" s="918">
        <v>831</v>
      </c>
      <c r="R1043" s="972" t="s">
        <v>2503</v>
      </c>
      <c r="S1043" s="921">
        <v>40</v>
      </c>
      <c r="T1043" s="972"/>
    </row>
    <row r="1044" spans="4:22" ht="30" customHeight="1">
      <c r="D1044" s="897"/>
      <c r="E1044" s="897"/>
      <c r="F1044" s="897"/>
      <c r="G1044" s="897"/>
      <c r="H1044" s="897"/>
      <c r="I1044" s="897"/>
      <c r="J1044" s="898">
        <v>4</v>
      </c>
      <c r="K1044" s="897"/>
      <c r="L1044" s="897"/>
      <c r="M1044" s="897"/>
      <c r="N1044" s="902">
        <v>4</v>
      </c>
      <c r="O1044" s="911" t="s">
        <v>2504</v>
      </c>
      <c r="P1044" s="908" t="s">
        <v>224</v>
      </c>
      <c r="Q1044" s="916"/>
      <c r="R1044" s="916"/>
      <c r="S1044" s="917"/>
      <c r="T1044" s="916"/>
    </row>
    <row r="1045" spans="4:22" ht="30" customHeight="1">
      <c r="D1045" s="897"/>
      <c r="E1045" s="897"/>
      <c r="F1045" s="897"/>
      <c r="G1045" s="897"/>
      <c r="H1045" s="897"/>
      <c r="I1045" s="897"/>
      <c r="J1045" s="897"/>
      <c r="K1045" s="897"/>
      <c r="L1045" s="897"/>
      <c r="M1045" s="897"/>
      <c r="N1045" s="897"/>
      <c r="O1045" s="909" t="s">
        <v>2505</v>
      </c>
      <c r="P1045" s="934" t="s">
        <v>2506</v>
      </c>
      <c r="Q1045" s="918">
        <v>832</v>
      </c>
      <c r="R1045" s="972" t="s">
        <v>2507</v>
      </c>
      <c r="S1045" s="921">
        <v>6</v>
      </c>
      <c r="T1045" s="972"/>
    </row>
    <row r="1046" spans="4:22" ht="30" customHeight="1">
      <c r="D1046" s="897"/>
      <c r="E1046" s="897"/>
      <c r="F1046" s="897"/>
      <c r="G1046" s="897"/>
      <c r="H1046" s="897"/>
      <c r="I1046" s="897"/>
      <c r="J1046" s="897"/>
      <c r="K1046" s="897"/>
      <c r="L1046" s="897"/>
      <c r="M1046" s="897"/>
      <c r="N1046" s="897"/>
      <c r="O1046" s="909" t="s">
        <v>2508</v>
      </c>
      <c r="P1046" s="933" t="s">
        <v>2509</v>
      </c>
      <c r="Q1046" s="918">
        <v>833</v>
      </c>
      <c r="R1046" s="972" t="s">
        <v>2510</v>
      </c>
      <c r="S1046" s="921">
        <v>1</v>
      </c>
      <c r="T1046" s="972"/>
    </row>
    <row r="1047" spans="4:22" ht="30" customHeight="1">
      <c r="D1047" s="897"/>
      <c r="E1047" s="897"/>
      <c r="F1047" s="897"/>
      <c r="G1047" s="897"/>
      <c r="H1047" s="897"/>
      <c r="I1047" s="897"/>
      <c r="J1047" s="897"/>
      <c r="K1047" s="897"/>
      <c r="L1047" s="897"/>
      <c r="M1047" s="897"/>
      <c r="N1047" s="897"/>
      <c r="O1047" s="909" t="s">
        <v>2511</v>
      </c>
      <c r="P1047" s="933" t="s">
        <v>2512</v>
      </c>
      <c r="Q1047" s="918">
        <v>834</v>
      </c>
      <c r="R1047" s="972" t="s">
        <v>2507</v>
      </c>
      <c r="S1047" s="921">
        <v>6</v>
      </c>
      <c r="T1047" s="972"/>
    </row>
    <row r="1048" spans="4:22" ht="30" customHeight="1">
      <c r="D1048" s="897"/>
      <c r="E1048" s="897"/>
      <c r="F1048" s="897"/>
      <c r="G1048" s="897"/>
      <c r="H1048" s="897"/>
      <c r="I1048" s="897"/>
      <c r="J1048" s="897"/>
      <c r="K1048" s="897"/>
      <c r="L1048" s="897"/>
      <c r="M1048" s="897"/>
      <c r="N1048" s="897"/>
      <c r="O1048" s="909" t="s">
        <v>2513</v>
      </c>
      <c r="P1048" s="933" t="s">
        <v>2514</v>
      </c>
      <c r="Q1048" s="918">
        <v>835</v>
      </c>
      <c r="R1048" s="972" t="s">
        <v>2515</v>
      </c>
      <c r="S1048" s="921">
        <v>3</v>
      </c>
      <c r="T1048" s="972"/>
    </row>
    <row r="1049" spans="4:22" ht="30" customHeight="1">
      <c r="D1049" s="897"/>
      <c r="E1049" s="897"/>
      <c r="F1049" s="896">
        <v>1</v>
      </c>
      <c r="G1049" s="897"/>
      <c r="H1049" s="897"/>
      <c r="I1049" s="898">
        <f>SUM(J1050)</f>
        <v>10</v>
      </c>
      <c r="J1049" s="897"/>
      <c r="K1049" s="897"/>
      <c r="L1049" s="897"/>
      <c r="M1049" s="902">
        <f>SUM(N1050)</f>
        <v>10</v>
      </c>
      <c r="N1049" s="897"/>
      <c r="O1049" s="905">
        <v>3.4</v>
      </c>
      <c r="P1049" s="906" t="s">
        <v>225</v>
      </c>
      <c r="Q1049" s="905"/>
      <c r="R1049" s="905"/>
      <c r="S1049" s="915"/>
      <c r="T1049" s="905"/>
      <c r="V1049" s="880">
        <v>5</v>
      </c>
    </row>
    <row r="1050" spans="4:22" ht="30" customHeight="1">
      <c r="D1050" s="897"/>
      <c r="E1050" s="897"/>
      <c r="F1050" s="897"/>
      <c r="G1050" s="897"/>
      <c r="H1050" s="897"/>
      <c r="I1050" s="897"/>
      <c r="J1050" s="898">
        <v>10</v>
      </c>
      <c r="K1050" s="897"/>
      <c r="L1050" s="897"/>
      <c r="M1050" s="897"/>
      <c r="N1050" s="902">
        <v>10</v>
      </c>
      <c r="O1050" s="911" t="s">
        <v>2516</v>
      </c>
      <c r="P1050" s="908" t="s">
        <v>226</v>
      </c>
      <c r="Q1050" s="916"/>
      <c r="R1050" s="916"/>
      <c r="S1050" s="917"/>
      <c r="T1050" s="916"/>
    </row>
    <row r="1051" spans="4:22" ht="30" customHeight="1">
      <c r="D1051" s="897"/>
      <c r="E1051" s="897"/>
      <c r="F1051" s="897"/>
      <c r="G1051" s="897"/>
      <c r="H1051" s="897"/>
      <c r="I1051" s="897"/>
      <c r="J1051" s="897"/>
      <c r="K1051" s="897"/>
      <c r="L1051" s="897"/>
      <c r="M1051" s="897"/>
      <c r="N1051" s="897"/>
      <c r="O1051" s="909" t="s">
        <v>2517</v>
      </c>
      <c r="P1051" s="934" t="s">
        <v>2518</v>
      </c>
      <c r="Q1051" s="918">
        <v>836</v>
      </c>
      <c r="R1051" s="934" t="s">
        <v>2519</v>
      </c>
      <c r="S1051" s="921">
        <v>2</v>
      </c>
      <c r="T1051" s="934"/>
    </row>
    <row r="1052" spans="4:22" ht="30" customHeight="1">
      <c r="D1052" s="897"/>
      <c r="E1052" s="897"/>
      <c r="F1052" s="897"/>
      <c r="G1052" s="897"/>
      <c r="H1052" s="897"/>
      <c r="I1052" s="897"/>
      <c r="J1052" s="897"/>
      <c r="K1052" s="897"/>
      <c r="L1052" s="897"/>
      <c r="M1052" s="897"/>
      <c r="N1052" s="897"/>
      <c r="O1052" s="909" t="s">
        <v>2520</v>
      </c>
      <c r="P1052" s="934" t="s">
        <v>2521</v>
      </c>
      <c r="Q1052" s="918">
        <v>837</v>
      </c>
      <c r="R1052" s="934" t="s">
        <v>2522</v>
      </c>
      <c r="S1052" s="921">
        <v>1000</v>
      </c>
      <c r="T1052" s="934"/>
    </row>
    <row r="1053" spans="4:22" ht="30" customHeight="1">
      <c r="D1053" s="897"/>
      <c r="E1053" s="897"/>
      <c r="F1053" s="897"/>
      <c r="G1053" s="897"/>
      <c r="H1053" s="897"/>
      <c r="I1053" s="897"/>
      <c r="J1053" s="897"/>
      <c r="K1053" s="897"/>
      <c r="L1053" s="897"/>
      <c r="M1053" s="897"/>
      <c r="N1053" s="897"/>
      <c r="O1053" s="909" t="s">
        <v>2523</v>
      </c>
      <c r="P1053" s="934" t="s">
        <v>2524</v>
      </c>
      <c r="Q1053" s="918">
        <v>838</v>
      </c>
      <c r="R1053" s="934" t="s">
        <v>2525</v>
      </c>
      <c r="S1053" s="921">
        <v>1000</v>
      </c>
      <c r="T1053" s="934"/>
    </row>
    <row r="1054" spans="4:22" ht="30" customHeight="1">
      <c r="D1054" s="897"/>
      <c r="E1054" s="897"/>
      <c r="F1054" s="897"/>
      <c r="G1054" s="897"/>
      <c r="H1054" s="897"/>
      <c r="I1054" s="897"/>
      <c r="J1054" s="897"/>
      <c r="K1054" s="897"/>
      <c r="L1054" s="897"/>
      <c r="M1054" s="897"/>
      <c r="N1054" s="897"/>
      <c r="O1054" s="909" t="s">
        <v>2526</v>
      </c>
      <c r="P1054" s="934" t="s">
        <v>2527</v>
      </c>
      <c r="Q1054" s="918">
        <v>839</v>
      </c>
      <c r="R1054" s="934" t="s">
        <v>2528</v>
      </c>
      <c r="S1054" s="921">
        <v>1500</v>
      </c>
      <c r="T1054" s="934"/>
    </row>
    <row r="1055" spans="4:22" ht="30" customHeight="1">
      <c r="D1055" s="897"/>
      <c r="E1055" s="897"/>
      <c r="F1055" s="897"/>
      <c r="G1055" s="897"/>
      <c r="H1055" s="897"/>
      <c r="I1055" s="897"/>
      <c r="J1055" s="897"/>
      <c r="K1055" s="897"/>
      <c r="L1055" s="897"/>
      <c r="M1055" s="897"/>
      <c r="N1055" s="897"/>
      <c r="O1055" s="909" t="s">
        <v>2529</v>
      </c>
      <c r="P1055" s="934" t="s">
        <v>2530</v>
      </c>
      <c r="Q1055" s="918">
        <v>840</v>
      </c>
      <c r="R1055" s="934" t="s">
        <v>594</v>
      </c>
      <c r="S1055" s="921">
        <v>1</v>
      </c>
      <c r="T1055" s="934"/>
    </row>
    <row r="1056" spans="4:22" ht="30" customHeight="1">
      <c r="D1056" s="897"/>
      <c r="E1056" s="897"/>
      <c r="F1056" s="897"/>
      <c r="G1056" s="897"/>
      <c r="H1056" s="897"/>
      <c r="I1056" s="897"/>
      <c r="J1056" s="897"/>
      <c r="K1056" s="897"/>
      <c r="L1056" s="897"/>
      <c r="M1056" s="897"/>
      <c r="N1056" s="897"/>
      <c r="O1056" s="909" t="s">
        <v>2531</v>
      </c>
      <c r="P1056" s="934" t="s">
        <v>2532</v>
      </c>
      <c r="Q1056" s="918">
        <v>841</v>
      </c>
      <c r="R1056" s="934" t="s">
        <v>313</v>
      </c>
      <c r="S1056" s="921">
        <v>1</v>
      </c>
      <c r="T1056" s="934"/>
    </row>
    <row r="1057" spans="4:22" ht="30" customHeight="1">
      <c r="D1057" s="897"/>
      <c r="E1057" s="897"/>
      <c r="F1057" s="897"/>
      <c r="G1057" s="897"/>
      <c r="H1057" s="897"/>
      <c r="I1057" s="897"/>
      <c r="J1057" s="897"/>
      <c r="K1057" s="897"/>
      <c r="L1057" s="897"/>
      <c r="M1057" s="897"/>
      <c r="N1057" s="897"/>
      <c r="O1057" s="909" t="s">
        <v>2533</v>
      </c>
      <c r="P1057" s="934" t="s">
        <v>2534</v>
      </c>
      <c r="Q1057" s="918">
        <v>842</v>
      </c>
      <c r="R1057" s="934" t="s">
        <v>2535</v>
      </c>
      <c r="S1057" s="921">
        <v>4</v>
      </c>
      <c r="T1057" s="934"/>
    </row>
    <row r="1058" spans="4:22" ht="30" customHeight="1">
      <c r="D1058" s="897"/>
      <c r="E1058" s="897"/>
      <c r="F1058" s="897"/>
      <c r="G1058" s="897"/>
      <c r="H1058" s="897"/>
      <c r="I1058" s="897"/>
      <c r="J1058" s="897"/>
      <c r="K1058" s="897"/>
      <c r="L1058" s="897"/>
      <c r="M1058" s="897"/>
      <c r="N1058" s="897"/>
      <c r="O1058" s="909" t="s">
        <v>2536</v>
      </c>
      <c r="P1058" s="934" t="s">
        <v>2537</v>
      </c>
      <c r="Q1058" s="918">
        <v>843</v>
      </c>
      <c r="R1058" s="934" t="s">
        <v>313</v>
      </c>
      <c r="S1058" s="973">
        <v>18</v>
      </c>
      <c r="T1058" s="934"/>
    </row>
    <row r="1059" spans="4:22" ht="30" customHeight="1">
      <c r="D1059" s="897"/>
      <c r="E1059" s="897"/>
      <c r="F1059" s="897"/>
      <c r="G1059" s="897"/>
      <c r="H1059" s="897"/>
      <c r="I1059" s="897"/>
      <c r="J1059" s="897"/>
      <c r="K1059" s="897"/>
      <c r="L1059" s="897"/>
      <c r="M1059" s="897"/>
      <c r="N1059" s="897"/>
      <c r="O1059" s="909" t="s">
        <v>2538</v>
      </c>
      <c r="P1059" s="934" t="s">
        <v>2539</v>
      </c>
      <c r="Q1059" s="918">
        <v>844</v>
      </c>
      <c r="R1059" s="933" t="s">
        <v>620</v>
      </c>
      <c r="S1059" s="921">
        <v>1</v>
      </c>
      <c r="T1059" s="933"/>
    </row>
    <row r="1060" spans="4:22" ht="30" customHeight="1">
      <c r="D1060" s="897"/>
      <c r="E1060" s="897"/>
      <c r="F1060" s="897"/>
      <c r="G1060" s="897"/>
      <c r="H1060" s="897"/>
      <c r="I1060" s="897"/>
      <c r="J1060" s="897"/>
      <c r="K1060" s="897"/>
      <c r="L1060" s="897"/>
      <c r="M1060" s="897"/>
      <c r="N1060" s="897"/>
      <c r="O1060" s="909" t="s">
        <v>2540</v>
      </c>
      <c r="P1060" s="933" t="s">
        <v>2541</v>
      </c>
      <c r="Q1060" s="918">
        <v>845</v>
      </c>
      <c r="R1060" s="934" t="s">
        <v>2542</v>
      </c>
      <c r="S1060" s="921">
        <v>2</v>
      </c>
      <c r="T1060" s="934"/>
    </row>
    <row r="1061" spans="4:22" ht="30" customHeight="1">
      <c r="D1061" s="897"/>
      <c r="E1061" s="897"/>
      <c r="F1061" s="896">
        <v>1</v>
      </c>
      <c r="G1061" s="897"/>
      <c r="H1061" s="897"/>
      <c r="I1061" s="898">
        <f>SUM(J1062)</f>
        <v>4</v>
      </c>
      <c r="J1061" s="897"/>
      <c r="K1061" s="897"/>
      <c r="L1061" s="897"/>
      <c r="M1061" s="902">
        <f>SUM(N1062)</f>
        <v>5</v>
      </c>
      <c r="N1061" s="897"/>
      <c r="O1061" s="905">
        <v>3.5</v>
      </c>
      <c r="P1061" s="906" t="s">
        <v>227</v>
      </c>
      <c r="Q1061" s="905"/>
      <c r="R1061" s="905"/>
      <c r="S1061" s="915"/>
      <c r="T1061" s="905"/>
      <c r="V1061" s="880">
        <v>1</v>
      </c>
    </row>
    <row r="1062" spans="4:22" ht="30" customHeight="1">
      <c r="D1062" s="897"/>
      <c r="E1062" s="897"/>
      <c r="F1062" s="897"/>
      <c r="G1062" s="897"/>
      <c r="H1062" s="897"/>
      <c r="I1062" s="897"/>
      <c r="J1062" s="898">
        <v>4</v>
      </c>
      <c r="K1062" s="897"/>
      <c r="L1062" s="897"/>
      <c r="M1062" s="897"/>
      <c r="N1062" s="902">
        <v>5</v>
      </c>
      <c r="O1062" s="911" t="s">
        <v>2543</v>
      </c>
      <c r="P1062" s="908" t="s">
        <v>228</v>
      </c>
      <c r="Q1062" s="916"/>
      <c r="R1062" s="916"/>
      <c r="S1062" s="917"/>
      <c r="T1062" s="916"/>
    </row>
    <row r="1063" spans="4:22" ht="30" customHeight="1">
      <c r="D1063" s="897"/>
      <c r="E1063" s="897"/>
      <c r="F1063" s="897"/>
      <c r="G1063" s="897"/>
      <c r="H1063" s="897"/>
      <c r="I1063" s="897"/>
      <c r="J1063" s="897"/>
      <c r="K1063" s="897"/>
      <c r="L1063" s="897"/>
      <c r="M1063" s="897"/>
      <c r="N1063" s="897"/>
      <c r="O1063" s="909" t="s">
        <v>2544</v>
      </c>
      <c r="P1063" s="934" t="s">
        <v>2545</v>
      </c>
      <c r="Q1063" s="918">
        <v>846</v>
      </c>
      <c r="R1063" s="934" t="s">
        <v>2546</v>
      </c>
      <c r="S1063" s="921">
        <v>1</v>
      </c>
      <c r="T1063" s="934"/>
    </row>
    <row r="1064" spans="4:22" ht="30" customHeight="1">
      <c r="D1064" s="897"/>
      <c r="E1064" s="897"/>
      <c r="F1064" s="897"/>
      <c r="G1064" s="897"/>
      <c r="H1064" s="897"/>
      <c r="I1064" s="897"/>
      <c r="J1064" s="897"/>
      <c r="K1064" s="897"/>
      <c r="L1064" s="897"/>
      <c r="M1064" s="897"/>
      <c r="N1064" s="897"/>
      <c r="O1064" s="1137" t="s">
        <v>2547</v>
      </c>
      <c r="P1064" s="1144" t="s">
        <v>2548</v>
      </c>
      <c r="Q1064" s="918">
        <v>847</v>
      </c>
      <c r="R1064" s="934" t="s">
        <v>2549</v>
      </c>
      <c r="S1064" s="921">
        <v>24</v>
      </c>
      <c r="T1064" s="934"/>
    </row>
    <row r="1065" spans="4:22" ht="30" customHeight="1">
      <c r="D1065" s="897"/>
      <c r="E1065" s="897"/>
      <c r="F1065" s="897"/>
      <c r="G1065" s="897"/>
      <c r="H1065" s="897"/>
      <c r="I1065" s="897"/>
      <c r="J1065" s="897"/>
      <c r="K1065" s="897"/>
      <c r="L1065" s="897"/>
      <c r="M1065" s="897"/>
      <c r="N1065" s="897"/>
      <c r="O1065" s="1137"/>
      <c r="P1065" s="1144"/>
      <c r="Q1065" s="918">
        <v>848</v>
      </c>
      <c r="R1065" s="934" t="s">
        <v>2550</v>
      </c>
      <c r="S1065" s="921">
        <v>2500</v>
      </c>
      <c r="T1065" s="934"/>
    </row>
    <row r="1066" spans="4:22" ht="30" customHeight="1">
      <c r="D1066" s="897"/>
      <c r="E1066" s="897"/>
      <c r="F1066" s="897"/>
      <c r="G1066" s="897"/>
      <c r="H1066" s="897"/>
      <c r="I1066" s="897"/>
      <c r="J1066" s="897"/>
      <c r="K1066" s="897"/>
      <c r="L1066" s="897"/>
      <c r="M1066" s="897"/>
      <c r="N1066" s="897"/>
      <c r="O1066" s="909" t="s">
        <v>2551</v>
      </c>
      <c r="P1066" s="933" t="s">
        <v>2552</v>
      </c>
      <c r="Q1066" s="918">
        <v>849</v>
      </c>
      <c r="R1066" s="934" t="s">
        <v>2553</v>
      </c>
      <c r="S1066" s="921">
        <v>2500</v>
      </c>
      <c r="T1066" s="934"/>
    </row>
    <row r="1067" spans="4:22" ht="30" customHeight="1">
      <c r="D1067" s="897"/>
      <c r="E1067" s="897"/>
      <c r="F1067" s="897"/>
      <c r="G1067" s="897"/>
      <c r="H1067" s="897"/>
      <c r="I1067" s="897"/>
      <c r="J1067" s="897"/>
      <c r="K1067" s="897"/>
      <c r="L1067" s="897"/>
      <c r="M1067" s="897"/>
      <c r="N1067" s="897"/>
      <c r="O1067" s="909" t="s">
        <v>2554</v>
      </c>
      <c r="P1067" s="933" t="s">
        <v>2555</v>
      </c>
      <c r="Q1067" s="937">
        <v>850</v>
      </c>
      <c r="R1067" s="934" t="s">
        <v>2556</v>
      </c>
      <c r="S1067" s="921">
        <v>1</v>
      </c>
      <c r="T1067" s="934"/>
    </row>
    <row r="1068" spans="4:22" ht="30" customHeight="1">
      <c r="D1068" s="897"/>
      <c r="E1068" s="897"/>
      <c r="F1068" s="896">
        <v>4</v>
      </c>
      <c r="G1068" s="897"/>
      <c r="H1068" s="897"/>
      <c r="I1068" s="898">
        <f>SUM(J1069:J1084)</f>
        <v>18</v>
      </c>
      <c r="J1068" s="897"/>
      <c r="K1068" s="897"/>
      <c r="L1068" s="897"/>
      <c r="M1068" s="902">
        <f>SUM(N1069:N1084)</f>
        <v>18</v>
      </c>
      <c r="N1068" s="897"/>
      <c r="O1068" s="905">
        <v>3.6</v>
      </c>
      <c r="P1068" s="906" t="s">
        <v>2557</v>
      </c>
      <c r="Q1068" s="905"/>
      <c r="R1068" s="905"/>
      <c r="S1068" s="915"/>
      <c r="T1068" s="905"/>
      <c r="U1068" s="328">
        <v>4</v>
      </c>
    </row>
    <row r="1069" spans="4:22" ht="30" customHeight="1">
      <c r="D1069" s="897"/>
      <c r="E1069" s="897"/>
      <c r="F1069" s="897"/>
      <c r="G1069" s="897"/>
      <c r="H1069" s="897"/>
      <c r="I1069" s="897"/>
      <c r="J1069" s="898">
        <v>3</v>
      </c>
      <c r="K1069" s="897"/>
      <c r="L1069" s="897"/>
      <c r="M1069" s="897"/>
      <c r="N1069" s="902">
        <v>3</v>
      </c>
      <c r="O1069" s="911" t="s">
        <v>2558</v>
      </c>
      <c r="P1069" s="908" t="s">
        <v>2559</v>
      </c>
      <c r="Q1069" s="916"/>
      <c r="R1069" s="916"/>
      <c r="S1069" s="917"/>
      <c r="T1069" s="916"/>
    </row>
    <row r="1070" spans="4:22" ht="30" customHeight="1">
      <c r="D1070" s="897"/>
      <c r="E1070" s="897"/>
      <c r="F1070" s="897"/>
      <c r="G1070" s="897"/>
      <c r="H1070" s="897"/>
      <c r="I1070" s="897"/>
      <c r="J1070" s="897"/>
      <c r="K1070" s="897"/>
      <c r="L1070" s="897"/>
      <c r="M1070" s="897"/>
      <c r="N1070" s="897"/>
      <c r="O1070" s="909" t="s">
        <v>2560</v>
      </c>
      <c r="P1070" s="933" t="s">
        <v>2561</v>
      </c>
      <c r="Q1070" s="918">
        <v>851</v>
      </c>
      <c r="R1070" s="919" t="s">
        <v>485</v>
      </c>
      <c r="S1070" s="919">
        <v>200</v>
      </c>
      <c r="T1070" s="919"/>
    </row>
    <row r="1071" spans="4:22" ht="30" customHeight="1">
      <c r="D1071" s="897"/>
      <c r="E1071" s="897"/>
      <c r="F1071" s="897"/>
      <c r="G1071" s="897"/>
      <c r="H1071" s="897"/>
      <c r="I1071" s="897"/>
      <c r="J1071" s="897"/>
      <c r="K1071" s="897"/>
      <c r="L1071" s="897"/>
      <c r="M1071" s="897"/>
      <c r="N1071" s="897"/>
      <c r="O1071" s="909" t="s">
        <v>2562</v>
      </c>
      <c r="P1071" s="933" t="s">
        <v>2563</v>
      </c>
      <c r="Q1071" s="918">
        <v>852</v>
      </c>
      <c r="R1071" s="943" t="s">
        <v>2564</v>
      </c>
      <c r="S1071" s="919">
        <v>40</v>
      </c>
      <c r="T1071" s="943"/>
    </row>
    <row r="1072" spans="4:22" ht="30" customHeight="1">
      <c r="D1072" s="897"/>
      <c r="E1072" s="897"/>
      <c r="F1072" s="897"/>
      <c r="G1072" s="897"/>
      <c r="H1072" s="897"/>
      <c r="I1072" s="897"/>
      <c r="J1072" s="897"/>
      <c r="K1072" s="897"/>
      <c r="L1072" s="897"/>
      <c r="M1072" s="897"/>
      <c r="N1072" s="897"/>
      <c r="O1072" s="909" t="s">
        <v>2565</v>
      </c>
      <c r="P1072" s="933" t="s">
        <v>2566</v>
      </c>
      <c r="Q1072" s="918">
        <v>853</v>
      </c>
      <c r="R1072" s="919" t="s">
        <v>2564</v>
      </c>
      <c r="S1072" s="919">
        <v>40</v>
      </c>
      <c r="T1072" s="919"/>
    </row>
    <row r="1073" spans="4:20" ht="30" customHeight="1">
      <c r="D1073" s="897"/>
      <c r="E1073" s="897"/>
      <c r="F1073" s="897"/>
      <c r="G1073" s="897"/>
      <c r="H1073" s="897"/>
      <c r="I1073" s="897"/>
      <c r="J1073" s="898">
        <v>4</v>
      </c>
      <c r="K1073" s="897"/>
      <c r="L1073" s="897"/>
      <c r="M1073" s="897"/>
      <c r="N1073" s="902">
        <v>4</v>
      </c>
      <c r="O1073" s="911" t="s">
        <v>2567</v>
      </c>
      <c r="P1073" s="908" t="s">
        <v>2568</v>
      </c>
      <c r="Q1073" s="916"/>
      <c r="R1073" s="916"/>
      <c r="S1073" s="917"/>
      <c r="T1073" s="916"/>
    </row>
    <row r="1074" spans="4:20" ht="30" customHeight="1">
      <c r="D1074" s="897"/>
      <c r="E1074" s="897"/>
      <c r="F1074" s="897"/>
      <c r="G1074" s="897"/>
      <c r="H1074" s="897"/>
      <c r="I1074" s="897"/>
      <c r="J1074" s="897"/>
      <c r="K1074" s="897"/>
      <c r="L1074" s="897"/>
      <c r="M1074" s="897"/>
      <c r="N1074" s="897"/>
      <c r="O1074" s="909" t="s">
        <v>2569</v>
      </c>
      <c r="P1074" s="933" t="s">
        <v>2570</v>
      </c>
      <c r="Q1074" s="918">
        <v>854</v>
      </c>
      <c r="R1074" s="919" t="s">
        <v>2571</v>
      </c>
      <c r="S1074" s="921">
        <v>1</v>
      </c>
      <c r="T1074" s="919"/>
    </row>
    <row r="1075" spans="4:20" ht="30" customHeight="1">
      <c r="D1075" s="897"/>
      <c r="E1075" s="897"/>
      <c r="F1075" s="897"/>
      <c r="G1075" s="897"/>
      <c r="H1075" s="897"/>
      <c r="I1075" s="897"/>
      <c r="J1075" s="897"/>
      <c r="K1075" s="897"/>
      <c r="L1075" s="897"/>
      <c r="M1075" s="897"/>
      <c r="N1075" s="897"/>
      <c r="O1075" s="909" t="s">
        <v>2572</v>
      </c>
      <c r="P1075" s="933" t="s">
        <v>2573</v>
      </c>
      <c r="Q1075" s="918">
        <v>855</v>
      </c>
      <c r="R1075" s="943" t="s">
        <v>485</v>
      </c>
      <c r="S1075" s="921">
        <v>20000</v>
      </c>
      <c r="T1075" s="943"/>
    </row>
    <row r="1076" spans="4:20" ht="30" customHeight="1">
      <c r="D1076" s="897"/>
      <c r="E1076" s="897"/>
      <c r="F1076" s="897"/>
      <c r="G1076" s="897"/>
      <c r="H1076" s="897"/>
      <c r="I1076" s="897"/>
      <c r="J1076" s="897"/>
      <c r="K1076" s="897"/>
      <c r="L1076" s="897"/>
      <c r="M1076" s="897"/>
      <c r="N1076" s="897"/>
      <c r="O1076" s="909" t="s">
        <v>2574</v>
      </c>
      <c r="P1076" s="933" t="s">
        <v>2575</v>
      </c>
      <c r="Q1076" s="918">
        <v>856</v>
      </c>
      <c r="R1076" s="919" t="s">
        <v>2576</v>
      </c>
      <c r="S1076" s="921">
        <v>1</v>
      </c>
      <c r="T1076" s="919"/>
    </row>
    <row r="1077" spans="4:20" ht="30" customHeight="1">
      <c r="D1077" s="897"/>
      <c r="E1077" s="897"/>
      <c r="F1077" s="897"/>
      <c r="G1077" s="897"/>
      <c r="H1077" s="897"/>
      <c r="I1077" s="897"/>
      <c r="J1077" s="897"/>
      <c r="K1077" s="897"/>
      <c r="L1077" s="897"/>
      <c r="M1077" s="897"/>
      <c r="N1077" s="897"/>
      <c r="O1077" s="909" t="s">
        <v>2577</v>
      </c>
      <c r="P1077" s="933" t="s">
        <v>2578</v>
      </c>
      <c r="Q1077" s="918">
        <v>857</v>
      </c>
      <c r="R1077" s="919" t="s">
        <v>2571</v>
      </c>
      <c r="S1077" s="921">
        <v>6</v>
      </c>
      <c r="T1077" s="919"/>
    </row>
    <row r="1078" spans="4:20" ht="30" customHeight="1">
      <c r="D1078" s="897"/>
      <c r="E1078" s="897"/>
      <c r="F1078" s="897"/>
      <c r="G1078" s="897"/>
      <c r="H1078" s="897"/>
      <c r="I1078" s="897"/>
      <c r="J1078" s="898">
        <v>5</v>
      </c>
      <c r="K1078" s="897"/>
      <c r="L1078" s="897"/>
      <c r="M1078" s="897"/>
      <c r="N1078" s="902">
        <v>5</v>
      </c>
      <c r="O1078" s="911" t="s">
        <v>2579</v>
      </c>
      <c r="P1078" s="908" t="s">
        <v>2580</v>
      </c>
      <c r="Q1078" s="916"/>
      <c r="R1078" s="916"/>
      <c r="S1078" s="917"/>
      <c r="T1078" s="916"/>
    </row>
    <row r="1079" spans="4:20" ht="30" customHeight="1">
      <c r="D1079" s="897"/>
      <c r="E1079" s="897"/>
      <c r="F1079" s="897"/>
      <c r="G1079" s="897"/>
      <c r="H1079" s="897"/>
      <c r="I1079" s="897"/>
      <c r="J1079" s="897"/>
      <c r="K1079" s="897"/>
      <c r="L1079" s="897"/>
      <c r="M1079" s="897"/>
      <c r="N1079" s="897"/>
      <c r="O1079" s="909" t="s">
        <v>2581</v>
      </c>
      <c r="P1079" s="933" t="s">
        <v>2582</v>
      </c>
      <c r="Q1079" s="918">
        <v>858</v>
      </c>
      <c r="R1079" s="919" t="s">
        <v>974</v>
      </c>
      <c r="S1079" s="921">
        <v>1</v>
      </c>
      <c r="T1079" s="919"/>
    </row>
    <row r="1080" spans="4:20" ht="30" customHeight="1">
      <c r="D1080" s="897"/>
      <c r="E1080" s="897"/>
      <c r="F1080" s="897"/>
      <c r="G1080" s="897"/>
      <c r="H1080" s="897"/>
      <c r="I1080" s="897"/>
      <c r="J1080" s="897"/>
      <c r="K1080" s="897"/>
      <c r="L1080" s="897"/>
      <c r="M1080" s="897"/>
      <c r="N1080" s="897"/>
      <c r="O1080" s="909" t="s">
        <v>2583</v>
      </c>
      <c r="P1080" s="933" t="s">
        <v>2584</v>
      </c>
      <c r="Q1080" s="918">
        <v>859</v>
      </c>
      <c r="R1080" s="943" t="s">
        <v>2585</v>
      </c>
      <c r="S1080" s="921">
        <v>1</v>
      </c>
      <c r="T1080" s="943"/>
    </row>
    <row r="1081" spans="4:20" ht="30" customHeight="1">
      <c r="D1081" s="897"/>
      <c r="E1081" s="897"/>
      <c r="F1081" s="897"/>
      <c r="G1081" s="897"/>
      <c r="H1081" s="897"/>
      <c r="I1081" s="897"/>
      <c r="J1081" s="897"/>
      <c r="K1081" s="897"/>
      <c r="L1081" s="897"/>
      <c r="M1081" s="897"/>
      <c r="N1081" s="897"/>
      <c r="O1081" s="909" t="s">
        <v>2586</v>
      </c>
      <c r="P1081" s="933" t="s">
        <v>2587</v>
      </c>
      <c r="Q1081" s="918">
        <v>860</v>
      </c>
      <c r="R1081" s="919" t="s">
        <v>2588</v>
      </c>
      <c r="S1081" s="921">
        <v>100</v>
      </c>
      <c r="T1081" s="919"/>
    </row>
    <row r="1082" spans="4:20" ht="30" customHeight="1">
      <c r="D1082" s="897"/>
      <c r="E1082" s="897"/>
      <c r="F1082" s="897"/>
      <c r="G1082" s="897"/>
      <c r="H1082" s="897"/>
      <c r="I1082" s="897"/>
      <c r="J1082" s="897"/>
      <c r="K1082" s="897"/>
      <c r="L1082" s="897"/>
      <c r="M1082" s="897"/>
      <c r="N1082" s="897"/>
      <c r="O1082" s="909" t="s">
        <v>2589</v>
      </c>
      <c r="P1082" s="933" t="s">
        <v>2590</v>
      </c>
      <c r="Q1082" s="918">
        <v>861</v>
      </c>
      <c r="R1082" s="919" t="s">
        <v>742</v>
      </c>
      <c r="S1082" s="921">
        <v>1</v>
      </c>
      <c r="T1082" s="919"/>
    </row>
    <row r="1083" spans="4:20" ht="30" customHeight="1">
      <c r="D1083" s="897"/>
      <c r="E1083" s="897"/>
      <c r="F1083" s="897"/>
      <c r="G1083" s="897"/>
      <c r="H1083" s="897"/>
      <c r="I1083" s="897"/>
      <c r="J1083" s="897"/>
      <c r="K1083" s="897"/>
      <c r="L1083" s="897"/>
      <c r="M1083" s="897"/>
      <c r="N1083" s="897"/>
      <c r="O1083" s="909" t="s">
        <v>2591</v>
      </c>
      <c r="P1083" s="933" t="s">
        <v>2592</v>
      </c>
      <c r="Q1083" s="918">
        <v>862</v>
      </c>
      <c r="R1083" s="919" t="s">
        <v>2564</v>
      </c>
      <c r="S1083" s="921">
        <v>40</v>
      </c>
      <c r="T1083" s="919"/>
    </row>
    <row r="1084" spans="4:20" ht="30" customHeight="1">
      <c r="D1084" s="897"/>
      <c r="E1084" s="897"/>
      <c r="F1084" s="897"/>
      <c r="G1084" s="897"/>
      <c r="H1084" s="897"/>
      <c r="I1084" s="897"/>
      <c r="J1084" s="898">
        <v>6</v>
      </c>
      <c r="K1084" s="897"/>
      <c r="L1084" s="897"/>
      <c r="M1084" s="897"/>
      <c r="N1084" s="902">
        <v>6</v>
      </c>
      <c r="O1084" s="911" t="s">
        <v>2593</v>
      </c>
      <c r="P1084" s="908" t="s">
        <v>2594</v>
      </c>
      <c r="Q1084" s="916"/>
      <c r="R1084" s="916"/>
      <c r="S1084" s="917"/>
      <c r="T1084" s="916"/>
    </row>
    <row r="1085" spans="4:20" ht="30" customHeight="1">
      <c r="D1085" s="897"/>
      <c r="E1085" s="897"/>
      <c r="F1085" s="897"/>
      <c r="G1085" s="897"/>
      <c r="H1085" s="897"/>
      <c r="I1085" s="897"/>
      <c r="J1085" s="897"/>
      <c r="K1085" s="897"/>
      <c r="L1085" s="897"/>
      <c r="M1085" s="897"/>
      <c r="N1085" s="897"/>
      <c r="O1085" s="909" t="s">
        <v>2595</v>
      </c>
      <c r="P1085" s="933" t="s">
        <v>2596</v>
      </c>
      <c r="Q1085" s="918">
        <v>863</v>
      </c>
      <c r="R1085" s="919" t="s">
        <v>485</v>
      </c>
      <c r="S1085" s="921">
        <v>2000</v>
      </c>
      <c r="T1085" s="919"/>
    </row>
    <row r="1086" spans="4:20" ht="30" customHeight="1">
      <c r="D1086" s="897"/>
      <c r="E1086" s="897"/>
      <c r="F1086" s="897"/>
      <c r="G1086" s="897"/>
      <c r="H1086" s="897"/>
      <c r="I1086" s="897"/>
      <c r="J1086" s="897"/>
      <c r="K1086" s="897"/>
      <c r="L1086" s="897"/>
      <c r="M1086" s="897"/>
      <c r="N1086" s="897"/>
      <c r="O1086" s="909" t="s">
        <v>2597</v>
      </c>
      <c r="P1086" s="933" t="s">
        <v>2598</v>
      </c>
      <c r="Q1086" s="918">
        <v>864</v>
      </c>
      <c r="R1086" s="919" t="s">
        <v>2599</v>
      </c>
      <c r="S1086" s="921">
        <v>3</v>
      </c>
      <c r="T1086" s="919"/>
    </row>
    <row r="1087" spans="4:20" ht="30" customHeight="1">
      <c r="D1087" s="897"/>
      <c r="E1087" s="897"/>
      <c r="F1087" s="897"/>
      <c r="G1087" s="897"/>
      <c r="H1087" s="897"/>
      <c r="I1087" s="897"/>
      <c r="J1087" s="897"/>
      <c r="K1087" s="897"/>
      <c r="L1087" s="897"/>
      <c r="M1087" s="897"/>
      <c r="N1087" s="897"/>
      <c r="O1087" s="909" t="s">
        <v>2600</v>
      </c>
      <c r="P1087" s="933" t="s">
        <v>2601</v>
      </c>
      <c r="Q1087" s="918">
        <v>865</v>
      </c>
      <c r="R1087" s="943" t="s">
        <v>2602</v>
      </c>
      <c r="S1087" s="921">
        <v>50</v>
      </c>
      <c r="T1087" s="943"/>
    </row>
    <row r="1088" spans="4:20" ht="30" customHeight="1">
      <c r="D1088" s="897"/>
      <c r="E1088" s="897"/>
      <c r="F1088" s="897"/>
      <c r="G1088" s="897"/>
      <c r="H1088" s="897"/>
      <c r="I1088" s="897"/>
      <c r="J1088" s="897"/>
      <c r="K1088" s="897"/>
      <c r="L1088" s="897"/>
      <c r="M1088" s="897"/>
      <c r="N1088" s="897"/>
      <c r="O1088" s="909" t="s">
        <v>2603</v>
      </c>
      <c r="P1088" s="933" t="s">
        <v>2604</v>
      </c>
      <c r="Q1088" s="918">
        <v>866</v>
      </c>
      <c r="R1088" s="919" t="s">
        <v>2605</v>
      </c>
      <c r="S1088" s="921">
        <v>10000</v>
      </c>
      <c r="T1088" s="919"/>
    </row>
    <row r="1089" spans="3:22" ht="30" customHeight="1">
      <c r="D1089" s="897"/>
      <c r="E1089" s="897"/>
      <c r="F1089" s="897"/>
      <c r="G1089" s="897"/>
      <c r="H1089" s="897"/>
      <c r="I1089" s="897"/>
      <c r="J1089" s="897"/>
      <c r="K1089" s="897"/>
      <c r="L1089" s="897"/>
      <c r="M1089" s="897"/>
      <c r="N1089" s="897"/>
      <c r="O1089" s="909" t="s">
        <v>2606</v>
      </c>
      <c r="P1089" s="933" t="s">
        <v>2607</v>
      </c>
      <c r="Q1089" s="918">
        <v>867</v>
      </c>
      <c r="R1089" s="919" t="s">
        <v>2608</v>
      </c>
      <c r="S1089" s="921">
        <v>3</v>
      </c>
      <c r="T1089" s="919"/>
    </row>
    <row r="1090" spans="3:22" ht="30" customHeight="1">
      <c r="D1090" s="897"/>
      <c r="E1090" s="897"/>
      <c r="F1090" s="897"/>
      <c r="G1090" s="897"/>
      <c r="H1090" s="897"/>
      <c r="I1090" s="897"/>
      <c r="J1090" s="897"/>
      <c r="K1090" s="897"/>
      <c r="L1090" s="897"/>
      <c r="M1090" s="897"/>
      <c r="N1090" s="897"/>
      <c r="O1090" s="909" t="s">
        <v>2609</v>
      </c>
      <c r="P1090" s="933" t="s">
        <v>2610</v>
      </c>
      <c r="Q1090" s="918">
        <v>868</v>
      </c>
      <c r="R1090" s="919" t="s">
        <v>2611</v>
      </c>
      <c r="S1090" s="921">
        <v>1</v>
      </c>
      <c r="T1090" s="919"/>
    </row>
    <row r="1091" spans="3:22" ht="30" customHeight="1">
      <c r="C1091" s="895">
        <v>4</v>
      </c>
      <c r="D1091" s="897"/>
      <c r="E1091" s="896">
        <f>SUM(F1093:F1144)</f>
        <v>19</v>
      </c>
      <c r="F1091" s="897"/>
      <c r="G1091" s="897"/>
      <c r="H1091" s="898">
        <f>SUM(I1093:I1144)</f>
        <v>77</v>
      </c>
      <c r="I1091" s="897"/>
      <c r="J1091" s="897"/>
      <c r="K1091" s="897"/>
      <c r="L1091" s="902">
        <f>SUM(M1093:M1144)</f>
        <v>82</v>
      </c>
      <c r="M1091" s="897"/>
      <c r="N1091" s="897"/>
      <c r="O1091" s="903">
        <v>4</v>
      </c>
      <c r="P1091" s="904" t="s">
        <v>2612</v>
      </c>
      <c r="Q1091" s="903"/>
      <c r="R1091" s="913"/>
      <c r="S1091" s="914"/>
      <c r="T1091" s="913"/>
    </row>
    <row r="1092" spans="3:22" ht="30" customHeight="1">
      <c r="D1092" s="897"/>
      <c r="I1092" s="897"/>
      <c r="J1092" s="897"/>
      <c r="K1092" s="897"/>
      <c r="L1092" s="897"/>
      <c r="M1092" s="897"/>
      <c r="N1092" s="897"/>
      <c r="O1092" s="923"/>
      <c r="P1092" s="924" t="s">
        <v>2613</v>
      </c>
      <c r="Q1092" s="923"/>
      <c r="R1092" s="923"/>
      <c r="S1092" s="930"/>
      <c r="T1092" s="923"/>
    </row>
    <row r="1093" spans="3:22" ht="30" customHeight="1">
      <c r="D1093" s="897"/>
      <c r="E1093" s="897"/>
      <c r="F1093" s="896">
        <v>6</v>
      </c>
      <c r="G1093" s="897"/>
      <c r="H1093" s="897"/>
      <c r="I1093" s="898">
        <f>SUM(J1094:J1107)</f>
        <v>13</v>
      </c>
      <c r="J1093" s="897"/>
      <c r="K1093" s="897"/>
      <c r="L1093" s="897"/>
      <c r="M1093" s="902">
        <f>SUM(N1094:N1107)</f>
        <v>16</v>
      </c>
      <c r="N1093" s="897"/>
      <c r="O1093" s="905">
        <v>4.0999999999999996</v>
      </c>
      <c r="P1093" s="906" t="s">
        <v>2614</v>
      </c>
      <c r="Q1093" s="905"/>
      <c r="R1093" s="905"/>
      <c r="S1093" s="915"/>
      <c r="T1093" s="905"/>
      <c r="U1093" s="328">
        <f>SUM(V1093:V1116)</f>
        <v>22</v>
      </c>
      <c r="V1093" s="328">
        <f>1+1+1+6</f>
        <v>9</v>
      </c>
    </row>
    <row r="1094" spans="3:22" ht="30" customHeight="1">
      <c r="D1094" s="897"/>
      <c r="E1094" s="897"/>
      <c r="F1094" s="897"/>
      <c r="G1094" s="897"/>
      <c r="H1094" s="897"/>
      <c r="I1094" s="897"/>
      <c r="J1094" s="898">
        <v>1</v>
      </c>
      <c r="K1094" s="897"/>
      <c r="L1094" s="897"/>
      <c r="M1094" s="897"/>
      <c r="N1094" s="902">
        <v>2</v>
      </c>
      <c r="O1094" s="911" t="s">
        <v>2615</v>
      </c>
      <c r="P1094" s="908" t="s">
        <v>2616</v>
      </c>
      <c r="Q1094" s="916"/>
      <c r="R1094" s="916"/>
      <c r="S1094" s="917"/>
      <c r="T1094" s="916"/>
    </row>
    <row r="1095" spans="3:22" ht="30" customHeight="1">
      <c r="D1095" s="897"/>
      <c r="E1095" s="897"/>
      <c r="F1095" s="897"/>
      <c r="G1095" s="897"/>
      <c r="H1095" s="897"/>
      <c r="I1095" s="897"/>
      <c r="J1095" s="897"/>
      <c r="K1095" s="897"/>
      <c r="L1095" s="897"/>
      <c r="M1095" s="897"/>
      <c r="N1095" s="897"/>
      <c r="O1095" s="1137" t="s">
        <v>2617</v>
      </c>
      <c r="P1095" s="1140" t="s">
        <v>2618</v>
      </c>
      <c r="Q1095" s="918">
        <v>869</v>
      </c>
      <c r="R1095" s="977" t="s">
        <v>2619</v>
      </c>
      <c r="S1095" s="921">
        <v>1</v>
      </c>
      <c r="T1095" s="977"/>
    </row>
    <row r="1096" spans="3:22" ht="30" customHeight="1">
      <c r="D1096" s="897"/>
      <c r="E1096" s="897"/>
      <c r="F1096" s="897"/>
      <c r="G1096" s="897"/>
      <c r="H1096" s="897"/>
      <c r="I1096" s="897"/>
      <c r="J1096" s="897"/>
      <c r="K1096" s="897"/>
      <c r="L1096" s="897"/>
      <c r="M1096" s="897"/>
      <c r="N1096" s="897"/>
      <c r="O1096" s="1137"/>
      <c r="P1096" s="1140"/>
      <c r="Q1096" s="918">
        <v>870</v>
      </c>
      <c r="R1096" s="977" t="s">
        <v>480</v>
      </c>
      <c r="S1096" s="921">
        <v>1</v>
      </c>
      <c r="T1096" s="977"/>
    </row>
    <row r="1097" spans="3:22" ht="30" customHeight="1">
      <c r="D1097" s="897"/>
      <c r="E1097" s="897"/>
      <c r="F1097" s="897"/>
      <c r="G1097" s="897"/>
      <c r="H1097" s="897"/>
      <c r="I1097" s="897"/>
      <c r="J1097" s="898">
        <v>1</v>
      </c>
      <c r="K1097" s="897"/>
      <c r="L1097" s="897"/>
      <c r="M1097" s="897"/>
      <c r="N1097" s="902">
        <v>1</v>
      </c>
      <c r="O1097" s="911" t="s">
        <v>2620</v>
      </c>
      <c r="P1097" s="908" t="s">
        <v>2621</v>
      </c>
      <c r="Q1097" s="916"/>
      <c r="R1097" s="916"/>
      <c r="S1097" s="917"/>
      <c r="T1097" s="916"/>
    </row>
    <row r="1098" spans="3:22" ht="30" customHeight="1">
      <c r="D1098" s="897"/>
      <c r="E1098" s="897"/>
      <c r="F1098" s="897"/>
      <c r="G1098" s="897"/>
      <c r="H1098" s="897"/>
      <c r="I1098" s="897"/>
      <c r="J1098" s="897"/>
      <c r="K1098" s="897"/>
      <c r="L1098" s="897"/>
      <c r="M1098" s="897"/>
      <c r="N1098" s="897"/>
      <c r="O1098" s="909" t="s">
        <v>2622</v>
      </c>
      <c r="P1098" s="910" t="s">
        <v>2623</v>
      </c>
      <c r="Q1098" s="918">
        <v>871</v>
      </c>
      <c r="R1098" s="977" t="s">
        <v>809</v>
      </c>
      <c r="S1098" s="921">
        <v>40</v>
      </c>
      <c r="T1098" s="977"/>
    </row>
    <row r="1099" spans="3:22" ht="30" customHeight="1">
      <c r="D1099" s="897"/>
      <c r="E1099" s="897"/>
      <c r="F1099" s="897"/>
      <c r="G1099" s="897"/>
      <c r="H1099" s="897"/>
      <c r="I1099" s="897"/>
      <c r="J1099" s="898">
        <v>1</v>
      </c>
      <c r="K1099" s="897"/>
      <c r="L1099" s="897"/>
      <c r="M1099" s="897"/>
      <c r="N1099" s="902">
        <v>2</v>
      </c>
      <c r="O1099" s="911" t="s">
        <v>2624</v>
      </c>
      <c r="P1099" s="908" t="s">
        <v>2625</v>
      </c>
      <c r="Q1099" s="916"/>
      <c r="R1099" s="916"/>
      <c r="S1099" s="917"/>
      <c r="T1099" s="916"/>
    </row>
    <row r="1100" spans="3:22" ht="30" customHeight="1">
      <c r="D1100" s="897"/>
      <c r="E1100" s="897"/>
      <c r="F1100" s="897"/>
      <c r="G1100" s="897"/>
      <c r="H1100" s="897"/>
      <c r="I1100" s="897"/>
      <c r="J1100" s="897"/>
      <c r="K1100" s="897"/>
      <c r="L1100" s="897"/>
      <c r="M1100" s="897"/>
      <c r="N1100" s="897"/>
      <c r="O1100" s="1138" t="s">
        <v>2626</v>
      </c>
      <c r="P1100" s="1152" t="s">
        <v>2627</v>
      </c>
      <c r="Q1100" s="918">
        <v>872</v>
      </c>
      <c r="R1100" s="977" t="s">
        <v>2628</v>
      </c>
      <c r="S1100" s="921">
        <v>1</v>
      </c>
      <c r="T1100" s="977"/>
    </row>
    <row r="1101" spans="3:22" ht="30" customHeight="1">
      <c r="D1101" s="897"/>
      <c r="E1101" s="897"/>
      <c r="F1101" s="897"/>
      <c r="G1101" s="897"/>
      <c r="H1101" s="897"/>
      <c r="I1101" s="897"/>
      <c r="J1101" s="897"/>
      <c r="K1101" s="897"/>
      <c r="L1101" s="897"/>
      <c r="M1101" s="897"/>
      <c r="N1101" s="897"/>
      <c r="O1101" s="1139"/>
      <c r="P1101" s="1153"/>
      <c r="Q1101" s="918">
        <v>873</v>
      </c>
      <c r="R1101" s="977" t="s">
        <v>2629</v>
      </c>
      <c r="S1101" s="921">
        <v>1</v>
      </c>
      <c r="T1101" s="977"/>
    </row>
    <row r="1102" spans="3:22" ht="30" customHeight="1">
      <c r="D1102" s="897"/>
      <c r="E1102" s="897"/>
      <c r="F1102" s="897"/>
      <c r="G1102" s="897"/>
      <c r="H1102" s="897"/>
      <c r="I1102" s="897"/>
      <c r="J1102" s="898">
        <v>1</v>
      </c>
      <c r="K1102" s="897"/>
      <c r="L1102" s="897"/>
      <c r="M1102" s="897"/>
      <c r="N1102" s="902">
        <v>2</v>
      </c>
      <c r="O1102" s="911" t="s">
        <v>2630</v>
      </c>
      <c r="P1102" s="908" t="s">
        <v>2631</v>
      </c>
      <c r="Q1102" s="916"/>
      <c r="R1102" s="916"/>
      <c r="S1102" s="917"/>
      <c r="T1102" s="916"/>
    </row>
    <row r="1103" spans="3:22" ht="30" customHeight="1">
      <c r="D1103" s="897"/>
      <c r="E1103" s="897"/>
      <c r="F1103" s="897"/>
      <c r="G1103" s="897"/>
      <c r="H1103" s="897"/>
      <c r="I1103" s="897"/>
      <c r="J1103" s="897"/>
      <c r="K1103" s="897"/>
      <c r="L1103" s="897"/>
      <c r="M1103" s="897"/>
      <c r="N1103" s="897"/>
      <c r="O1103" s="1137" t="s">
        <v>2632</v>
      </c>
      <c r="P1103" s="1140" t="s">
        <v>2633</v>
      </c>
      <c r="Q1103" s="918">
        <v>874</v>
      </c>
      <c r="R1103" s="977" t="s">
        <v>2634</v>
      </c>
      <c r="S1103" s="921">
        <v>1</v>
      </c>
      <c r="T1103" s="977"/>
    </row>
    <row r="1104" spans="3:22" ht="30" customHeight="1">
      <c r="D1104" s="897"/>
      <c r="E1104" s="897"/>
      <c r="F1104" s="897"/>
      <c r="G1104" s="897"/>
      <c r="H1104" s="897"/>
      <c r="I1104" s="897"/>
      <c r="J1104" s="897"/>
      <c r="K1104" s="897"/>
      <c r="L1104" s="897"/>
      <c r="M1104" s="897"/>
      <c r="N1104" s="897"/>
      <c r="O1104" s="1137"/>
      <c r="P1104" s="1140"/>
      <c r="Q1104" s="918">
        <v>875</v>
      </c>
      <c r="R1104" s="977" t="s">
        <v>2635</v>
      </c>
      <c r="S1104" s="921">
        <v>1</v>
      </c>
      <c r="T1104" s="977"/>
    </row>
    <row r="1105" spans="4:22" ht="30" customHeight="1">
      <c r="D1105" s="897"/>
      <c r="E1105" s="897"/>
      <c r="F1105" s="897"/>
      <c r="G1105" s="897"/>
      <c r="H1105" s="897"/>
      <c r="I1105" s="897"/>
      <c r="J1105" s="898">
        <v>1</v>
      </c>
      <c r="K1105" s="897"/>
      <c r="L1105" s="897"/>
      <c r="M1105" s="897"/>
      <c r="N1105" s="902">
        <v>1</v>
      </c>
      <c r="O1105" s="911" t="s">
        <v>2636</v>
      </c>
      <c r="P1105" s="908" t="s">
        <v>2637</v>
      </c>
      <c r="Q1105" s="916"/>
      <c r="R1105" s="916"/>
      <c r="S1105" s="917"/>
      <c r="T1105" s="916"/>
    </row>
    <row r="1106" spans="4:22" ht="30" customHeight="1">
      <c r="D1106" s="897"/>
      <c r="E1106" s="897"/>
      <c r="F1106" s="897"/>
      <c r="G1106" s="897"/>
      <c r="H1106" s="897"/>
      <c r="I1106" s="897"/>
      <c r="J1106" s="897"/>
      <c r="K1106" s="897"/>
      <c r="L1106" s="897"/>
      <c r="M1106" s="897"/>
      <c r="N1106" s="897"/>
      <c r="O1106" s="909" t="s">
        <v>2638</v>
      </c>
      <c r="P1106" s="910" t="s">
        <v>2639</v>
      </c>
      <c r="Q1106" s="918">
        <v>876</v>
      </c>
      <c r="R1106" s="977" t="s">
        <v>2640</v>
      </c>
      <c r="S1106" s="921">
        <v>40</v>
      </c>
      <c r="T1106" s="977"/>
    </row>
    <row r="1107" spans="4:22" ht="30" customHeight="1">
      <c r="D1107" s="897"/>
      <c r="E1107" s="897"/>
      <c r="F1107" s="897"/>
      <c r="G1107" s="897"/>
      <c r="H1107" s="897"/>
      <c r="I1107" s="897"/>
      <c r="J1107" s="898">
        <v>8</v>
      </c>
      <c r="K1107" s="897"/>
      <c r="L1107" s="897"/>
      <c r="M1107" s="897"/>
      <c r="N1107" s="902">
        <v>8</v>
      </c>
      <c r="O1107" s="911" t="s">
        <v>2641</v>
      </c>
      <c r="P1107" s="908" t="s">
        <v>2642</v>
      </c>
      <c r="Q1107" s="916"/>
      <c r="R1107" s="916"/>
      <c r="S1107" s="917"/>
      <c r="T1107" s="916"/>
    </row>
    <row r="1108" spans="4:22" ht="30" customHeight="1">
      <c r="D1108" s="897"/>
      <c r="E1108" s="897"/>
      <c r="F1108" s="897"/>
      <c r="G1108" s="897"/>
      <c r="H1108" s="897"/>
      <c r="I1108" s="897"/>
      <c r="J1108" s="897"/>
      <c r="K1108" s="897"/>
      <c r="L1108" s="897"/>
      <c r="M1108" s="897"/>
      <c r="N1108" s="897"/>
      <c r="O1108" s="909" t="s">
        <v>2643</v>
      </c>
      <c r="P1108" s="910" t="s">
        <v>2644</v>
      </c>
      <c r="Q1108" s="918">
        <v>877</v>
      </c>
      <c r="R1108" s="910" t="s">
        <v>1718</v>
      </c>
      <c r="S1108" s="919">
        <v>1</v>
      </c>
      <c r="T1108" s="910"/>
    </row>
    <row r="1109" spans="4:22" ht="30" customHeight="1">
      <c r="D1109" s="897"/>
      <c r="E1109" s="897"/>
      <c r="F1109" s="897"/>
      <c r="G1109" s="897"/>
      <c r="H1109" s="897"/>
      <c r="I1109" s="897"/>
      <c r="J1109" s="897"/>
      <c r="K1109" s="897"/>
      <c r="L1109" s="897"/>
      <c r="M1109" s="897"/>
      <c r="N1109" s="897"/>
      <c r="O1109" s="909" t="s">
        <v>2645</v>
      </c>
      <c r="P1109" s="910" t="s">
        <v>2646</v>
      </c>
      <c r="Q1109" s="918">
        <v>878</v>
      </c>
      <c r="R1109" s="910" t="s">
        <v>2647</v>
      </c>
      <c r="S1109" s="919">
        <v>1</v>
      </c>
      <c r="T1109" s="910"/>
    </row>
    <row r="1110" spans="4:22" ht="30" customHeight="1">
      <c r="D1110" s="897"/>
      <c r="E1110" s="897"/>
      <c r="F1110" s="897"/>
      <c r="G1110" s="897"/>
      <c r="H1110" s="897"/>
      <c r="I1110" s="897"/>
      <c r="J1110" s="897"/>
      <c r="K1110" s="897"/>
      <c r="L1110" s="897"/>
      <c r="M1110" s="897"/>
      <c r="N1110" s="897"/>
      <c r="O1110" s="909" t="s">
        <v>2648</v>
      </c>
      <c r="P1110" s="910" t="s">
        <v>2649</v>
      </c>
      <c r="Q1110" s="918">
        <v>879</v>
      </c>
      <c r="R1110" s="910" t="s">
        <v>2650</v>
      </c>
      <c r="S1110" s="919">
        <v>1</v>
      </c>
      <c r="T1110" s="910"/>
    </row>
    <row r="1111" spans="4:22" ht="30" customHeight="1">
      <c r="D1111" s="897"/>
      <c r="E1111" s="897"/>
      <c r="F1111" s="897"/>
      <c r="G1111" s="897"/>
      <c r="H1111" s="897"/>
      <c r="I1111" s="897"/>
      <c r="J1111" s="897"/>
      <c r="K1111" s="897"/>
      <c r="L1111" s="897"/>
      <c r="M1111" s="897"/>
      <c r="N1111" s="897"/>
      <c r="O1111" s="909" t="s">
        <v>2651</v>
      </c>
      <c r="P1111" s="910" t="s">
        <v>2652</v>
      </c>
      <c r="Q1111" s="918">
        <v>880</v>
      </c>
      <c r="R1111" s="910" t="s">
        <v>2653</v>
      </c>
      <c r="S1111" s="919">
        <v>1</v>
      </c>
      <c r="T1111" s="910"/>
    </row>
    <row r="1112" spans="4:22" ht="30" customHeight="1">
      <c r="D1112" s="897"/>
      <c r="E1112" s="897"/>
      <c r="F1112" s="897"/>
      <c r="G1112" s="897"/>
      <c r="H1112" s="897"/>
      <c r="I1112" s="897"/>
      <c r="J1112" s="897"/>
      <c r="K1112" s="897"/>
      <c r="L1112" s="897"/>
      <c r="M1112" s="897"/>
      <c r="N1112" s="897"/>
      <c r="O1112" s="909" t="s">
        <v>2654</v>
      </c>
      <c r="P1112" s="910" t="s">
        <v>2655</v>
      </c>
      <c r="Q1112" s="918">
        <v>881</v>
      </c>
      <c r="R1112" s="910" t="s">
        <v>2656</v>
      </c>
      <c r="S1112" s="919">
        <v>300</v>
      </c>
      <c r="T1112" s="910"/>
    </row>
    <row r="1113" spans="4:22" ht="30" customHeight="1">
      <c r="D1113" s="897"/>
      <c r="E1113" s="897"/>
      <c r="F1113" s="897"/>
      <c r="G1113" s="897"/>
      <c r="H1113" s="897"/>
      <c r="I1113" s="897"/>
      <c r="J1113" s="897"/>
      <c r="K1113" s="897"/>
      <c r="L1113" s="897"/>
      <c r="M1113" s="897"/>
      <c r="N1113" s="897"/>
      <c r="O1113" s="909" t="s">
        <v>2657</v>
      </c>
      <c r="P1113" s="948" t="s">
        <v>2658</v>
      </c>
      <c r="Q1113" s="935">
        <v>882</v>
      </c>
      <c r="R1113" s="910" t="s">
        <v>2659</v>
      </c>
      <c r="S1113" s="919">
        <v>2</v>
      </c>
      <c r="T1113" s="910"/>
    </row>
    <row r="1114" spans="4:22" ht="30" customHeight="1">
      <c r="D1114" s="897"/>
      <c r="E1114" s="897"/>
      <c r="F1114" s="897"/>
      <c r="G1114" s="897"/>
      <c r="H1114" s="897"/>
      <c r="I1114" s="897"/>
      <c r="J1114" s="897"/>
      <c r="K1114" s="897"/>
      <c r="L1114" s="897"/>
      <c r="M1114" s="897"/>
      <c r="N1114" s="897"/>
      <c r="O1114" s="909" t="s">
        <v>2660</v>
      </c>
      <c r="P1114" s="910" t="s">
        <v>2661</v>
      </c>
      <c r="Q1114" s="918">
        <v>883</v>
      </c>
      <c r="R1114" s="910" t="s">
        <v>2662</v>
      </c>
      <c r="S1114" s="919">
        <v>10</v>
      </c>
      <c r="T1114" s="910"/>
    </row>
    <row r="1115" spans="4:22" ht="30" customHeight="1">
      <c r="D1115" s="897"/>
      <c r="E1115" s="897"/>
      <c r="F1115" s="897"/>
      <c r="G1115" s="897"/>
      <c r="H1115" s="897"/>
      <c r="I1115" s="897"/>
      <c r="J1115" s="897"/>
      <c r="K1115" s="897"/>
      <c r="L1115" s="897"/>
      <c r="M1115" s="897"/>
      <c r="N1115" s="897"/>
      <c r="O1115" s="909" t="s">
        <v>2663</v>
      </c>
      <c r="P1115" s="910" t="s">
        <v>2664</v>
      </c>
      <c r="Q1115" s="918">
        <v>884</v>
      </c>
      <c r="R1115" s="910" t="s">
        <v>2665</v>
      </c>
      <c r="S1115" s="919">
        <v>1</v>
      </c>
      <c r="T1115" s="910"/>
    </row>
    <row r="1116" spans="4:22" ht="30" customHeight="1">
      <c r="D1116" s="897"/>
      <c r="E1116" s="897"/>
      <c r="F1116" s="896">
        <v>5</v>
      </c>
      <c r="G1116" s="897"/>
      <c r="H1116" s="897"/>
      <c r="I1116" s="898">
        <f>SUM(J1117:J1131)</f>
        <v>12</v>
      </c>
      <c r="J1116" s="897"/>
      <c r="K1116" s="897"/>
      <c r="L1116" s="897"/>
      <c r="M1116" s="902">
        <f>SUM(N1117:N1131)</f>
        <v>12</v>
      </c>
      <c r="N1116" s="897"/>
      <c r="O1116" s="905">
        <v>4.2</v>
      </c>
      <c r="P1116" s="906" t="s">
        <v>2666</v>
      </c>
      <c r="Q1116" s="905"/>
      <c r="R1116" s="905"/>
      <c r="S1116" s="915"/>
      <c r="T1116" s="905"/>
      <c r="V1116" s="880">
        <f>1+4+6+2</f>
        <v>13</v>
      </c>
    </row>
    <row r="1117" spans="4:22" ht="30" customHeight="1">
      <c r="D1117" s="897"/>
      <c r="E1117" s="897"/>
      <c r="F1117" s="897"/>
      <c r="G1117" s="897"/>
      <c r="H1117" s="897"/>
      <c r="I1117" s="897"/>
      <c r="J1117" s="898">
        <v>3</v>
      </c>
      <c r="K1117" s="897"/>
      <c r="L1117" s="897"/>
      <c r="M1117" s="897"/>
      <c r="N1117" s="902">
        <v>3</v>
      </c>
      <c r="O1117" s="911" t="s">
        <v>2667</v>
      </c>
      <c r="P1117" s="908" t="s">
        <v>2668</v>
      </c>
      <c r="Q1117" s="916"/>
      <c r="R1117" s="916"/>
      <c r="S1117" s="917"/>
      <c r="T1117" s="916"/>
    </row>
    <row r="1118" spans="4:22" ht="30" customHeight="1">
      <c r="D1118" s="897"/>
      <c r="E1118" s="897"/>
      <c r="F1118" s="897"/>
      <c r="G1118" s="897"/>
      <c r="H1118" s="897"/>
      <c r="I1118" s="897"/>
      <c r="J1118" s="897"/>
      <c r="K1118" s="897"/>
      <c r="L1118" s="897"/>
      <c r="M1118" s="897"/>
      <c r="N1118" s="897"/>
      <c r="O1118" s="909" t="s">
        <v>2669</v>
      </c>
      <c r="P1118" s="910" t="s">
        <v>2670</v>
      </c>
      <c r="Q1118" s="918">
        <v>885</v>
      </c>
      <c r="R1118" s="910" t="s">
        <v>2671</v>
      </c>
      <c r="S1118" s="921">
        <v>5</v>
      </c>
      <c r="T1118" s="910"/>
    </row>
    <row r="1119" spans="4:22" ht="30" customHeight="1">
      <c r="D1119" s="897"/>
      <c r="E1119" s="897"/>
      <c r="F1119" s="897"/>
      <c r="G1119" s="897"/>
      <c r="H1119" s="897"/>
      <c r="I1119" s="897"/>
      <c r="J1119" s="897"/>
      <c r="K1119" s="897"/>
      <c r="L1119" s="897"/>
      <c r="M1119" s="897"/>
      <c r="N1119" s="897"/>
      <c r="O1119" s="909" t="s">
        <v>2672</v>
      </c>
      <c r="P1119" s="910" t="s">
        <v>2673</v>
      </c>
      <c r="Q1119" s="918">
        <v>886</v>
      </c>
      <c r="R1119" s="910" t="s">
        <v>1001</v>
      </c>
      <c r="S1119" s="921">
        <v>5</v>
      </c>
      <c r="T1119" s="910"/>
    </row>
    <row r="1120" spans="4:22" ht="30" customHeight="1">
      <c r="D1120" s="897"/>
      <c r="E1120" s="897"/>
      <c r="F1120" s="897"/>
      <c r="G1120" s="897"/>
      <c r="H1120" s="897"/>
      <c r="I1120" s="897"/>
      <c r="J1120" s="897"/>
      <c r="K1120" s="897"/>
      <c r="L1120" s="897"/>
      <c r="M1120" s="897"/>
      <c r="N1120" s="897"/>
      <c r="O1120" s="909" t="s">
        <v>2674</v>
      </c>
      <c r="P1120" s="948" t="s">
        <v>2675</v>
      </c>
      <c r="Q1120" s="935">
        <v>887</v>
      </c>
      <c r="R1120" s="948" t="s">
        <v>809</v>
      </c>
      <c r="S1120" s="978">
        <v>40</v>
      </c>
      <c r="T1120" s="948"/>
    </row>
    <row r="1121" spans="4:21" ht="30" customHeight="1">
      <c r="D1121" s="897"/>
      <c r="E1121" s="897"/>
      <c r="F1121" s="897"/>
      <c r="G1121" s="897"/>
      <c r="H1121" s="897"/>
      <c r="I1121" s="897"/>
      <c r="J1121" s="898">
        <v>3</v>
      </c>
      <c r="K1121" s="897"/>
      <c r="L1121" s="897"/>
      <c r="M1121" s="897"/>
      <c r="N1121" s="902">
        <v>3</v>
      </c>
      <c r="O1121" s="911" t="s">
        <v>2676</v>
      </c>
      <c r="P1121" s="908" t="s">
        <v>2677</v>
      </c>
      <c r="Q1121" s="916"/>
      <c r="R1121" s="916"/>
      <c r="S1121" s="917"/>
      <c r="T1121" s="916"/>
    </row>
    <row r="1122" spans="4:21" ht="30" customHeight="1">
      <c r="D1122" s="897"/>
      <c r="E1122" s="897"/>
      <c r="F1122" s="897"/>
      <c r="G1122" s="897"/>
      <c r="H1122" s="897"/>
      <c r="I1122" s="897"/>
      <c r="J1122" s="897"/>
      <c r="K1122" s="897"/>
      <c r="L1122" s="897"/>
      <c r="M1122" s="897"/>
      <c r="N1122" s="897"/>
      <c r="O1122" s="909" t="s">
        <v>2678</v>
      </c>
      <c r="P1122" s="933" t="s">
        <v>2679</v>
      </c>
      <c r="Q1122" s="918">
        <v>888</v>
      </c>
      <c r="R1122" s="977" t="s">
        <v>2680</v>
      </c>
      <c r="S1122" s="919">
        <v>4</v>
      </c>
      <c r="T1122" s="977"/>
    </row>
    <row r="1123" spans="4:21" ht="30" customHeight="1">
      <c r="D1123" s="897"/>
      <c r="E1123" s="897"/>
      <c r="F1123" s="897"/>
      <c r="G1123" s="897"/>
      <c r="H1123" s="897"/>
      <c r="I1123" s="897"/>
      <c r="J1123" s="897"/>
      <c r="K1123" s="897"/>
      <c r="L1123" s="897"/>
      <c r="M1123" s="897"/>
      <c r="N1123" s="897"/>
      <c r="O1123" s="909" t="s">
        <v>2681</v>
      </c>
      <c r="P1123" s="933" t="s">
        <v>2682</v>
      </c>
      <c r="Q1123" s="918">
        <v>889</v>
      </c>
      <c r="R1123" s="977" t="s">
        <v>2683</v>
      </c>
      <c r="S1123" s="919">
        <v>40</v>
      </c>
      <c r="T1123" s="977"/>
    </row>
    <row r="1124" spans="4:21" ht="30" customHeight="1">
      <c r="D1124" s="897"/>
      <c r="E1124" s="897"/>
      <c r="F1124" s="897"/>
      <c r="G1124" s="897"/>
      <c r="H1124" s="897"/>
      <c r="I1124" s="897"/>
      <c r="J1124" s="897"/>
      <c r="K1124" s="897"/>
      <c r="L1124" s="897"/>
      <c r="M1124" s="897"/>
      <c r="N1124" s="897"/>
      <c r="O1124" s="909" t="s">
        <v>2684</v>
      </c>
      <c r="P1124" s="933" t="s">
        <v>2685</v>
      </c>
      <c r="Q1124" s="918">
        <v>890</v>
      </c>
      <c r="R1124" s="977" t="s">
        <v>2683</v>
      </c>
      <c r="S1124" s="919">
        <v>6</v>
      </c>
      <c r="T1124" s="977"/>
    </row>
    <row r="1125" spans="4:21" ht="30" customHeight="1">
      <c r="D1125" s="897"/>
      <c r="E1125" s="897"/>
      <c r="F1125" s="897"/>
      <c r="G1125" s="897"/>
      <c r="H1125" s="897"/>
      <c r="I1125" s="897"/>
      <c r="J1125" s="898">
        <v>3</v>
      </c>
      <c r="K1125" s="897"/>
      <c r="L1125" s="897"/>
      <c r="M1125" s="897"/>
      <c r="N1125" s="902">
        <v>3</v>
      </c>
      <c r="O1125" s="911" t="s">
        <v>2686</v>
      </c>
      <c r="P1125" s="908" t="s">
        <v>2687</v>
      </c>
      <c r="Q1125" s="916"/>
      <c r="R1125" s="916"/>
      <c r="S1125" s="917"/>
      <c r="T1125" s="916"/>
    </row>
    <row r="1126" spans="4:21" ht="30" customHeight="1">
      <c r="D1126" s="897"/>
      <c r="E1126" s="897"/>
      <c r="F1126" s="897"/>
      <c r="G1126" s="897"/>
      <c r="H1126" s="897"/>
      <c r="I1126" s="897"/>
      <c r="J1126" s="897"/>
      <c r="K1126" s="897"/>
      <c r="L1126" s="897"/>
      <c r="M1126" s="897"/>
      <c r="N1126" s="897"/>
      <c r="O1126" s="909" t="s">
        <v>2688</v>
      </c>
      <c r="P1126" s="948" t="s">
        <v>2689</v>
      </c>
      <c r="Q1126" s="935">
        <v>891</v>
      </c>
      <c r="R1126" s="948" t="s">
        <v>2690</v>
      </c>
      <c r="S1126" s="978">
        <v>3</v>
      </c>
      <c r="T1126" s="948"/>
    </row>
    <row r="1127" spans="4:21" ht="30" customHeight="1">
      <c r="D1127" s="897"/>
      <c r="E1127" s="897"/>
      <c r="F1127" s="897"/>
      <c r="G1127" s="897"/>
      <c r="H1127" s="897"/>
      <c r="I1127" s="897"/>
      <c r="J1127" s="897"/>
      <c r="K1127" s="897"/>
      <c r="L1127" s="897"/>
      <c r="M1127" s="897"/>
      <c r="N1127" s="897"/>
      <c r="O1127" s="909" t="s">
        <v>2691</v>
      </c>
      <c r="P1127" s="948" t="s">
        <v>2692</v>
      </c>
      <c r="Q1127" s="935">
        <v>892</v>
      </c>
      <c r="R1127" s="948" t="s">
        <v>2693</v>
      </c>
      <c r="S1127" s="978">
        <v>1</v>
      </c>
      <c r="T1127" s="948"/>
    </row>
    <row r="1128" spans="4:21" ht="30" customHeight="1">
      <c r="D1128" s="897"/>
      <c r="E1128" s="897"/>
      <c r="F1128" s="897"/>
      <c r="G1128" s="897"/>
      <c r="H1128" s="897"/>
      <c r="I1128" s="897"/>
      <c r="J1128" s="897"/>
      <c r="K1128" s="897"/>
      <c r="L1128" s="897"/>
      <c r="M1128" s="897"/>
      <c r="N1128" s="897"/>
      <c r="O1128" s="909" t="s">
        <v>2694</v>
      </c>
      <c r="P1128" s="948" t="s">
        <v>2695</v>
      </c>
      <c r="Q1128" s="935">
        <v>893</v>
      </c>
      <c r="R1128" s="948" t="s">
        <v>2696</v>
      </c>
      <c r="S1128" s="943">
        <v>1</v>
      </c>
      <c r="T1128" s="948"/>
    </row>
    <row r="1129" spans="4:21" ht="30" customHeight="1">
      <c r="D1129" s="897"/>
      <c r="E1129" s="897"/>
      <c r="F1129" s="897"/>
      <c r="G1129" s="897"/>
      <c r="H1129" s="897"/>
      <c r="I1129" s="897"/>
      <c r="J1129" s="898">
        <v>1</v>
      </c>
      <c r="K1129" s="897"/>
      <c r="L1129" s="897"/>
      <c r="M1129" s="897"/>
      <c r="N1129" s="902">
        <v>1</v>
      </c>
      <c r="O1129" s="911" t="s">
        <v>2697</v>
      </c>
      <c r="P1129" s="908" t="s">
        <v>2698</v>
      </c>
      <c r="Q1129" s="916"/>
      <c r="R1129" s="979"/>
      <c r="S1129" s="980"/>
      <c r="T1129" s="979"/>
    </row>
    <row r="1130" spans="4:21" ht="30" customHeight="1">
      <c r="D1130" s="897"/>
      <c r="E1130" s="897"/>
      <c r="F1130" s="897"/>
      <c r="G1130" s="897"/>
      <c r="H1130" s="897"/>
      <c r="I1130" s="897"/>
      <c r="J1130" s="897"/>
      <c r="K1130" s="897"/>
      <c r="L1130" s="897"/>
      <c r="M1130" s="897"/>
      <c r="N1130" s="897"/>
      <c r="O1130" s="909" t="s">
        <v>2699</v>
      </c>
      <c r="P1130" s="948" t="s">
        <v>2698</v>
      </c>
      <c r="Q1130" s="981" t="s">
        <v>2700</v>
      </c>
      <c r="R1130" s="910" t="s">
        <v>2701</v>
      </c>
      <c r="S1130" s="919">
        <v>30</v>
      </c>
      <c r="T1130" s="910"/>
    </row>
    <row r="1131" spans="4:21" ht="30" customHeight="1">
      <c r="D1131" s="897"/>
      <c r="E1131" s="897"/>
      <c r="F1131" s="897"/>
      <c r="G1131" s="897"/>
      <c r="H1131" s="897"/>
      <c r="I1131" s="897"/>
      <c r="J1131" s="898">
        <v>2</v>
      </c>
      <c r="K1131" s="897"/>
      <c r="L1131" s="897"/>
      <c r="M1131" s="897"/>
      <c r="N1131" s="902">
        <v>2</v>
      </c>
      <c r="O1131" s="911" t="s">
        <v>2702</v>
      </c>
      <c r="P1131" s="908" t="s">
        <v>246</v>
      </c>
      <c r="Q1131" s="916"/>
      <c r="R1131" s="916"/>
      <c r="S1131" s="917"/>
      <c r="T1131" s="916"/>
    </row>
    <row r="1132" spans="4:21" ht="30" customHeight="1">
      <c r="D1132" s="897"/>
      <c r="E1132" s="897"/>
      <c r="F1132" s="897"/>
      <c r="G1132" s="897"/>
      <c r="H1132" s="897"/>
      <c r="I1132" s="897"/>
      <c r="J1132" s="897"/>
      <c r="K1132" s="897"/>
      <c r="L1132" s="897"/>
      <c r="M1132" s="897"/>
      <c r="N1132" s="897"/>
      <c r="O1132" s="909" t="s">
        <v>2703</v>
      </c>
      <c r="P1132" s="910" t="s">
        <v>2704</v>
      </c>
      <c r="Q1132" s="918">
        <v>894</v>
      </c>
      <c r="R1132" s="919" t="s">
        <v>809</v>
      </c>
      <c r="S1132" s="919">
        <v>40</v>
      </c>
      <c r="T1132" s="919"/>
    </row>
    <row r="1133" spans="4:21" ht="30" customHeight="1">
      <c r="D1133" s="897"/>
      <c r="E1133" s="897"/>
      <c r="F1133" s="897"/>
      <c r="G1133" s="897"/>
      <c r="H1133" s="897"/>
      <c r="I1133" s="897"/>
      <c r="J1133" s="897"/>
      <c r="K1133" s="897"/>
      <c r="L1133" s="897"/>
      <c r="M1133" s="897"/>
      <c r="N1133" s="897"/>
      <c r="O1133" s="909" t="s">
        <v>2705</v>
      </c>
      <c r="P1133" s="910" t="s">
        <v>2706</v>
      </c>
      <c r="Q1133" s="918">
        <v>895</v>
      </c>
      <c r="R1133" s="919" t="s">
        <v>2089</v>
      </c>
      <c r="S1133" s="919">
        <v>67</v>
      </c>
      <c r="T1133" s="919"/>
    </row>
    <row r="1134" spans="4:21" ht="30" customHeight="1">
      <c r="D1134" s="897"/>
      <c r="E1134" s="897"/>
      <c r="F1134" s="896">
        <v>1</v>
      </c>
      <c r="G1134" s="897"/>
      <c r="H1134" s="897"/>
      <c r="I1134" s="898">
        <f>SUM(J1135)</f>
        <v>8</v>
      </c>
      <c r="J1134" s="897"/>
      <c r="K1134" s="897"/>
      <c r="L1134" s="897"/>
      <c r="M1134" s="902">
        <f>SUM(N1135)</f>
        <v>8</v>
      </c>
      <c r="N1134" s="897"/>
      <c r="O1134" s="905">
        <v>4.3</v>
      </c>
      <c r="P1134" s="906" t="s">
        <v>247</v>
      </c>
      <c r="Q1134" s="905"/>
      <c r="R1134" s="905"/>
      <c r="S1134" s="915"/>
      <c r="T1134" s="905"/>
      <c r="U1134" s="926">
        <v>9</v>
      </c>
    </row>
    <row r="1135" spans="4:21" ht="30" customHeight="1">
      <c r="D1135" s="897"/>
      <c r="E1135" s="897"/>
      <c r="F1135" s="897"/>
      <c r="G1135" s="897"/>
      <c r="H1135" s="897"/>
      <c r="I1135" s="897"/>
      <c r="J1135" s="898">
        <v>8</v>
      </c>
      <c r="K1135" s="897"/>
      <c r="L1135" s="897"/>
      <c r="M1135" s="897"/>
      <c r="N1135" s="902">
        <v>8</v>
      </c>
      <c r="O1135" s="911" t="s">
        <v>2707</v>
      </c>
      <c r="P1135" s="908" t="s">
        <v>2708</v>
      </c>
      <c r="Q1135" s="916"/>
      <c r="R1135" s="916"/>
      <c r="S1135" s="917"/>
      <c r="T1135" s="916"/>
    </row>
    <row r="1136" spans="4:21" ht="30" customHeight="1">
      <c r="D1136" s="897"/>
      <c r="E1136" s="897"/>
      <c r="F1136" s="897"/>
      <c r="G1136" s="897"/>
      <c r="H1136" s="897"/>
      <c r="I1136" s="897"/>
      <c r="J1136" s="897"/>
      <c r="K1136" s="897"/>
      <c r="L1136" s="897"/>
      <c r="M1136" s="897"/>
      <c r="N1136" s="897"/>
      <c r="O1136" s="909" t="s">
        <v>2709</v>
      </c>
      <c r="P1136" s="974" t="s">
        <v>2710</v>
      </c>
      <c r="Q1136" s="918">
        <v>896</v>
      </c>
      <c r="R1136" s="910" t="s">
        <v>2711</v>
      </c>
      <c r="S1136" s="982">
        <v>0.8</v>
      </c>
      <c r="T1136" s="910"/>
    </row>
    <row r="1137" spans="4:22" ht="30" customHeight="1">
      <c r="D1137" s="897"/>
      <c r="E1137" s="897"/>
      <c r="F1137" s="897"/>
      <c r="G1137" s="897"/>
      <c r="H1137" s="897"/>
      <c r="I1137" s="897"/>
      <c r="J1137" s="897"/>
      <c r="K1137" s="897"/>
      <c r="L1137" s="897"/>
      <c r="M1137" s="897"/>
      <c r="N1137" s="897"/>
      <c r="O1137" s="909" t="s">
        <v>2712</v>
      </c>
      <c r="P1137" s="974" t="s">
        <v>2713</v>
      </c>
      <c r="Q1137" s="918">
        <v>897</v>
      </c>
      <c r="R1137" s="910" t="s">
        <v>2714</v>
      </c>
      <c r="S1137" s="982">
        <v>0.2</v>
      </c>
      <c r="T1137" s="910"/>
    </row>
    <row r="1138" spans="4:22" ht="30" customHeight="1">
      <c r="D1138" s="897"/>
      <c r="E1138" s="897"/>
      <c r="F1138" s="897"/>
      <c r="G1138" s="897"/>
      <c r="H1138" s="897"/>
      <c r="I1138" s="897"/>
      <c r="J1138" s="897"/>
      <c r="K1138" s="897"/>
      <c r="L1138" s="897"/>
      <c r="M1138" s="897"/>
      <c r="N1138" s="897"/>
      <c r="O1138" s="909" t="s">
        <v>2715</v>
      </c>
      <c r="P1138" s="974" t="s">
        <v>2716</v>
      </c>
      <c r="Q1138" s="918">
        <v>898</v>
      </c>
      <c r="R1138" s="910" t="s">
        <v>2717</v>
      </c>
      <c r="S1138" s="921">
        <v>4</v>
      </c>
      <c r="T1138" s="910"/>
    </row>
    <row r="1139" spans="4:22" ht="30" customHeight="1">
      <c r="D1139" s="897"/>
      <c r="E1139" s="897"/>
      <c r="F1139" s="897"/>
      <c r="G1139" s="897"/>
      <c r="H1139" s="897"/>
      <c r="I1139" s="897"/>
      <c r="J1139" s="897"/>
      <c r="K1139" s="897"/>
      <c r="L1139" s="897"/>
      <c r="M1139" s="897"/>
      <c r="N1139" s="897"/>
      <c r="O1139" s="909" t="s">
        <v>2718</v>
      </c>
      <c r="P1139" s="974" t="s">
        <v>2719</v>
      </c>
      <c r="Q1139" s="918">
        <v>899</v>
      </c>
      <c r="R1139" s="910" t="s">
        <v>2720</v>
      </c>
      <c r="S1139" s="921">
        <v>1</v>
      </c>
      <c r="T1139" s="910"/>
    </row>
    <row r="1140" spans="4:22" ht="30" customHeight="1">
      <c r="D1140" s="897"/>
      <c r="E1140" s="897"/>
      <c r="F1140" s="897"/>
      <c r="G1140" s="897"/>
      <c r="H1140" s="897"/>
      <c r="I1140" s="897"/>
      <c r="J1140" s="897"/>
      <c r="K1140" s="897"/>
      <c r="L1140" s="897"/>
      <c r="M1140" s="897"/>
      <c r="N1140" s="897"/>
      <c r="O1140" s="909" t="s">
        <v>2721</v>
      </c>
      <c r="P1140" s="974" t="s">
        <v>2722</v>
      </c>
      <c r="Q1140" s="937">
        <v>900</v>
      </c>
      <c r="R1140" s="910" t="s">
        <v>2723</v>
      </c>
      <c r="S1140" s="921">
        <v>1</v>
      </c>
      <c r="T1140" s="910"/>
    </row>
    <row r="1141" spans="4:22" ht="30" customHeight="1">
      <c r="D1141" s="897"/>
      <c r="E1141" s="897"/>
      <c r="F1141" s="897"/>
      <c r="G1141" s="897"/>
      <c r="H1141" s="897"/>
      <c r="I1141" s="897"/>
      <c r="J1141" s="897"/>
      <c r="K1141" s="897"/>
      <c r="L1141" s="897"/>
      <c r="M1141" s="897"/>
      <c r="N1141" s="897"/>
      <c r="O1141" s="909" t="s">
        <v>2724</v>
      </c>
      <c r="P1141" s="974" t="s">
        <v>2725</v>
      </c>
      <c r="Q1141" s="918">
        <v>901</v>
      </c>
      <c r="R1141" s="910" t="s">
        <v>2726</v>
      </c>
      <c r="S1141" s="921">
        <v>8</v>
      </c>
      <c r="T1141" s="910"/>
    </row>
    <row r="1142" spans="4:22" ht="30" customHeight="1">
      <c r="D1142" s="897"/>
      <c r="E1142" s="897"/>
      <c r="F1142" s="897"/>
      <c r="G1142" s="897"/>
      <c r="H1142" s="897"/>
      <c r="I1142" s="897"/>
      <c r="J1142" s="897"/>
      <c r="K1142" s="897"/>
      <c r="L1142" s="897"/>
      <c r="M1142" s="897"/>
      <c r="N1142" s="897"/>
      <c r="O1142" s="909" t="s">
        <v>2727</v>
      </c>
      <c r="P1142" s="974" t="s">
        <v>2728</v>
      </c>
      <c r="Q1142" s="918">
        <v>902</v>
      </c>
      <c r="R1142" s="910" t="s">
        <v>2729</v>
      </c>
      <c r="S1142" s="921">
        <v>500</v>
      </c>
      <c r="T1142" s="910"/>
    </row>
    <row r="1143" spans="4:22" ht="30" customHeight="1">
      <c r="D1143" s="897"/>
      <c r="E1143" s="897"/>
      <c r="F1143" s="897"/>
      <c r="G1143" s="897"/>
      <c r="H1143" s="897"/>
      <c r="I1143" s="897"/>
      <c r="J1143" s="897"/>
      <c r="K1143" s="897"/>
      <c r="L1143" s="897"/>
      <c r="M1143" s="897"/>
      <c r="N1143" s="897"/>
      <c r="O1143" s="909" t="s">
        <v>2730</v>
      </c>
      <c r="P1143" s="974" t="s">
        <v>2731</v>
      </c>
      <c r="Q1143" s="918">
        <v>903</v>
      </c>
      <c r="R1143" s="910" t="s">
        <v>2732</v>
      </c>
      <c r="S1143" s="921">
        <v>4</v>
      </c>
      <c r="T1143" s="910"/>
    </row>
    <row r="1144" spans="4:22" ht="30" customHeight="1">
      <c r="D1144" s="897"/>
      <c r="E1144" s="897"/>
      <c r="F1144" s="896">
        <v>7</v>
      </c>
      <c r="G1144" s="897"/>
      <c r="H1144" s="897"/>
      <c r="I1144" s="898">
        <f>SUM(J1146:J1195)</f>
        <v>44</v>
      </c>
      <c r="J1144" s="897"/>
      <c r="K1144" s="897"/>
      <c r="L1144" s="897"/>
      <c r="M1144" s="902">
        <f>SUM(N1146:N1195)</f>
        <v>46</v>
      </c>
      <c r="N1144" s="897"/>
      <c r="O1144" s="905">
        <v>4.4000000000000004</v>
      </c>
      <c r="P1144" s="906" t="s">
        <v>2733</v>
      </c>
      <c r="Q1144" s="905"/>
      <c r="R1144" s="905"/>
      <c r="S1144" s="915"/>
      <c r="T1144" s="905"/>
      <c r="U1144" s="926">
        <v>11</v>
      </c>
      <c r="V1144" s="328"/>
    </row>
    <row r="1145" spans="4:22" ht="30" customHeight="1">
      <c r="D1145" s="897"/>
      <c r="E1145" s="897"/>
      <c r="F1145" s="897"/>
      <c r="G1145" s="897"/>
      <c r="H1145" s="897"/>
      <c r="I1145" s="897"/>
      <c r="J1145" s="897"/>
      <c r="K1145" s="897"/>
      <c r="L1145" s="897"/>
      <c r="M1145" s="897"/>
      <c r="N1145" s="897"/>
      <c r="O1145" s="975"/>
      <c r="P1145" s="976" t="s">
        <v>254</v>
      </c>
      <c r="Q1145" s="975"/>
      <c r="R1145" s="975"/>
      <c r="S1145" s="983"/>
      <c r="T1145" s="975"/>
    </row>
    <row r="1146" spans="4:22" ht="30" customHeight="1">
      <c r="D1146" s="897"/>
      <c r="E1146" s="897"/>
      <c r="F1146" s="897"/>
      <c r="G1146" s="897"/>
      <c r="H1146" s="897"/>
      <c r="I1146" s="897"/>
      <c r="J1146" s="898">
        <v>13</v>
      </c>
      <c r="K1146" s="897"/>
      <c r="L1146" s="897"/>
      <c r="M1146" s="897"/>
      <c r="N1146" s="902">
        <v>13</v>
      </c>
      <c r="O1146" s="911" t="s">
        <v>2734</v>
      </c>
      <c r="P1146" s="908" t="s">
        <v>2735</v>
      </c>
      <c r="Q1146" s="916"/>
      <c r="R1146" s="916"/>
      <c r="S1146" s="917"/>
      <c r="T1146" s="916"/>
    </row>
    <row r="1147" spans="4:22" ht="30" customHeight="1">
      <c r="D1147" s="897"/>
      <c r="E1147" s="897"/>
      <c r="F1147" s="897"/>
      <c r="G1147" s="897"/>
      <c r="H1147" s="897"/>
      <c r="I1147" s="897"/>
      <c r="J1147" s="897"/>
      <c r="K1147" s="897"/>
      <c r="L1147" s="897"/>
      <c r="M1147" s="897"/>
      <c r="N1147" s="897"/>
      <c r="O1147" s="909" t="s">
        <v>2736</v>
      </c>
      <c r="P1147" s="910" t="s">
        <v>2737</v>
      </c>
      <c r="Q1147" s="918">
        <v>904</v>
      </c>
      <c r="R1147" s="919" t="s">
        <v>2738</v>
      </c>
      <c r="S1147" s="919">
        <v>100</v>
      </c>
      <c r="T1147" s="919"/>
    </row>
    <row r="1148" spans="4:22" ht="30" customHeight="1">
      <c r="D1148" s="897"/>
      <c r="E1148" s="897"/>
      <c r="F1148" s="897"/>
      <c r="G1148" s="897"/>
      <c r="H1148" s="897"/>
      <c r="I1148" s="897"/>
      <c r="J1148" s="897"/>
      <c r="K1148" s="897"/>
      <c r="L1148" s="897"/>
      <c r="M1148" s="897"/>
      <c r="N1148" s="897"/>
      <c r="O1148" s="909" t="s">
        <v>2739</v>
      </c>
      <c r="P1148" s="910" t="s">
        <v>2740</v>
      </c>
      <c r="Q1148" s="918">
        <v>905</v>
      </c>
      <c r="R1148" s="919" t="s">
        <v>2741</v>
      </c>
      <c r="S1148" s="919">
        <v>200</v>
      </c>
      <c r="T1148" s="919"/>
    </row>
    <row r="1149" spans="4:22" ht="30" customHeight="1">
      <c r="D1149" s="897"/>
      <c r="E1149" s="897"/>
      <c r="F1149" s="897"/>
      <c r="G1149" s="897"/>
      <c r="H1149" s="897"/>
      <c r="I1149" s="897"/>
      <c r="J1149" s="897"/>
      <c r="K1149" s="897"/>
      <c r="L1149" s="897"/>
      <c r="M1149" s="897"/>
      <c r="N1149" s="897"/>
      <c r="O1149" s="909" t="s">
        <v>2742</v>
      </c>
      <c r="P1149" s="910" t="s">
        <v>2743</v>
      </c>
      <c r="Q1149" s="918">
        <v>906</v>
      </c>
      <c r="R1149" s="919" t="s">
        <v>2744</v>
      </c>
      <c r="S1149" s="919">
        <v>1</v>
      </c>
      <c r="T1149" s="919"/>
    </row>
    <row r="1150" spans="4:22" ht="30" customHeight="1">
      <c r="D1150" s="897"/>
      <c r="E1150" s="897"/>
      <c r="F1150" s="897"/>
      <c r="G1150" s="897"/>
      <c r="H1150" s="897"/>
      <c r="I1150" s="897"/>
      <c r="J1150" s="897"/>
      <c r="K1150" s="897"/>
      <c r="L1150" s="897"/>
      <c r="M1150" s="897"/>
      <c r="N1150" s="897"/>
      <c r="O1150" s="909" t="s">
        <v>2745</v>
      </c>
      <c r="P1150" s="910" t="s">
        <v>2746</v>
      </c>
      <c r="Q1150" s="918">
        <v>907</v>
      </c>
      <c r="R1150" s="919" t="s">
        <v>2747</v>
      </c>
      <c r="S1150" s="919">
        <v>100</v>
      </c>
      <c r="T1150" s="919"/>
    </row>
    <row r="1151" spans="4:22" ht="30" customHeight="1">
      <c r="D1151" s="897"/>
      <c r="E1151" s="897"/>
      <c r="F1151" s="897"/>
      <c r="G1151" s="897"/>
      <c r="H1151" s="897"/>
      <c r="I1151" s="897"/>
      <c r="J1151" s="897"/>
      <c r="K1151" s="897"/>
      <c r="L1151" s="897"/>
      <c r="M1151" s="897"/>
      <c r="N1151" s="897"/>
      <c r="O1151" s="909" t="s">
        <v>2748</v>
      </c>
      <c r="P1151" s="910" t="s">
        <v>2749</v>
      </c>
      <c r="Q1151" s="918">
        <v>908</v>
      </c>
      <c r="R1151" s="919" t="s">
        <v>742</v>
      </c>
      <c r="S1151" s="919">
        <v>3</v>
      </c>
      <c r="T1151" s="919"/>
    </row>
    <row r="1152" spans="4:22" ht="30" customHeight="1">
      <c r="D1152" s="897"/>
      <c r="E1152" s="897"/>
      <c r="F1152" s="897"/>
      <c r="G1152" s="897"/>
      <c r="H1152" s="897"/>
      <c r="I1152" s="897"/>
      <c r="J1152" s="897"/>
      <c r="K1152" s="897"/>
      <c r="L1152" s="897"/>
      <c r="M1152" s="897"/>
      <c r="N1152" s="897"/>
      <c r="O1152" s="909" t="s">
        <v>2750</v>
      </c>
      <c r="P1152" s="910" t="s">
        <v>2751</v>
      </c>
      <c r="Q1152" s="918">
        <v>909</v>
      </c>
      <c r="R1152" s="919" t="s">
        <v>313</v>
      </c>
      <c r="S1152" s="919">
        <v>5</v>
      </c>
      <c r="T1152" s="919"/>
    </row>
    <row r="1153" spans="4:20" ht="30" customHeight="1">
      <c r="D1153" s="897"/>
      <c r="E1153" s="897"/>
      <c r="F1153" s="897"/>
      <c r="G1153" s="897"/>
      <c r="H1153" s="897"/>
      <c r="I1153" s="897"/>
      <c r="J1153" s="897"/>
      <c r="K1153" s="897"/>
      <c r="L1153" s="897"/>
      <c r="M1153" s="897"/>
      <c r="N1153" s="897"/>
      <c r="O1153" s="909" t="s">
        <v>2752</v>
      </c>
      <c r="P1153" s="910" t="s">
        <v>2753</v>
      </c>
      <c r="Q1153" s="918">
        <v>910</v>
      </c>
      <c r="R1153" s="919" t="s">
        <v>2754</v>
      </c>
      <c r="S1153" s="919">
        <v>25</v>
      </c>
      <c r="T1153" s="919"/>
    </row>
    <row r="1154" spans="4:20" ht="30" customHeight="1">
      <c r="D1154" s="897"/>
      <c r="E1154" s="897"/>
      <c r="F1154" s="897"/>
      <c r="G1154" s="897"/>
      <c r="H1154" s="897"/>
      <c r="I1154" s="897"/>
      <c r="J1154" s="897"/>
      <c r="K1154" s="897"/>
      <c r="L1154" s="897"/>
      <c r="M1154" s="897"/>
      <c r="N1154" s="897"/>
      <c r="O1154" s="909" t="s">
        <v>2755</v>
      </c>
      <c r="P1154" s="910" t="s">
        <v>2756</v>
      </c>
      <c r="Q1154" s="918">
        <v>911</v>
      </c>
      <c r="R1154" s="919" t="s">
        <v>2757</v>
      </c>
      <c r="S1154" s="919">
        <v>60</v>
      </c>
      <c r="T1154" s="919"/>
    </row>
    <row r="1155" spans="4:20" ht="30" customHeight="1">
      <c r="D1155" s="897"/>
      <c r="E1155" s="897"/>
      <c r="F1155" s="897"/>
      <c r="G1155" s="897"/>
      <c r="H1155" s="897"/>
      <c r="I1155" s="897"/>
      <c r="J1155" s="897"/>
      <c r="K1155" s="897"/>
      <c r="L1155" s="897"/>
      <c r="M1155" s="897"/>
      <c r="N1155" s="897"/>
      <c r="O1155" s="909" t="s">
        <v>2758</v>
      </c>
      <c r="P1155" s="910" t="s">
        <v>2759</v>
      </c>
      <c r="Q1155" s="918">
        <v>912</v>
      </c>
      <c r="R1155" s="919" t="s">
        <v>2757</v>
      </c>
      <c r="S1155" s="919">
        <v>434</v>
      </c>
      <c r="T1155" s="919"/>
    </row>
    <row r="1156" spans="4:20" ht="30" customHeight="1">
      <c r="D1156" s="897"/>
      <c r="E1156" s="897"/>
      <c r="F1156" s="897"/>
      <c r="G1156" s="897"/>
      <c r="H1156" s="897"/>
      <c r="I1156" s="897"/>
      <c r="J1156" s="897"/>
      <c r="K1156" s="897"/>
      <c r="L1156" s="897"/>
      <c r="M1156" s="897"/>
      <c r="N1156" s="897"/>
      <c r="O1156" s="909" t="s">
        <v>2760</v>
      </c>
      <c r="P1156" s="910" t="s">
        <v>2761</v>
      </c>
      <c r="Q1156" s="918">
        <v>913</v>
      </c>
      <c r="R1156" s="919" t="s">
        <v>2762</v>
      </c>
      <c r="S1156" s="919">
        <v>25</v>
      </c>
      <c r="T1156" s="919"/>
    </row>
    <row r="1157" spans="4:20" ht="30" customHeight="1">
      <c r="D1157" s="897"/>
      <c r="E1157" s="897"/>
      <c r="F1157" s="897"/>
      <c r="G1157" s="897"/>
      <c r="H1157" s="897"/>
      <c r="I1157" s="897"/>
      <c r="J1157" s="897"/>
      <c r="K1157" s="897"/>
      <c r="L1157" s="897"/>
      <c r="M1157" s="897"/>
      <c r="N1157" s="897"/>
      <c r="O1157" s="909" t="s">
        <v>2763</v>
      </c>
      <c r="P1157" s="910" t="s">
        <v>2764</v>
      </c>
      <c r="Q1157" s="918">
        <v>914</v>
      </c>
      <c r="R1157" s="919" t="s">
        <v>2765</v>
      </c>
      <c r="S1157" s="919">
        <v>434</v>
      </c>
      <c r="T1157" s="919"/>
    </row>
    <row r="1158" spans="4:20" ht="30" customHeight="1">
      <c r="D1158" s="897"/>
      <c r="E1158" s="897"/>
      <c r="F1158" s="897"/>
      <c r="G1158" s="897"/>
      <c r="H1158" s="897"/>
      <c r="I1158" s="897"/>
      <c r="J1158" s="897"/>
      <c r="K1158" s="897"/>
      <c r="L1158" s="897"/>
      <c r="M1158" s="897"/>
      <c r="N1158" s="897"/>
      <c r="O1158" s="909" t="s">
        <v>2766</v>
      </c>
      <c r="P1158" s="910" t="s">
        <v>2767</v>
      </c>
      <c r="Q1158" s="918">
        <v>915</v>
      </c>
      <c r="R1158" s="919" t="s">
        <v>313</v>
      </c>
      <c r="S1158" s="919">
        <v>4</v>
      </c>
      <c r="T1158" s="919"/>
    </row>
    <row r="1159" spans="4:20" ht="30" customHeight="1">
      <c r="D1159" s="897"/>
      <c r="E1159" s="897"/>
      <c r="F1159" s="897"/>
      <c r="G1159" s="897"/>
      <c r="H1159" s="897"/>
      <c r="I1159" s="897"/>
      <c r="J1159" s="897"/>
      <c r="K1159" s="897"/>
      <c r="L1159" s="897"/>
      <c r="M1159" s="897"/>
      <c r="N1159" s="897"/>
      <c r="O1159" s="909" t="s">
        <v>2768</v>
      </c>
      <c r="P1159" s="910" t="s">
        <v>2769</v>
      </c>
      <c r="Q1159" s="918">
        <v>916</v>
      </c>
      <c r="R1159" s="919" t="s">
        <v>2770</v>
      </c>
      <c r="S1159" s="919">
        <v>1</v>
      </c>
      <c r="T1159" s="919"/>
    </row>
    <row r="1160" spans="4:20" ht="30" customHeight="1">
      <c r="D1160" s="897"/>
      <c r="E1160" s="897"/>
      <c r="F1160" s="897"/>
      <c r="G1160" s="897"/>
      <c r="H1160" s="897"/>
      <c r="I1160" s="897"/>
      <c r="J1160" s="898">
        <v>1</v>
      </c>
      <c r="K1160" s="897"/>
      <c r="L1160" s="897"/>
      <c r="M1160" s="897"/>
      <c r="N1160" s="902">
        <v>1</v>
      </c>
      <c r="O1160" s="911" t="s">
        <v>2771</v>
      </c>
      <c r="P1160" s="908" t="s">
        <v>2772</v>
      </c>
      <c r="Q1160" s="916"/>
      <c r="R1160" s="916"/>
      <c r="S1160" s="917"/>
      <c r="T1160" s="916"/>
    </row>
    <row r="1161" spans="4:20" ht="30" customHeight="1">
      <c r="D1161" s="897"/>
      <c r="E1161" s="897"/>
      <c r="F1161" s="897"/>
      <c r="G1161" s="897"/>
      <c r="H1161" s="897"/>
      <c r="I1161" s="897"/>
      <c r="J1161" s="897"/>
      <c r="K1161" s="897"/>
      <c r="L1161" s="897"/>
      <c r="M1161" s="897"/>
      <c r="N1161" s="897"/>
      <c r="O1161" s="909" t="s">
        <v>2773</v>
      </c>
      <c r="P1161" s="933" t="s">
        <v>2774</v>
      </c>
      <c r="Q1161" s="918">
        <v>917</v>
      </c>
      <c r="R1161" s="919" t="s">
        <v>1551</v>
      </c>
      <c r="S1161" s="919">
        <v>1</v>
      </c>
      <c r="T1161" s="919"/>
    </row>
    <row r="1162" spans="4:20" ht="30" customHeight="1">
      <c r="D1162" s="897"/>
      <c r="E1162" s="897"/>
      <c r="F1162" s="897"/>
      <c r="G1162" s="897"/>
      <c r="H1162" s="897"/>
      <c r="I1162" s="897"/>
      <c r="J1162" s="898">
        <v>3</v>
      </c>
      <c r="K1162" s="897"/>
      <c r="L1162" s="897"/>
      <c r="M1162" s="897"/>
      <c r="N1162" s="902">
        <v>3</v>
      </c>
      <c r="O1162" s="911" t="s">
        <v>2775</v>
      </c>
      <c r="P1162" s="908" t="s">
        <v>2776</v>
      </c>
      <c r="Q1162" s="916"/>
      <c r="R1162" s="916"/>
      <c r="S1162" s="917"/>
      <c r="T1162" s="916"/>
    </row>
    <row r="1163" spans="4:20" ht="30" customHeight="1">
      <c r="D1163" s="897"/>
      <c r="E1163" s="897"/>
      <c r="F1163" s="897"/>
      <c r="G1163" s="897"/>
      <c r="H1163" s="897"/>
      <c r="I1163" s="897"/>
      <c r="J1163" s="897"/>
      <c r="K1163" s="897"/>
      <c r="L1163" s="897"/>
      <c r="M1163" s="897"/>
      <c r="N1163" s="897"/>
      <c r="O1163" s="909" t="s">
        <v>2777</v>
      </c>
      <c r="P1163" s="933" t="s">
        <v>2778</v>
      </c>
      <c r="Q1163" s="918">
        <v>918</v>
      </c>
      <c r="R1163" s="919" t="s">
        <v>328</v>
      </c>
      <c r="S1163" s="919">
        <v>1</v>
      </c>
      <c r="T1163" s="919"/>
    </row>
    <row r="1164" spans="4:20" ht="30" customHeight="1">
      <c r="D1164" s="897"/>
      <c r="E1164" s="897"/>
      <c r="F1164" s="897"/>
      <c r="G1164" s="897"/>
      <c r="H1164" s="897"/>
      <c r="I1164" s="897"/>
      <c r="J1164" s="897"/>
      <c r="K1164" s="897"/>
      <c r="L1164" s="897"/>
      <c r="M1164" s="897"/>
      <c r="N1164" s="897"/>
      <c r="O1164" s="909" t="s">
        <v>2779</v>
      </c>
      <c r="P1164" s="933" t="s">
        <v>2780</v>
      </c>
      <c r="Q1164" s="918">
        <v>919</v>
      </c>
      <c r="R1164" s="919" t="s">
        <v>2143</v>
      </c>
      <c r="S1164" s="919">
        <v>1</v>
      </c>
      <c r="T1164" s="919"/>
    </row>
    <row r="1165" spans="4:20" ht="30" customHeight="1">
      <c r="D1165" s="897"/>
      <c r="E1165" s="897"/>
      <c r="F1165" s="897"/>
      <c r="G1165" s="897"/>
      <c r="H1165" s="897"/>
      <c r="I1165" s="897"/>
      <c r="J1165" s="897"/>
      <c r="K1165" s="897"/>
      <c r="L1165" s="897"/>
      <c r="M1165" s="897"/>
      <c r="N1165" s="897"/>
      <c r="O1165" s="909" t="s">
        <v>2781</v>
      </c>
      <c r="P1165" s="933" t="s">
        <v>2782</v>
      </c>
      <c r="Q1165" s="918">
        <v>920</v>
      </c>
      <c r="R1165" s="919" t="s">
        <v>1551</v>
      </c>
      <c r="S1165" s="919">
        <v>1</v>
      </c>
      <c r="T1165" s="919"/>
    </row>
    <row r="1166" spans="4:20" ht="30" customHeight="1">
      <c r="D1166" s="897"/>
      <c r="E1166" s="897"/>
      <c r="F1166" s="897"/>
      <c r="G1166" s="897"/>
      <c r="H1166" s="897"/>
      <c r="I1166" s="897"/>
      <c r="J1166" s="898">
        <v>3</v>
      </c>
      <c r="K1166" s="897"/>
      <c r="L1166" s="897"/>
      <c r="M1166" s="897"/>
      <c r="N1166" s="902">
        <v>3</v>
      </c>
      <c r="O1166" s="911" t="s">
        <v>2783</v>
      </c>
      <c r="P1166" s="908" t="s">
        <v>2784</v>
      </c>
      <c r="Q1166" s="916"/>
      <c r="R1166" s="916"/>
      <c r="S1166" s="917"/>
      <c r="T1166" s="916"/>
    </row>
    <row r="1167" spans="4:20" ht="30" customHeight="1">
      <c r="D1167" s="897"/>
      <c r="E1167" s="897"/>
      <c r="F1167" s="897"/>
      <c r="G1167" s="897"/>
      <c r="H1167" s="897"/>
      <c r="I1167" s="897"/>
      <c r="J1167" s="897"/>
      <c r="K1167" s="897"/>
      <c r="L1167" s="897"/>
      <c r="M1167" s="897"/>
      <c r="N1167" s="897"/>
      <c r="O1167" s="909" t="s">
        <v>2785</v>
      </c>
      <c r="P1167" s="910" t="s">
        <v>2786</v>
      </c>
      <c r="Q1167" s="918">
        <v>921</v>
      </c>
      <c r="R1167" s="919" t="s">
        <v>2787</v>
      </c>
      <c r="S1167" s="919">
        <v>1</v>
      </c>
      <c r="T1167" s="919"/>
    </row>
    <row r="1168" spans="4:20" ht="30" customHeight="1">
      <c r="D1168" s="897"/>
      <c r="E1168" s="897"/>
      <c r="F1168" s="897"/>
      <c r="G1168" s="897"/>
      <c r="H1168" s="897"/>
      <c r="I1168" s="897"/>
      <c r="J1168" s="897"/>
      <c r="K1168" s="897"/>
      <c r="L1168" s="897"/>
      <c r="M1168" s="897"/>
      <c r="N1168" s="897"/>
      <c r="O1168" s="909" t="s">
        <v>2788</v>
      </c>
      <c r="P1168" s="910" t="s">
        <v>2789</v>
      </c>
      <c r="Q1168" s="918">
        <v>922</v>
      </c>
      <c r="R1168" s="919" t="s">
        <v>2790</v>
      </c>
      <c r="S1168" s="919">
        <v>1</v>
      </c>
      <c r="T1168" s="919"/>
    </row>
    <row r="1169" spans="4:20" ht="30" customHeight="1">
      <c r="D1169" s="897"/>
      <c r="E1169" s="897"/>
      <c r="F1169" s="897"/>
      <c r="G1169" s="897"/>
      <c r="H1169" s="897"/>
      <c r="I1169" s="897"/>
      <c r="J1169" s="897"/>
      <c r="K1169" s="897"/>
      <c r="L1169" s="897"/>
      <c r="M1169" s="897"/>
      <c r="N1169" s="897"/>
      <c r="O1169" s="909" t="s">
        <v>2791</v>
      </c>
      <c r="P1169" s="910" t="s">
        <v>2792</v>
      </c>
      <c r="Q1169" s="918">
        <v>923</v>
      </c>
      <c r="R1169" s="919" t="s">
        <v>2793</v>
      </c>
      <c r="S1169" s="919">
        <v>40</v>
      </c>
      <c r="T1169" s="919"/>
    </row>
    <row r="1170" spans="4:20" ht="30" customHeight="1">
      <c r="D1170" s="897"/>
      <c r="E1170" s="897"/>
      <c r="F1170" s="897"/>
      <c r="G1170" s="897"/>
      <c r="H1170" s="897"/>
      <c r="I1170" s="897"/>
      <c r="J1170" s="897"/>
      <c r="K1170" s="897"/>
      <c r="L1170" s="897"/>
      <c r="M1170" s="897"/>
      <c r="N1170" s="897"/>
      <c r="O1170" s="975"/>
      <c r="P1170" s="976" t="s">
        <v>255</v>
      </c>
      <c r="Q1170" s="975"/>
      <c r="R1170" s="975"/>
      <c r="S1170" s="983"/>
      <c r="T1170" s="975"/>
    </row>
    <row r="1171" spans="4:20" ht="30" customHeight="1">
      <c r="D1171" s="897"/>
      <c r="E1171" s="897"/>
      <c r="F1171" s="897"/>
      <c r="G1171" s="897"/>
      <c r="H1171" s="897"/>
      <c r="I1171" s="897"/>
      <c r="J1171" s="898">
        <v>9</v>
      </c>
      <c r="K1171" s="897"/>
      <c r="L1171" s="897"/>
      <c r="M1171" s="897"/>
      <c r="N1171" s="902">
        <v>9</v>
      </c>
      <c r="O1171" s="911" t="s">
        <v>2794</v>
      </c>
      <c r="P1171" s="908" t="s">
        <v>2795</v>
      </c>
      <c r="Q1171" s="916"/>
      <c r="R1171" s="916"/>
      <c r="S1171" s="917"/>
      <c r="T1171" s="916"/>
    </row>
    <row r="1172" spans="4:20" ht="30" customHeight="1">
      <c r="D1172" s="897"/>
      <c r="E1172" s="897"/>
      <c r="F1172" s="897"/>
      <c r="G1172" s="897"/>
      <c r="H1172" s="897"/>
      <c r="I1172" s="897"/>
      <c r="J1172" s="897"/>
      <c r="K1172" s="897"/>
      <c r="L1172" s="897"/>
      <c r="M1172" s="897"/>
      <c r="N1172" s="897"/>
      <c r="O1172" s="909" t="s">
        <v>2796</v>
      </c>
      <c r="P1172" s="933" t="s">
        <v>2797</v>
      </c>
      <c r="Q1172" s="918">
        <v>924</v>
      </c>
      <c r="R1172" s="919" t="s">
        <v>2741</v>
      </c>
      <c r="S1172" s="919">
        <v>200</v>
      </c>
      <c r="T1172" s="919"/>
    </row>
    <row r="1173" spans="4:20" ht="30" customHeight="1">
      <c r="D1173" s="897"/>
      <c r="E1173" s="897"/>
      <c r="F1173" s="897"/>
      <c r="G1173" s="897"/>
      <c r="H1173" s="897"/>
      <c r="I1173" s="897"/>
      <c r="J1173" s="897"/>
      <c r="K1173" s="897"/>
      <c r="L1173" s="897"/>
      <c r="M1173" s="897"/>
      <c r="N1173" s="897"/>
      <c r="O1173" s="909" t="s">
        <v>2798</v>
      </c>
      <c r="P1173" s="933" t="s">
        <v>2799</v>
      </c>
      <c r="Q1173" s="918">
        <v>925</v>
      </c>
      <c r="R1173" s="919" t="s">
        <v>2800</v>
      </c>
      <c r="S1173" s="919">
        <v>1</v>
      </c>
      <c r="T1173" s="919"/>
    </row>
    <row r="1174" spans="4:20" ht="30" customHeight="1">
      <c r="D1174" s="897"/>
      <c r="E1174" s="897"/>
      <c r="F1174" s="897"/>
      <c r="G1174" s="897"/>
      <c r="H1174" s="897"/>
      <c r="I1174" s="897"/>
      <c r="J1174" s="897"/>
      <c r="K1174" s="897"/>
      <c r="L1174" s="897"/>
      <c r="M1174" s="897"/>
      <c r="N1174" s="897"/>
      <c r="O1174" s="909" t="s">
        <v>2801</v>
      </c>
      <c r="P1174" s="933" t="s">
        <v>2802</v>
      </c>
      <c r="Q1174" s="918">
        <v>926</v>
      </c>
      <c r="R1174" s="919" t="s">
        <v>2182</v>
      </c>
      <c r="S1174" s="919">
        <v>4</v>
      </c>
      <c r="T1174" s="919"/>
    </row>
    <row r="1175" spans="4:20" ht="30" customHeight="1">
      <c r="D1175" s="897"/>
      <c r="E1175" s="897"/>
      <c r="F1175" s="897"/>
      <c r="G1175" s="897"/>
      <c r="H1175" s="897"/>
      <c r="I1175" s="897"/>
      <c r="J1175" s="897"/>
      <c r="K1175" s="897"/>
      <c r="L1175" s="897"/>
      <c r="M1175" s="897"/>
      <c r="N1175" s="897"/>
      <c r="O1175" s="909" t="s">
        <v>2803</v>
      </c>
      <c r="P1175" s="933" t="s">
        <v>2804</v>
      </c>
      <c r="Q1175" s="918">
        <v>927</v>
      </c>
      <c r="R1175" s="919" t="s">
        <v>809</v>
      </c>
      <c r="S1175" s="919">
        <v>40</v>
      </c>
      <c r="T1175" s="919"/>
    </row>
    <row r="1176" spans="4:20" ht="30" customHeight="1">
      <c r="D1176" s="897"/>
      <c r="E1176" s="897"/>
      <c r="F1176" s="897"/>
      <c r="G1176" s="897"/>
      <c r="H1176" s="897"/>
      <c r="I1176" s="897"/>
      <c r="J1176" s="897"/>
      <c r="K1176" s="897"/>
      <c r="L1176" s="897"/>
      <c r="M1176" s="897"/>
      <c r="N1176" s="897"/>
      <c r="O1176" s="909" t="s">
        <v>2805</v>
      </c>
      <c r="P1176" s="933" t="s">
        <v>2806</v>
      </c>
      <c r="Q1176" s="918">
        <v>928</v>
      </c>
      <c r="R1176" s="919" t="s">
        <v>742</v>
      </c>
      <c r="S1176" s="919">
        <v>1</v>
      </c>
      <c r="T1176" s="919"/>
    </row>
    <row r="1177" spans="4:20" ht="30" customHeight="1">
      <c r="D1177" s="897"/>
      <c r="E1177" s="897"/>
      <c r="F1177" s="897"/>
      <c r="G1177" s="897"/>
      <c r="H1177" s="897"/>
      <c r="I1177" s="897"/>
      <c r="J1177" s="897"/>
      <c r="K1177" s="897"/>
      <c r="L1177" s="897"/>
      <c r="M1177" s="897"/>
      <c r="N1177" s="897"/>
      <c r="O1177" s="909" t="s">
        <v>2807</v>
      </c>
      <c r="P1177" s="933" t="s">
        <v>2808</v>
      </c>
      <c r="Q1177" s="918">
        <v>929</v>
      </c>
      <c r="R1177" s="919" t="s">
        <v>351</v>
      </c>
      <c r="S1177" s="919">
        <v>1</v>
      </c>
      <c r="T1177" s="919"/>
    </row>
    <row r="1178" spans="4:20" ht="30" customHeight="1">
      <c r="D1178" s="897"/>
      <c r="E1178" s="897"/>
      <c r="F1178" s="897"/>
      <c r="G1178" s="897"/>
      <c r="H1178" s="897"/>
      <c r="I1178" s="897"/>
      <c r="J1178" s="897"/>
      <c r="K1178" s="897"/>
      <c r="L1178" s="897"/>
      <c r="M1178" s="897"/>
      <c r="N1178" s="897"/>
      <c r="O1178" s="909" t="s">
        <v>2809</v>
      </c>
      <c r="P1178" s="933" t="s">
        <v>2810</v>
      </c>
      <c r="Q1178" s="918">
        <v>930</v>
      </c>
      <c r="R1178" s="919" t="s">
        <v>2811</v>
      </c>
      <c r="S1178" s="919">
        <v>10</v>
      </c>
      <c r="T1178" s="919"/>
    </row>
    <row r="1179" spans="4:20" ht="30" customHeight="1">
      <c r="D1179" s="897"/>
      <c r="E1179" s="897"/>
      <c r="F1179" s="897"/>
      <c r="G1179" s="897"/>
      <c r="H1179" s="897"/>
      <c r="I1179" s="897"/>
      <c r="J1179" s="897"/>
      <c r="K1179" s="897"/>
      <c r="L1179" s="897"/>
      <c r="M1179" s="897"/>
      <c r="N1179" s="897"/>
      <c r="O1179" s="909" t="s">
        <v>2812</v>
      </c>
      <c r="P1179" s="933" t="s">
        <v>2813</v>
      </c>
      <c r="Q1179" s="918">
        <v>931</v>
      </c>
      <c r="R1179" s="919" t="s">
        <v>328</v>
      </c>
      <c r="S1179" s="919">
        <v>7</v>
      </c>
      <c r="T1179" s="919"/>
    </row>
    <row r="1180" spans="4:20" ht="30" customHeight="1">
      <c r="D1180" s="897"/>
      <c r="E1180" s="897"/>
      <c r="F1180" s="897"/>
      <c r="G1180" s="897"/>
      <c r="H1180" s="897"/>
      <c r="I1180" s="897"/>
      <c r="J1180" s="897"/>
      <c r="K1180" s="897"/>
      <c r="L1180" s="897"/>
      <c r="M1180" s="897"/>
      <c r="N1180" s="897"/>
      <c r="O1180" s="909" t="s">
        <v>2814</v>
      </c>
      <c r="P1180" s="933" t="s">
        <v>2815</v>
      </c>
      <c r="Q1180" s="918">
        <v>932</v>
      </c>
      <c r="R1180" s="919" t="s">
        <v>351</v>
      </c>
      <c r="S1180" s="919">
        <v>1</v>
      </c>
      <c r="T1180" s="919"/>
    </row>
    <row r="1181" spans="4:20" ht="30" customHeight="1">
      <c r="D1181" s="897"/>
      <c r="E1181" s="897"/>
      <c r="F1181" s="897"/>
      <c r="G1181" s="897"/>
      <c r="H1181" s="897"/>
      <c r="I1181" s="897"/>
      <c r="J1181" s="897"/>
      <c r="K1181" s="897"/>
      <c r="L1181" s="897"/>
      <c r="M1181" s="897"/>
      <c r="N1181" s="897"/>
      <c r="O1181" s="975"/>
      <c r="P1181" s="976" t="s">
        <v>2816</v>
      </c>
      <c r="Q1181" s="975"/>
      <c r="R1181" s="975"/>
      <c r="S1181" s="983"/>
      <c r="T1181" s="975"/>
    </row>
    <row r="1182" spans="4:20" ht="30" customHeight="1">
      <c r="D1182" s="897"/>
      <c r="E1182" s="897"/>
      <c r="F1182" s="897"/>
      <c r="G1182" s="897"/>
      <c r="H1182" s="897"/>
      <c r="I1182" s="897"/>
      <c r="J1182" s="898">
        <v>9</v>
      </c>
      <c r="K1182" s="897"/>
      <c r="L1182" s="897"/>
      <c r="M1182" s="897"/>
      <c r="N1182" s="902">
        <v>11</v>
      </c>
      <c r="O1182" s="911" t="s">
        <v>2817</v>
      </c>
      <c r="P1182" s="908" t="s">
        <v>2818</v>
      </c>
      <c r="Q1182" s="916"/>
      <c r="R1182" s="916"/>
      <c r="S1182" s="917"/>
      <c r="T1182" s="916"/>
    </row>
    <row r="1183" spans="4:20" ht="30" customHeight="1">
      <c r="D1183" s="897"/>
      <c r="E1183" s="897"/>
      <c r="F1183" s="897"/>
      <c r="G1183" s="897"/>
      <c r="H1183" s="897"/>
      <c r="I1183" s="897"/>
      <c r="J1183" s="897"/>
      <c r="K1183" s="897"/>
      <c r="L1183" s="897"/>
      <c r="M1183" s="897"/>
      <c r="N1183" s="897"/>
      <c r="O1183" s="909" t="s">
        <v>2819</v>
      </c>
      <c r="P1183" s="910" t="s">
        <v>2820</v>
      </c>
      <c r="Q1183" s="918">
        <v>933</v>
      </c>
      <c r="R1183" s="922" t="s">
        <v>2821</v>
      </c>
      <c r="S1183" s="919">
        <v>1</v>
      </c>
      <c r="T1183" s="922"/>
    </row>
    <row r="1184" spans="4:20" ht="30" customHeight="1">
      <c r="D1184" s="897"/>
      <c r="E1184" s="897"/>
      <c r="F1184" s="897"/>
      <c r="G1184" s="897"/>
      <c r="H1184" s="897"/>
      <c r="I1184" s="897"/>
      <c r="J1184" s="897"/>
      <c r="K1184" s="897"/>
      <c r="L1184" s="897"/>
      <c r="M1184" s="897"/>
      <c r="N1184" s="897"/>
      <c r="O1184" s="909" t="s">
        <v>2822</v>
      </c>
      <c r="P1184" s="910" t="s">
        <v>2823</v>
      </c>
      <c r="Q1184" s="918">
        <v>934</v>
      </c>
      <c r="R1184" s="922" t="s">
        <v>2824</v>
      </c>
      <c r="S1184" s="919">
        <v>2</v>
      </c>
      <c r="T1184" s="922"/>
    </row>
    <row r="1185" spans="4:20" ht="30" customHeight="1">
      <c r="D1185" s="897"/>
      <c r="E1185" s="897"/>
      <c r="F1185" s="897"/>
      <c r="G1185" s="897"/>
      <c r="H1185" s="897"/>
      <c r="I1185" s="897"/>
      <c r="J1185" s="897"/>
      <c r="K1185" s="897"/>
      <c r="L1185" s="897"/>
      <c r="M1185" s="897"/>
      <c r="N1185" s="897"/>
      <c r="O1185" s="1137" t="s">
        <v>2825</v>
      </c>
      <c r="P1185" s="1140" t="s">
        <v>2826</v>
      </c>
      <c r="Q1185" s="918">
        <v>935</v>
      </c>
      <c r="R1185" s="922" t="s">
        <v>2827</v>
      </c>
      <c r="S1185" s="919">
        <v>1</v>
      </c>
      <c r="T1185" s="922"/>
    </row>
    <row r="1186" spans="4:20" ht="30" customHeight="1">
      <c r="D1186" s="897"/>
      <c r="E1186" s="897"/>
      <c r="F1186" s="897"/>
      <c r="G1186" s="897"/>
      <c r="H1186" s="897"/>
      <c r="I1186" s="897"/>
      <c r="J1186" s="897"/>
      <c r="K1186" s="897"/>
      <c r="L1186" s="897"/>
      <c r="M1186" s="897"/>
      <c r="N1186" s="897"/>
      <c r="O1186" s="1137"/>
      <c r="P1186" s="1140"/>
      <c r="Q1186" s="918">
        <v>936</v>
      </c>
      <c r="R1186" s="922" t="s">
        <v>2828</v>
      </c>
      <c r="S1186" s="919">
        <v>2</v>
      </c>
      <c r="T1186" s="922"/>
    </row>
    <row r="1187" spans="4:20" ht="30" customHeight="1">
      <c r="D1187" s="897"/>
      <c r="E1187" s="897"/>
      <c r="F1187" s="897"/>
      <c r="G1187" s="897"/>
      <c r="H1187" s="897"/>
      <c r="I1187" s="897"/>
      <c r="J1187" s="897"/>
      <c r="K1187" s="897"/>
      <c r="L1187" s="897"/>
      <c r="M1187" s="897"/>
      <c r="N1187" s="897"/>
      <c r="O1187" s="1137" t="s">
        <v>2829</v>
      </c>
      <c r="P1187" s="1140" t="s">
        <v>2830</v>
      </c>
      <c r="Q1187" s="918">
        <v>937</v>
      </c>
      <c r="R1187" s="922" t="s">
        <v>2831</v>
      </c>
      <c r="S1187" s="919">
        <v>449</v>
      </c>
      <c r="T1187" s="922"/>
    </row>
    <row r="1188" spans="4:20" ht="30" customHeight="1">
      <c r="D1188" s="897"/>
      <c r="E1188" s="897"/>
      <c r="F1188" s="897"/>
      <c r="G1188" s="897"/>
      <c r="H1188" s="897"/>
      <c r="I1188" s="897"/>
      <c r="J1188" s="897"/>
      <c r="K1188" s="897"/>
      <c r="L1188" s="897"/>
      <c r="M1188" s="897"/>
      <c r="N1188" s="897"/>
      <c r="O1188" s="1137"/>
      <c r="P1188" s="1140"/>
      <c r="Q1188" s="918">
        <v>938</v>
      </c>
      <c r="R1188" s="922" t="s">
        <v>1272</v>
      </c>
      <c r="S1188" s="919">
        <v>4</v>
      </c>
      <c r="T1188" s="922"/>
    </row>
    <row r="1189" spans="4:20" ht="30" customHeight="1">
      <c r="D1189" s="897"/>
      <c r="E1189" s="897"/>
      <c r="F1189" s="897"/>
      <c r="G1189" s="897"/>
      <c r="H1189" s="897"/>
      <c r="I1189" s="897"/>
      <c r="J1189" s="897"/>
      <c r="K1189" s="897"/>
      <c r="L1189" s="897"/>
      <c r="M1189" s="897"/>
      <c r="N1189" s="897"/>
      <c r="O1189" s="909" t="s">
        <v>2832</v>
      </c>
      <c r="P1189" s="910" t="s">
        <v>2833</v>
      </c>
      <c r="Q1189" s="918">
        <v>939</v>
      </c>
      <c r="R1189" s="922" t="s">
        <v>2834</v>
      </c>
      <c r="S1189" s="919">
        <v>26</v>
      </c>
      <c r="T1189" s="922"/>
    </row>
    <row r="1190" spans="4:20" ht="30" customHeight="1">
      <c r="D1190" s="897"/>
      <c r="E1190" s="897"/>
      <c r="F1190" s="897"/>
      <c r="G1190" s="897"/>
      <c r="H1190" s="897"/>
      <c r="I1190" s="897"/>
      <c r="J1190" s="897"/>
      <c r="K1190" s="897"/>
      <c r="L1190" s="897"/>
      <c r="M1190" s="897"/>
      <c r="N1190" s="897"/>
      <c r="O1190" s="909" t="s">
        <v>2835</v>
      </c>
      <c r="P1190" s="910" t="s">
        <v>2836</v>
      </c>
      <c r="Q1190" s="918">
        <v>940</v>
      </c>
      <c r="R1190" s="922" t="s">
        <v>2837</v>
      </c>
      <c r="S1190" s="919">
        <v>40</v>
      </c>
      <c r="T1190" s="922"/>
    </row>
    <row r="1191" spans="4:20" ht="30" customHeight="1">
      <c r="D1191" s="897"/>
      <c r="E1191" s="897"/>
      <c r="F1191" s="897"/>
      <c r="G1191" s="897"/>
      <c r="H1191" s="897"/>
      <c r="I1191" s="897"/>
      <c r="J1191" s="897"/>
      <c r="K1191" s="897"/>
      <c r="L1191" s="897"/>
      <c r="M1191" s="897"/>
      <c r="N1191" s="897"/>
      <c r="O1191" s="909" t="s">
        <v>2838</v>
      </c>
      <c r="P1191" s="910" t="s">
        <v>2839</v>
      </c>
      <c r="Q1191" s="918">
        <v>941</v>
      </c>
      <c r="R1191" s="910" t="s">
        <v>2840</v>
      </c>
      <c r="S1191" s="921">
        <v>1</v>
      </c>
      <c r="T1191" s="910"/>
    </row>
    <row r="1192" spans="4:20" ht="30" customHeight="1">
      <c r="D1192" s="897"/>
      <c r="E1192" s="897"/>
      <c r="F1192" s="897"/>
      <c r="G1192" s="897"/>
      <c r="H1192" s="897"/>
      <c r="I1192" s="897"/>
      <c r="J1192" s="897"/>
      <c r="K1192" s="897"/>
      <c r="L1192" s="897"/>
      <c r="M1192" s="897"/>
      <c r="N1192" s="897"/>
      <c r="O1192" s="909" t="s">
        <v>2841</v>
      </c>
      <c r="P1192" s="910" t="s">
        <v>2842</v>
      </c>
      <c r="Q1192" s="918">
        <v>942</v>
      </c>
      <c r="R1192" s="933" t="s">
        <v>2843</v>
      </c>
      <c r="S1192" s="919">
        <v>15</v>
      </c>
      <c r="T1192" s="933"/>
    </row>
    <row r="1193" spans="4:20" ht="30" customHeight="1">
      <c r="D1193" s="897"/>
      <c r="E1193" s="897"/>
      <c r="F1193" s="897"/>
      <c r="G1193" s="897"/>
      <c r="H1193" s="897"/>
      <c r="I1193" s="897"/>
      <c r="J1193" s="897"/>
      <c r="K1193" s="897"/>
      <c r="L1193" s="897"/>
      <c r="M1193" s="897"/>
      <c r="N1193" s="897"/>
      <c r="O1193" s="909" t="s">
        <v>2844</v>
      </c>
      <c r="P1193" s="910" t="s">
        <v>2845</v>
      </c>
      <c r="Q1193" s="918">
        <v>943</v>
      </c>
      <c r="R1193" s="933" t="s">
        <v>2846</v>
      </c>
      <c r="S1193" s="919">
        <v>20</v>
      </c>
      <c r="T1193" s="933"/>
    </row>
    <row r="1194" spans="4:20" ht="30" customHeight="1">
      <c r="D1194" s="897"/>
      <c r="E1194" s="897"/>
      <c r="F1194" s="897"/>
      <c r="G1194" s="897"/>
      <c r="H1194" s="897"/>
      <c r="I1194" s="897"/>
      <c r="J1194" s="897"/>
      <c r="K1194" s="897"/>
      <c r="L1194" s="897"/>
      <c r="M1194" s="897"/>
      <c r="N1194" s="897"/>
      <c r="O1194" s="975"/>
      <c r="P1194" s="976" t="s">
        <v>2847</v>
      </c>
      <c r="Q1194" s="975"/>
      <c r="R1194" s="975"/>
      <c r="S1194" s="983"/>
      <c r="T1194" s="975"/>
    </row>
    <row r="1195" spans="4:20" ht="30" customHeight="1">
      <c r="D1195" s="897"/>
      <c r="E1195" s="897"/>
      <c r="F1195" s="897"/>
      <c r="G1195" s="897"/>
      <c r="H1195" s="897"/>
      <c r="I1195" s="897"/>
      <c r="J1195" s="898">
        <v>6</v>
      </c>
      <c r="K1195" s="897"/>
      <c r="L1195" s="897"/>
      <c r="M1195" s="897"/>
      <c r="N1195" s="902">
        <v>6</v>
      </c>
      <c r="O1195" s="911" t="s">
        <v>2848</v>
      </c>
      <c r="P1195" s="908" t="s">
        <v>260</v>
      </c>
      <c r="Q1195" s="916"/>
      <c r="R1195" s="916"/>
      <c r="S1195" s="917"/>
      <c r="T1195" s="916"/>
    </row>
    <row r="1196" spans="4:20" ht="30" customHeight="1">
      <c r="D1196" s="897"/>
      <c r="E1196" s="897"/>
      <c r="F1196" s="897"/>
      <c r="G1196" s="897"/>
      <c r="H1196" s="897"/>
      <c r="I1196" s="897"/>
      <c r="J1196" s="897"/>
      <c r="K1196" s="897"/>
      <c r="L1196" s="897"/>
      <c r="M1196" s="897"/>
      <c r="N1196" s="897"/>
      <c r="O1196" s="909" t="s">
        <v>2849</v>
      </c>
      <c r="P1196" s="910" t="s">
        <v>2850</v>
      </c>
      <c r="Q1196" s="918">
        <v>944</v>
      </c>
      <c r="R1196" s="919" t="s">
        <v>2851</v>
      </c>
      <c r="S1196" s="919">
        <v>40</v>
      </c>
      <c r="T1196" s="919"/>
    </row>
    <row r="1197" spans="4:20" ht="30" customHeight="1">
      <c r="D1197" s="897"/>
      <c r="E1197" s="897"/>
      <c r="F1197" s="897"/>
      <c r="G1197" s="897"/>
      <c r="H1197" s="897"/>
      <c r="I1197" s="897"/>
      <c r="J1197" s="897"/>
      <c r="K1197" s="897"/>
      <c r="L1197" s="897"/>
      <c r="M1197" s="897"/>
      <c r="N1197" s="897"/>
      <c r="O1197" s="909" t="s">
        <v>2852</v>
      </c>
      <c r="P1197" s="910" t="s">
        <v>2853</v>
      </c>
      <c r="Q1197" s="918">
        <v>945</v>
      </c>
      <c r="R1197" s="919" t="s">
        <v>2089</v>
      </c>
      <c r="S1197" s="919">
        <v>40</v>
      </c>
      <c r="T1197" s="919"/>
    </row>
    <row r="1198" spans="4:20" ht="30" customHeight="1">
      <c r="D1198" s="897"/>
      <c r="E1198" s="897"/>
      <c r="F1198" s="897"/>
      <c r="G1198" s="897"/>
      <c r="H1198" s="897"/>
      <c r="I1198" s="897"/>
      <c r="J1198" s="897"/>
      <c r="K1198" s="897"/>
      <c r="L1198" s="897"/>
      <c r="M1198" s="897"/>
      <c r="N1198" s="897"/>
      <c r="O1198" s="909" t="s">
        <v>2854</v>
      </c>
      <c r="P1198" s="910" t="s">
        <v>2855</v>
      </c>
      <c r="Q1198" s="918">
        <v>946</v>
      </c>
      <c r="R1198" s="919" t="s">
        <v>809</v>
      </c>
      <c r="S1198" s="919">
        <v>40</v>
      </c>
      <c r="T1198" s="919"/>
    </row>
    <row r="1199" spans="4:20" ht="30" customHeight="1">
      <c r="D1199" s="897"/>
      <c r="E1199" s="897"/>
      <c r="F1199" s="897"/>
      <c r="G1199" s="897"/>
      <c r="H1199" s="897"/>
      <c r="I1199" s="897"/>
      <c r="J1199" s="897"/>
      <c r="K1199" s="897"/>
      <c r="L1199" s="897"/>
      <c r="M1199" s="897"/>
      <c r="N1199" s="897"/>
      <c r="O1199" s="909" t="s">
        <v>2856</v>
      </c>
      <c r="P1199" s="910" t="s">
        <v>2857</v>
      </c>
      <c r="Q1199" s="918">
        <v>947</v>
      </c>
      <c r="R1199" s="919" t="s">
        <v>2104</v>
      </c>
      <c r="S1199" s="919">
        <v>120</v>
      </c>
      <c r="T1199" s="919"/>
    </row>
    <row r="1200" spans="4:20" ht="30" customHeight="1">
      <c r="D1200" s="897"/>
      <c r="E1200" s="897"/>
      <c r="F1200" s="897"/>
      <c r="G1200" s="897"/>
      <c r="H1200" s="897"/>
      <c r="I1200" s="897"/>
      <c r="J1200" s="897"/>
      <c r="K1200" s="897"/>
      <c r="L1200" s="897"/>
      <c r="M1200" s="897"/>
      <c r="N1200" s="897"/>
      <c r="O1200" s="909" t="s">
        <v>2858</v>
      </c>
      <c r="P1200" s="910" t="s">
        <v>2859</v>
      </c>
      <c r="Q1200" s="918">
        <v>948</v>
      </c>
      <c r="R1200" s="919" t="s">
        <v>2104</v>
      </c>
      <c r="S1200" s="919">
        <v>60</v>
      </c>
      <c r="T1200" s="919"/>
    </row>
    <row r="1201" spans="4:20" ht="30" customHeight="1">
      <c r="D1201" s="897"/>
      <c r="E1201" s="897"/>
      <c r="F1201" s="897"/>
      <c r="G1201" s="897"/>
      <c r="H1201" s="897"/>
      <c r="I1201" s="897"/>
      <c r="J1201" s="897"/>
      <c r="K1201" s="897"/>
      <c r="L1201" s="897"/>
      <c r="M1201" s="897"/>
      <c r="N1201" s="897"/>
      <c r="O1201" s="909" t="s">
        <v>2860</v>
      </c>
      <c r="P1201" s="910" t="s">
        <v>2861</v>
      </c>
      <c r="Q1201" s="918">
        <v>949</v>
      </c>
      <c r="R1201" s="919" t="s">
        <v>2862</v>
      </c>
      <c r="S1201" s="919">
        <v>2</v>
      </c>
      <c r="T1201" s="919"/>
    </row>
  </sheetData>
  <mergeCells count="161">
    <mergeCell ref="S208:S209"/>
    <mergeCell ref="S212:S215"/>
    <mergeCell ref="P1064:P1065"/>
    <mergeCell ref="P1095:P1096"/>
    <mergeCell ref="P1100:P1101"/>
    <mergeCell ref="P1103:P1104"/>
    <mergeCell ref="P1185:P1186"/>
    <mergeCell ref="P1187:P1188"/>
    <mergeCell ref="Q208:Q209"/>
    <mergeCell ref="Q212:Q215"/>
    <mergeCell ref="Q666:Q667"/>
    <mergeCell ref="P734:P735"/>
    <mergeCell ref="P834:P835"/>
    <mergeCell ref="P838:P839"/>
    <mergeCell ref="P842:P843"/>
    <mergeCell ref="P846:P847"/>
    <mergeCell ref="P848:P849"/>
    <mergeCell ref="P851:P852"/>
    <mergeCell ref="P1017:P1022"/>
    <mergeCell ref="P1038:P1039"/>
    <mergeCell ref="P587:P588"/>
    <mergeCell ref="P590:P591"/>
    <mergeCell ref="P639:P643"/>
    <mergeCell ref="P666:P667"/>
    <mergeCell ref="P675:P676"/>
    <mergeCell ref="P679:P680"/>
    <mergeCell ref="P691:P692"/>
    <mergeCell ref="P694:P695"/>
    <mergeCell ref="P718:P719"/>
    <mergeCell ref="P490:P491"/>
    <mergeCell ref="P497:P498"/>
    <mergeCell ref="P499:P500"/>
    <mergeCell ref="P503:P504"/>
    <mergeCell ref="P509:P510"/>
    <mergeCell ref="P513:P514"/>
    <mergeCell ref="P517:P519"/>
    <mergeCell ref="P562:P563"/>
    <mergeCell ref="P583:P584"/>
    <mergeCell ref="P432:P435"/>
    <mergeCell ref="P436:P437"/>
    <mergeCell ref="P439:P440"/>
    <mergeCell ref="P443:P445"/>
    <mergeCell ref="P453:P454"/>
    <mergeCell ref="P455:P456"/>
    <mergeCell ref="P458:P459"/>
    <mergeCell ref="P482:P483"/>
    <mergeCell ref="P487:P488"/>
    <mergeCell ref="P361:P362"/>
    <mergeCell ref="P364:P366"/>
    <mergeCell ref="P402:P404"/>
    <mergeCell ref="P406:P408"/>
    <mergeCell ref="P410:P412"/>
    <mergeCell ref="P417:P418"/>
    <mergeCell ref="P421:P422"/>
    <mergeCell ref="P423:P428"/>
    <mergeCell ref="P429:P431"/>
    <mergeCell ref="P307:P309"/>
    <mergeCell ref="P313:P320"/>
    <mergeCell ref="P321:P322"/>
    <mergeCell ref="P331:P337"/>
    <mergeCell ref="P338:P339"/>
    <mergeCell ref="P341:P350"/>
    <mergeCell ref="P353:P354"/>
    <mergeCell ref="P355:P356"/>
    <mergeCell ref="P359:P360"/>
    <mergeCell ref="O1017:O1022"/>
    <mergeCell ref="O1038:O1039"/>
    <mergeCell ref="O1064:O1065"/>
    <mergeCell ref="O1095:O1096"/>
    <mergeCell ref="O1100:O1101"/>
    <mergeCell ref="O1103:O1104"/>
    <mergeCell ref="O1185:O1186"/>
    <mergeCell ref="O1187:O1188"/>
    <mergeCell ref="P94:P95"/>
    <mergeCell ref="P96:P97"/>
    <mergeCell ref="P106:P108"/>
    <mergeCell ref="P160:P164"/>
    <mergeCell ref="P170:P172"/>
    <mergeCell ref="P173:P174"/>
    <mergeCell ref="P175:P178"/>
    <mergeCell ref="P180:P188"/>
    <mergeCell ref="P192:P193"/>
    <mergeCell ref="P196:P197"/>
    <mergeCell ref="P207:P209"/>
    <mergeCell ref="P212:P215"/>
    <mergeCell ref="P217:P218"/>
    <mergeCell ref="P257:P261"/>
    <mergeCell ref="P262:P263"/>
    <mergeCell ref="P285:P287"/>
    <mergeCell ref="O694:O695"/>
    <mergeCell ref="O718:O719"/>
    <mergeCell ref="O734:O735"/>
    <mergeCell ref="O834:O835"/>
    <mergeCell ref="O838:O839"/>
    <mergeCell ref="O842:O843"/>
    <mergeCell ref="O846:O847"/>
    <mergeCell ref="O848:O849"/>
    <mergeCell ref="O851:O852"/>
    <mergeCell ref="O517:O519"/>
    <mergeCell ref="O562:O563"/>
    <mergeCell ref="O583:O584"/>
    <mergeCell ref="O587:O588"/>
    <mergeCell ref="O590:O591"/>
    <mergeCell ref="O639:O643"/>
    <mergeCell ref="O675:O676"/>
    <mergeCell ref="O679:O680"/>
    <mergeCell ref="O691:O692"/>
    <mergeCell ref="O458:O459"/>
    <mergeCell ref="O482:O483"/>
    <mergeCell ref="O487:O488"/>
    <mergeCell ref="O490:O491"/>
    <mergeCell ref="O497:O498"/>
    <mergeCell ref="O499:O500"/>
    <mergeCell ref="O503:O504"/>
    <mergeCell ref="O509:O510"/>
    <mergeCell ref="O513:O514"/>
    <mergeCell ref="O421:O422"/>
    <mergeCell ref="O423:O428"/>
    <mergeCell ref="O429:O431"/>
    <mergeCell ref="O432:O435"/>
    <mergeCell ref="O436:O437"/>
    <mergeCell ref="O439:O440"/>
    <mergeCell ref="O443:O445"/>
    <mergeCell ref="O453:O454"/>
    <mergeCell ref="O455:O456"/>
    <mergeCell ref="O353:O354"/>
    <mergeCell ref="O355:O356"/>
    <mergeCell ref="O359:O360"/>
    <mergeCell ref="O361:O362"/>
    <mergeCell ref="O364:O366"/>
    <mergeCell ref="O402:O404"/>
    <mergeCell ref="O406:O408"/>
    <mergeCell ref="O410:O412"/>
    <mergeCell ref="O417:O418"/>
    <mergeCell ref="O257:O261"/>
    <mergeCell ref="O262:O263"/>
    <mergeCell ref="O285:O287"/>
    <mergeCell ref="O307:O309"/>
    <mergeCell ref="O313:O320"/>
    <mergeCell ref="O321:O322"/>
    <mergeCell ref="O331:O337"/>
    <mergeCell ref="O338:O339"/>
    <mergeCell ref="O341:O350"/>
    <mergeCell ref="O170:O172"/>
    <mergeCell ref="O173:O174"/>
    <mergeCell ref="O175:O178"/>
    <mergeCell ref="O180:O188"/>
    <mergeCell ref="O192:O193"/>
    <mergeCell ref="O196:O197"/>
    <mergeCell ref="O207:O209"/>
    <mergeCell ref="O212:O215"/>
    <mergeCell ref="O217:O218"/>
    <mergeCell ref="B1:C1"/>
    <mergeCell ref="D1:F1"/>
    <mergeCell ref="G1:J1"/>
    <mergeCell ref="K1:N1"/>
    <mergeCell ref="O1:T1"/>
    <mergeCell ref="O94:O95"/>
    <mergeCell ref="O96:O97"/>
    <mergeCell ref="O106:O108"/>
    <mergeCell ref="O160:O164"/>
  </mergeCells>
  <printOptions horizontalCentered="1"/>
  <pageMargins left="0.31496062992126" right="0.31496062992126" top="0.55118110236220497" bottom="0.35433070866141703" header="0.31496062992126" footer="0.31496062992126"/>
  <pageSetup paperSize="300" scale="70" orientation="landscape"/>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CI281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cols>
    <col min="1" max="1" width="7.7109375" style="270" customWidth="1"/>
    <col min="2" max="2" width="7.7109375" style="96" customWidth="1"/>
    <col min="3" max="3" width="8.7109375" style="97" customWidth="1"/>
    <col min="4" max="4" width="52.7109375" style="98" customWidth="1"/>
    <col min="5" max="5" width="8.7109375" style="98" customWidth="1"/>
    <col min="6" max="6" width="12.7109375" style="98" customWidth="1"/>
    <col min="7" max="7" width="18.7109375" style="99" customWidth="1"/>
    <col min="8" max="9" width="10.7109375" style="100" customWidth="1"/>
    <col min="10" max="10" width="10.7109375" style="101" customWidth="1"/>
    <col min="11" max="11" width="20.7109375" style="101" customWidth="1"/>
    <col min="12" max="12" width="10.7109375" style="98" customWidth="1"/>
    <col min="13" max="13" width="40.7109375" style="98" customWidth="1"/>
    <col min="14" max="14" width="20.7109375" style="98" customWidth="1"/>
    <col min="15" max="15" width="140.7109375" style="99" customWidth="1"/>
    <col min="16" max="16" width="36.7109375" style="98" customWidth="1"/>
    <col min="17" max="17" width="14.7109375" style="98" customWidth="1"/>
    <col min="18" max="18" width="14.5703125" style="98" customWidth="1"/>
    <col min="19" max="19" width="1.7109375" style="98" customWidth="1"/>
    <col min="20" max="20" width="15" style="100" customWidth="1"/>
    <col min="21" max="24" width="15" style="103" customWidth="1"/>
    <col min="25" max="25" width="15.140625" style="103" customWidth="1"/>
    <col min="26" max="32" width="15.140625" style="104" customWidth="1"/>
    <col min="33" max="33" width="64.7109375" style="104" customWidth="1"/>
    <col min="34" max="36" width="14.7109375" style="104" customWidth="1"/>
    <col min="37" max="37" width="50.7109375" style="104" customWidth="1"/>
    <col min="38" max="41" width="13.28515625" style="104" customWidth="1"/>
    <col min="42" max="42" width="13.28515625" style="105" customWidth="1"/>
    <col min="43" max="46" width="13.28515625" style="106" customWidth="1"/>
    <col min="47" max="49" width="13.28515625" style="107" customWidth="1"/>
    <col min="50" max="50" width="13.28515625" style="105" customWidth="1"/>
    <col min="51" max="53" width="13.28515625" style="106" customWidth="1"/>
    <col min="54" max="57" width="13.28515625" style="107" customWidth="1"/>
    <col min="58" max="58" width="13.28515625" style="105" customWidth="1"/>
    <col min="59" max="62" width="13.28515625" style="106" customWidth="1"/>
    <col min="63" max="65" width="13.28515625" style="107" customWidth="1"/>
    <col min="66" max="66" width="13.28515625" style="105" customWidth="1"/>
    <col min="67" max="70" width="13.28515625" style="106" customWidth="1"/>
    <col min="71" max="73" width="13.28515625" style="107" customWidth="1"/>
    <col min="74" max="76" width="12.7109375" style="107" customWidth="1"/>
    <col min="77" max="16384" width="11.42578125" style="107"/>
  </cols>
  <sheetData>
    <row r="1" spans="1:73" s="93" customFormat="1" ht="30" customHeight="1">
      <c r="A1" s="108"/>
      <c r="B1" s="109"/>
      <c r="D1" s="110" t="s">
        <v>2879</v>
      </c>
      <c r="E1" s="111" t="s">
        <v>2880</v>
      </c>
      <c r="F1" s="109" t="s">
        <v>2881</v>
      </c>
      <c r="G1" s="112"/>
      <c r="H1" s="111"/>
      <c r="I1" s="111"/>
      <c r="J1" s="111"/>
      <c r="K1" s="111"/>
      <c r="L1" s="111"/>
      <c r="M1" s="152" t="s">
        <v>2882</v>
      </c>
      <c r="O1" s="153" t="s">
        <v>2995</v>
      </c>
      <c r="Q1" s="152" t="s">
        <v>2882</v>
      </c>
      <c r="R1" s="109"/>
      <c r="S1" s="109"/>
      <c r="T1" s="109" t="s">
        <v>2886</v>
      </c>
      <c r="U1" s="109"/>
      <c r="V1" s="109"/>
      <c r="W1" s="109"/>
      <c r="X1" s="109"/>
      <c r="Y1" s="109"/>
      <c r="Z1" s="109"/>
      <c r="AA1" s="109"/>
      <c r="AB1" s="109"/>
      <c r="AF1" s="152" t="s">
        <v>2882</v>
      </c>
      <c r="AG1" s="188" t="s">
        <v>2885</v>
      </c>
      <c r="AH1" s="110"/>
      <c r="AI1" s="110"/>
      <c r="AJ1" s="110"/>
      <c r="AK1" s="110"/>
      <c r="AL1" s="110"/>
      <c r="AM1" s="110"/>
      <c r="AN1" s="110"/>
      <c r="AO1" s="152" t="s">
        <v>2882</v>
      </c>
      <c r="AP1" s="109"/>
      <c r="AQ1" s="109" t="s">
        <v>2886</v>
      </c>
      <c r="AR1" s="109"/>
      <c r="AS1" s="109"/>
      <c r="AT1" s="109"/>
      <c r="AU1" s="109"/>
      <c r="AV1" s="109"/>
      <c r="AW1" s="109"/>
      <c r="AX1" s="109"/>
      <c r="AY1" s="109"/>
      <c r="AZ1" s="109"/>
      <c r="BA1" s="109"/>
      <c r="BE1" s="152" t="s">
        <v>2882</v>
      </c>
      <c r="BF1" s="109"/>
      <c r="BG1" s="109" t="s">
        <v>2886</v>
      </c>
      <c r="BH1" s="109"/>
      <c r="BI1" s="109"/>
      <c r="BJ1" s="109"/>
      <c r="BK1" s="109"/>
      <c r="BL1" s="109"/>
      <c r="BM1" s="109"/>
      <c r="BN1" s="109"/>
      <c r="BO1" s="109"/>
      <c r="BP1" s="109"/>
      <c r="BQ1" s="109"/>
      <c r="BU1" s="152" t="s">
        <v>2882</v>
      </c>
    </row>
    <row r="2" spans="1:73" s="94" customFormat="1" ht="30" customHeight="1">
      <c r="A2" s="113"/>
      <c r="B2" s="114"/>
      <c r="F2" s="114" t="s">
        <v>3787</v>
      </c>
      <c r="G2" s="115"/>
      <c r="H2" s="116"/>
      <c r="I2" s="116"/>
      <c r="J2" s="116"/>
      <c r="K2" s="116"/>
      <c r="O2" s="154" t="str">
        <f>+F2</f>
        <v>SECRETARÍA DE MEDIO AMBIENTE, RECURSOS NATURALES Y SOSTENIBILIDAD</v>
      </c>
      <c r="Q2" s="114"/>
      <c r="R2" s="166"/>
      <c r="S2" s="166"/>
      <c r="T2" s="166"/>
      <c r="U2" s="166"/>
      <c r="V2" s="166"/>
      <c r="X2" s="114" t="str">
        <f>+F2</f>
        <v>SECRETARÍA DE MEDIO AMBIENTE, RECURSOS NATURALES Y SOSTENIBILIDAD</v>
      </c>
      <c r="Y2" s="166"/>
      <c r="Z2" s="166"/>
      <c r="AA2" s="166"/>
      <c r="AB2" s="166"/>
      <c r="AE2" s="114"/>
      <c r="AF2" s="114"/>
      <c r="AG2" s="114"/>
      <c r="AH2" s="114" t="str">
        <f>+F2</f>
        <v>SECRETARÍA DE MEDIO AMBIENTE, RECURSOS NATURALES Y SOSTENIBILIDAD</v>
      </c>
      <c r="AI2" s="114"/>
      <c r="AJ2" s="114"/>
      <c r="AK2" s="114"/>
      <c r="AL2" s="114"/>
      <c r="AM2" s="114"/>
      <c r="AN2" s="114"/>
      <c r="AO2" s="114"/>
      <c r="AP2" s="166"/>
      <c r="AQ2" s="166"/>
      <c r="AR2" s="166"/>
      <c r="AT2" s="166"/>
      <c r="AU2" s="114" t="str">
        <f>+X2</f>
        <v>SECRETARÍA DE MEDIO AMBIENTE, RECURSOS NATURALES Y SOSTENIBILIDAD</v>
      </c>
      <c r="AV2" s="166"/>
      <c r="AW2" s="166"/>
      <c r="AX2" s="166"/>
      <c r="AY2" s="166"/>
      <c r="AZ2" s="166"/>
      <c r="BA2" s="166"/>
      <c r="BC2" s="114"/>
      <c r="BD2" s="114"/>
      <c r="BE2" s="114"/>
      <c r="BF2" s="166"/>
      <c r="BG2" s="166"/>
      <c r="BH2" s="166"/>
      <c r="BI2" s="114"/>
      <c r="BJ2" s="166"/>
      <c r="BK2" s="114" t="str">
        <f>+AU2</f>
        <v>SECRETARÍA DE MEDIO AMBIENTE, RECURSOS NATURALES Y SOSTENIBILIDAD</v>
      </c>
      <c r="BL2" s="166"/>
      <c r="BM2" s="166"/>
      <c r="BN2" s="166"/>
      <c r="BO2" s="166"/>
      <c r="BP2" s="166"/>
      <c r="BQ2" s="166"/>
      <c r="BS2" s="114"/>
      <c r="BT2" s="114"/>
      <c r="BU2" s="114"/>
    </row>
    <row r="3" spans="1:73" ht="30" customHeight="1">
      <c r="A3" s="387" t="s">
        <v>2888</v>
      </c>
      <c r="B3" s="1157" t="s">
        <v>2889</v>
      </c>
      <c r="C3" s="1158"/>
      <c r="D3" s="1159"/>
      <c r="E3" s="1802" t="s">
        <v>268</v>
      </c>
      <c r="F3" s="1160" t="s">
        <v>2890</v>
      </c>
      <c r="G3" s="1161"/>
      <c r="H3" s="1161"/>
      <c r="I3" s="1162"/>
      <c r="J3" s="1160" t="s">
        <v>2890</v>
      </c>
      <c r="K3" s="1162"/>
      <c r="L3" s="1160" t="s">
        <v>2890</v>
      </c>
      <c r="M3" s="1162"/>
      <c r="N3" s="1163" t="s">
        <v>2891</v>
      </c>
      <c r="O3" s="1164"/>
      <c r="P3" s="1815" t="s">
        <v>2892</v>
      </c>
      <c r="Q3" s="1209" t="s">
        <v>2893</v>
      </c>
      <c r="R3" s="1823" t="s">
        <v>2894</v>
      </c>
      <c r="S3" s="167"/>
      <c r="T3" s="1165" t="s">
        <v>2895</v>
      </c>
      <c r="U3" s="1166"/>
      <c r="V3" s="1166"/>
      <c r="W3" s="1166"/>
      <c r="X3" s="1167"/>
      <c r="Y3" s="1168" t="s">
        <v>2896</v>
      </c>
      <c r="Z3" s="1169"/>
      <c r="AA3" s="1169"/>
      <c r="AB3" s="1169"/>
      <c r="AC3" s="1169"/>
      <c r="AD3" s="1169"/>
      <c r="AE3" s="1169"/>
      <c r="AF3" s="1170"/>
      <c r="AG3" s="1176" t="s">
        <v>2897</v>
      </c>
      <c r="AH3" s="1173" t="s">
        <v>2864</v>
      </c>
      <c r="AI3" s="1173" t="s">
        <v>2865</v>
      </c>
      <c r="AJ3" s="1173" t="s">
        <v>2898</v>
      </c>
      <c r="AK3" s="1176" t="s">
        <v>2899</v>
      </c>
      <c r="AL3" s="1171" t="s">
        <v>2900</v>
      </c>
      <c r="AM3" s="1172"/>
      <c r="AN3" s="1171" t="s">
        <v>2901</v>
      </c>
      <c r="AO3" s="1172"/>
      <c r="AP3" s="1179" t="s">
        <v>2902</v>
      </c>
      <c r="AQ3" s="1180"/>
      <c r="AR3" s="1180"/>
      <c r="AS3" s="1180"/>
      <c r="AT3" s="1180"/>
      <c r="AU3" s="1180"/>
      <c r="AV3" s="1180"/>
      <c r="AW3" s="1181"/>
      <c r="AX3" s="1182" t="s">
        <v>2903</v>
      </c>
      <c r="AY3" s="1183"/>
      <c r="AZ3" s="1183"/>
      <c r="BA3" s="1183"/>
      <c r="BB3" s="1183"/>
      <c r="BC3" s="1183"/>
      <c r="BD3" s="1183"/>
      <c r="BE3" s="1184"/>
      <c r="BF3" s="1185" t="s">
        <v>2904</v>
      </c>
      <c r="BG3" s="1186"/>
      <c r="BH3" s="1186"/>
      <c r="BI3" s="1186"/>
      <c r="BJ3" s="1186"/>
      <c r="BK3" s="1186"/>
      <c r="BL3" s="1186"/>
      <c r="BM3" s="1187"/>
      <c r="BN3" s="1188" t="s">
        <v>2905</v>
      </c>
      <c r="BO3" s="1189"/>
      <c r="BP3" s="1189"/>
      <c r="BQ3" s="1189"/>
      <c r="BR3" s="1189"/>
      <c r="BS3" s="1189"/>
      <c r="BT3" s="1189"/>
      <c r="BU3" s="1189"/>
    </row>
    <row r="4" spans="1:73" ht="30" customHeight="1">
      <c r="A4" s="118"/>
      <c r="B4" s="388" t="s">
        <v>2906</v>
      </c>
      <c r="C4" s="1190" t="s">
        <v>2907</v>
      </c>
      <c r="D4" s="1191"/>
      <c r="E4" s="1482"/>
      <c r="F4" s="1794" t="s">
        <v>2908</v>
      </c>
      <c r="G4" s="1201" t="s">
        <v>277</v>
      </c>
      <c r="H4" s="1203" t="s">
        <v>2909</v>
      </c>
      <c r="I4" s="1203" t="s">
        <v>2910</v>
      </c>
      <c r="J4" s="1794" t="s">
        <v>2911</v>
      </c>
      <c r="K4" s="1794" t="s">
        <v>2912</v>
      </c>
      <c r="L4" s="1794" t="s">
        <v>2913</v>
      </c>
      <c r="M4" s="1794" t="s">
        <v>2914</v>
      </c>
      <c r="N4" s="1811" t="s">
        <v>2915</v>
      </c>
      <c r="O4" s="1813" t="s">
        <v>2916</v>
      </c>
      <c r="P4" s="1816"/>
      <c r="Q4" s="1210"/>
      <c r="R4" s="1824"/>
      <c r="S4" s="403"/>
      <c r="T4" s="1282" t="s">
        <v>2917</v>
      </c>
      <c r="U4" s="1212" t="s">
        <v>2918</v>
      </c>
      <c r="V4" s="1290" t="s">
        <v>2919</v>
      </c>
      <c r="W4" s="1214" t="s">
        <v>2920</v>
      </c>
      <c r="X4" s="1292" t="s">
        <v>2921</v>
      </c>
      <c r="Y4" s="1216" t="s">
        <v>2922</v>
      </c>
      <c r="Z4" s="1216" t="s">
        <v>2923</v>
      </c>
      <c r="AA4" s="1192" t="s">
        <v>2924</v>
      </c>
      <c r="AB4" s="1193"/>
      <c r="AC4" s="1193"/>
      <c r="AD4" s="1194"/>
      <c r="AE4" s="1218" t="s">
        <v>2925</v>
      </c>
      <c r="AF4" s="1297" t="s">
        <v>2926</v>
      </c>
      <c r="AG4" s="1177"/>
      <c r="AH4" s="1174"/>
      <c r="AI4" s="1174"/>
      <c r="AJ4" s="1174"/>
      <c r="AK4" s="1177"/>
      <c r="AL4" s="189" t="s">
        <v>2927</v>
      </c>
      <c r="AM4" s="189" t="s">
        <v>2928</v>
      </c>
      <c r="AN4" s="189" t="s">
        <v>2927</v>
      </c>
      <c r="AO4" s="189" t="s">
        <v>2928</v>
      </c>
      <c r="AP4" s="1299" t="s">
        <v>2929</v>
      </c>
      <c r="AQ4" s="1303" t="s">
        <v>2930</v>
      </c>
      <c r="AR4" s="1195" t="s">
        <v>2924</v>
      </c>
      <c r="AS4" s="1196"/>
      <c r="AT4" s="1196"/>
      <c r="AU4" s="1197"/>
      <c r="AV4" s="1304" t="s">
        <v>2925</v>
      </c>
      <c r="AW4" s="1305" t="s">
        <v>2926</v>
      </c>
      <c r="AX4" s="1299" t="s">
        <v>2931</v>
      </c>
      <c r="AY4" s="1303" t="s">
        <v>2930</v>
      </c>
      <c r="AZ4" s="1195" t="s">
        <v>2924</v>
      </c>
      <c r="BA4" s="1196"/>
      <c r="BB4" s="1196"/>
      <c r="BC4" s="1197"/>
      <c r="BD4" s="1304" t="s">
        <v>2925</v>
      </c>
      <c r="BE4" s="1305" t="s">
        <v>2926</v>
      </c>
      <c r="BF4" s="1299" t="s">
        <v>2932</v>
      </c>
      <c r="BG4" s="1303" t="s">
        <v>2930</v>
      </c>
      <c r="BH4" s="1195" t="s">
        <v>2924</v>
      </c>
      <c r="BI4" s="1196"/>
      <c r="BJ4" s="1196"/>
      <c r="BK4" s="1197"/>
      <c r="BL4" s="1304" t="s">
        <v>2925</v>
      </c>
      <c r="BM4" s="1305" t="s">
        <v>2926</v>
      </c>
      <c r="BN4" s="1299" t="s">
        <v>2933</v>
      </c>
      <c r="BO4" s="1303" t="s">
        <v>2930</v>
      </c>
      <c r="BP4" s="1195" t="s">
        <v>2924</v>
      </c>
      <c r="BQ4" s="1196"/>
      <c r="BR4" s="1196"/>
      <c r="BS4" s="1197"/>
      <c r="BT4" s="1304" t="s">
        <v>2925</v>
      </c>
      <c r="BU4" s="1305" t="s">
        <v>2926</v>
      </c>
    </row>
    <row r="5" spans="1:73" ht="30" customHeight="1">
      <c r="A5" s="120"/>
      <c r="B5" s="121"/>
      <c r="C5" s="389" t="s">
        <v>2934</v>
      </c>
      <c r="D5" s="390" t="s">
        <v>267</v>
      </c>
      <c r="E5" s="1803"/>
      <c r="F5" s="1795"/>
      <c r="G5" s="1202"/>
      <c r="H5" s="1204"/>
      <c r="I5" s="1204"/>
      <c r="J5" s="1795"/>
      <c r="K5" s="1795"/>
      <c r="L5" s="1795"/>
      <c r="M5" s="1795"/>
      <c r="N5" s="1812"/>
      <c r="O5" s="1814"/>
      <c r="P5" s="1817"/>
      <c r="Q5" s="1211"/>
      <c r="R5" s="1825"/>
      <c r="S5" s="404"/>
      <c r="T5" s="1283"/>
      <c r="U5" s="1213"/>
      <c r="V5" s="1291"/>
      <c r="W5" s="1215"/>
      <c r="X5" s="1293"/>
      <c r="Y5" s="1217"/>
      <c r="Z5" s="1217"/>
      <c r="AA5" s="182" t="s">
        <v>2935</v>
      </c>
      <c r="AB5" s="182" t="s">
        <v>2936</v>
      </c>
      <c r="AC5" s="182" t="s">
        <v>2937</v>
      </c>
      <c r="AD5" s="182" t="s">
        <v>2938</v>
      </c>
      <c r="AE5" s="1219"/>
      <c r="AF5" s="1298"/>
      <c r="AG5" s="1178"/>
      <c r="AH5" s="1175"/>
      <c r="AI5" s="1175"/>
      <c r="AJ5" s="1175"/>
      <c r="AK5" s="1178"/>
      <c r="AL5" s="190" t="s">
        <v>2939</v>
      </c>
      <c r="AM5" s="190" t="s">
        <v>2939</v>
      </c>
      <c r="AN5" s="190" t="s">
        <v>2939</v>
      </c>
      <c r="AO5" s="190" t="s">
        <v>2939</v>
      </c>
      <c r="AP5" s="1293"/>
      <c r="AQ5" s="1217"/>
      <c r="AR5" s="182" t="s">
        <v>2935</v>
      </c>
      <c r="AS5" s="182" t="s">
        <v>2936</v>
      </c>
      <c r="AT5" s="182" t="s">
        <v>2937</v>
      </c>
      <c r="AU5" s="182" t="s">
        <v>2938</v>
      </c>
      <c r="AV5" s="1219"/>
      <c r="AW5" s="1298"/>
      <c r="AX5" s="1293"/>
      <c r="AY5" s="1217"/>
      <c r="AZ5" s="182" t="s">
        <v>2935</v>
      </c>
      <c r="BA5" s="182" t="s">
        <v>2936</v>
      </c>
      <c r="BB5" s="182" t="s">
        <v>2937</v>
      </c>
      <c r="BC5" s="182" t="s">
        <v>2938</v>
      </c>
      <c r="BD5" s="1219"/>
      <c r="BE5" s="1298"/>
      <c r="BF5" s="1293"/>
      <c r="BG5" s="1217"/>
      <c r="BH5" s="182" t="s">
        <v>2935</v>
      </c>
      <c r="BI5" s="182" t="s">
        <v>2936</v>
      </c>
      <c r="BJ5" s="182" t="s">
        <v>2937</v>
      </c>
      <c r="BK5" s="182" t="s">
        <v>2938</v>
      </c>
      <c r="BL5" s="1219"/>
      <c r="BM5" s="1298"/>
      <c r="BN5" s="1293"/>
      <c r="BO5" s="1217"/>
      <c r="BP5" s="182" t="s">
        <v>2935</v>
      </c>
      <c r="BQ5" s="182" t="s">
        <v>2936</v>
      </c>
      <c r="BR5" s="182" t="s">
        <v>2937</v>
      </c>
      <c r="BS5" s="182" t="s">
        <v>2938</v>
      </c>
      <c r="BT5" s="1219"/>
      <c r="BU5" s="1298"/>
    </row>
    <row r="6" spans="1:73" s="95" customFormat="1" ht="15" customHeight="1">
      <c r="A6" s="124">
        <v>7</v>
      </c>
      <c r="B6" s="124">
        <v>7</v>
      </c>
      <c r="C6" s="124">
        <v>8</v>
      </c>
      <c r="D6" s="125">
        <v>52</v>
      </c>
      <c r="E6" s="125">
        <v>8</v>
      </c>
      <c r="F6" s="125">
        <v>12</v>
      </c>
      <c r="G6" s="126">
        <v>18</v>
      </c>
      <c r="H6" s="125">
        <v>10</v>
      </c>
      <c r="I6" s="125">
        <v>10</v>
      </c>
      <c r="J6" s="125">
        <v>10</v>
      </c>
      <c r="K6" s="125">
        <v>20</v>
      </c>
      <c r="L6" s="125">
        <v>10</v>
      </c>
      <c r="M6" s="125">
        <v>40</v>
      </c>
      <c r="N6" s="125">
        <v>20</v>
      </c>
      <c r="O6" s="126">
        <v>140</v>
      </c>
      <c r="P6" s="125">
        <v>36</v>
      </c>
      <c r="Q6" s="125">
        <v>14</v>
      </c>
      <c r="R6" s="125">
        <v>13.8</v>
      </c>
      <c r="S6" s="170">
        <v>1</v>
      </c>
      <c r="T6" s="125">
        <v>14.2</v>
      </c>
      <c r="U6" s="125">
        <v>14.2</v>
      </c>
      <c r="V6" s="125">
        <v>14.2</v>
      </c>
      <c r="W6" s="125">
        <v>14.2</v>
      </c>
      <c r="X6" s="125">
        <v>14.2</v>
      </c>
      <c r="Y6" s="125">
        <v>14.4</v>
      </c>
      <c r="Z6" s="125">
        <v>14.4</v>
      </c>
      <c r="AA6" s="125">
        <v>14.4</v>
      </c>
      <c r="AB6" s="125">
        <v>14.4</v>
      </c>
      <c r="AC6" s="125">
        <v>14.4</v>
      </c>
      <c r="AD6" s="125">
        <v>14.4</v>
      </c>
      <c r="AE6" s="125">
        <v>14.4</v>
      </c>
      <c r="AF6" s="125">
        <v>14.4</v>
      </c>
      <c r="AG6" s="125">
        <v>64</v>
      </c>
      <c r="AH6" s="191">
        <v>14</v>
      </c>
      <c r="AI6" s="191">
        <v>14</v>
      </c>
      <c r="AJ6" s="191">
        <v>14</v>
      </c>
      <c r="AK6" s="125">
        <v>50</v>
      </c>
      <c r="AL6" s="125">
        <v>12.5</v>
      </c>
      <c r="AM6" s="125">
        <v>12.5</v>
      </c>
      <c r="AN6" s="125">
        <v>12.5</v>
      </c>
      <c r="AO6" s="125">
        <v>12.5</v>
      </c>
      <c r="AP6" s="125">
        <v>12.5</v>
      </c>
      <c r="AQ6" s="125">
        <v>12.5</v>
      </c>
      <c r="AR6" s="125">
        <v>12.5</v>
      </c>
      <c r="AS6" s="125">
        <v>12.5</v>
      </c>
      <c r="AT6" s="125">
        <v>12.5</v>
      </c>
      <c r="AU6" s="125">
        <v>12.5</v>
      </c>
      <c r="AV6" s="125">
        <v>12.5</v>
      </c>
      <c r="AW6" s="125">
        <v>12.5</v>
      </c>
      <c r="AX6" s="125">
        <v>12.5</v>
      </c>
      <c r="AY6" s="125">
        <v>12.5</v>
      </c>
      <c r="AZ6" s="125">
        <v>12.5</v>
      </c>
      <c r="BA6" s="125">
        <v>12.5</v>
      </c>
      <c r="BB6" s="125">
        <v>12.5</v>
      </c>
      <c r="BC6" s="125">
        <v>12.5</v>
      </c>
      <c r="BD6" s="125">
        <v>12.5</v>
      </c>
      <c r="BE6" s="125">
        <v>12.5</v>
      </c>
      <c r="BF6" s="125">
        <v>12.5</v>
      </c>
      <c r="BG6" s="125">
        <v>12.5</v>
      </c>
      <c r="BH6" s="125">
        <v>12.5</v>
      </c>
      <c r="BI6" s="125">
        <v>12.5</v>
      </c>
      <c r="BJ6" s="125">
        <v>12.5</v>
      </c>
      <c r="BK6" s="125">
        <v>12.5</v>
      </c>
      <c r="BL6" s="125">
        <v>12.5</v>
      </c>
      <c r="BM6" s="125">
        <v>12.5</v>
      </c>
      <c r="BN6" s="125">
        <v>12.5</v>
      </c>
      <c r="BO6" s="125">
        <v>12.5</v>
      </c>
      <c r="BP6" s="125">
        <v>12.5</v>
      </c>
      <c r="BQ6" s="125">
        <v>12.5</v>
      </c>
      <c r="BR6" s="125">
        <v>12.5</v>
      </c>
      <c r="BS6" s="125">
        <v>12.5</v>
      </c>
      <c r="BT6" s="125">
        <v>12.5</v>
      </c>
      <c r="BU6" s="125">
        <v>12.5</v>
      </c>
    </row>
    <row r="7" spans="1:73" ht="40.15" customHeight="1">
      <c r="A7" s="391" t="s">
        <v>3788</v>
      </c>
      <c r="B7" s="392" t="s">
        <v>218</v>
      </c>
      <c r="C7" s="393"/>
      <c r="D7" s="394"/>
      <c r="E7" s="394"/>
      <c r="F7" s="394"/>
      <c r="G7" s="395"/>
      <c r="H7" s="396"/>
      <c r="I7" s="396"/>
      <c r="J7" s="398"/>
      <c r="K7" s="398"/>
      <c r="L7" s="394"/>
      <c r="M7" s="394"/>
      <c r="N7" s="394"/>
      <c r="O7" s="399"/>
      <c r="P7" s="400"/>
      <c r="Q7" s="400"/>
      <c r="R7" s="400"/>
      <c r="S7" s="405"/>
      <c r="T7" s="406"/>
      <c r="U7" s="407"/>
      <c r="V7" s="407"/>
      <c r="W7" s="407"/>
      <c r="X7" s="407"/>
      <c r="Y7" s="408">
        <f>Z7</f>
        <v>0</v>
      </c>
      <c r="Z7" s="409">
        <f>+Z8+Z45+Z58+Z79+Z108</f>
        <v>0</v>
      </c>
      <c r="AA7" s="409">
        <f t="shared" ref="AA7:AF7" si="0">+AA8+AA45+AA58+AA79+AA108</f>
        <v>0</v>
      </c>
      <c r="AB7" s="409">
        <f t="shared" si="0"/>
        <v>0</v>
      </c>
      <c r="AC7" s="409">
        <f t="shared" si="0"/>
        <v>0</v>
      </c>
      <c r="AD7" s="409">
        <f t="shared" si="0"/>
        <v>0</v>
      </c>
      <c r="AE7" s="409">
        <f t="shared" si="0"/>
        <v>0</v>
      </c>
      <c r="AF7" s="409">
        <f t="shared" si="0"/>
        <v>0</v>
      </c>
      <c r="AG7" s="410"/>
      <c r="AH7" s="410"/>
      <c r="AI7" s="410"/>
      <c r="AJ7" s="410"/>
      <c r="AK7" s="410"/>
      <c r="AL7" s="410"/>
      <c r="AM7" s="410"/>
      <c r="AN7" s="410"/>
      <c r="AO7" s="410"/>
      <c r="AP7" s="411"/>
      <c r="AQ7" s="409">
        <f t="shared" ref="AQ7:AW7" si="1">+AQ8+AQ45+AQ58+AQ79+AQ108</f>
        <v>0</v>
      </c>
      <c r="AR7" s="409">
        <f t="shared" si="1"/>
        <v>0</v>
      </c>
      <c r="AS7" s="409">
        <f t="shared" si="1"/>
        <v>0</v>
      </c>
      <c r="AT7" s="409">
        <f t="shared" si="1"/>
        <v>0</v>
      </c>
      <c r="AU7" s="409">
        <f t="shared" si="1"/>
        <v>0</v>
      </c>
      <c r="AV7" s="409">
        <f t="shared" si="1"/>
        <v>0</v>
      </c>
      <c r="AW7" s="409">
        <f t="shared" si="1"/>
        <v>0</v>
      </c>
      <c r="AX7" s="411"/>
      <c r="AY7" s="409">
        <f t="shared" ref="AY7:BE7" si="2">+AY8+AY45+AY58+AY79+AY108</f>
        <v>0</v>
      </c>
      <c r="AZ7" s="409">
        <f t="shared" si="2"/>
        <v>0</v>
      </c>
      <c r="BA7" s="409">
        <f t="shared" si="2"/>
        <v>0</v>
      </c>
      <c r="BB7" s="409">
        <f t="shared" si="2"/>
        <v>0</v>
      </c>
      <c r="BC7" s="409">
        <f t="shared" si="2"/>
        <v>0</v>
      </c>
      <c r="BD7" s="409">
        <f t="shared" si="2"/>
        <v>0</v>
      </c>
      <c r="BE7" s="409">
        <f t="shared" si="2"/>
        <v>0</v>
      </c>
      <c r="BF7" s="411"/>
      <c r="BG7" s="409">
        <f t="shared" ref="BG7:BM7" si="3">+BG8+BG45+BG58+BG79+BG108</f>
        <v>0</v>
      </c>
      <c r="BH7" s="409">
        <f t="shared" si="3"/>
        <v>0</v>
      </c>
      <c r="BI7" s="409">
        <f t="shared" si="3"/>
        <v>0</v>
      </c>
      <c r="BJ7" s="409">
        <f t="shared" si="3"/>
        <v>0</v>
      </c>
      <c r="BK7" s="409">
        <f t="shared" si="3"/>
        <v>0</v>
      </c>
      <c r="BL7" s="409">
        <f t="shared" si="3"/>
        <v>0</v>
      </c>
      <c r="BM7" s="409">
        <f t="shared" si="3"/>
        <v>0</v>
      </c>
      <c r="BN7" s="412"/>
      <c r="BO7" s="409">
        <f t="shared" ref="BO7:BU7" si="4">+BO8+BO45+BO58+BO79+BO108</f>
        <v>0</v>
      </c>
      <c r="BP7" s="409">
        <f t="shared" si="4"/>
        <v>0</v>
      </c>
      <c r="BQ7" s="409">
        <f t="shared" si="4"/>
        <v>0</v>
      </c>
      <c r="BR7" s="409">
        <f t="shared" si="4"/>
        <v>0</v>
      </c>
      <c r="BS7" s="409">
        <f t="shared" si="4"/>
        <v>0</v>
      </c>
      <c r="BT7" s="409">
        <f t="shared" si="4"/>
        <v>0</v>
      </c>
      <c r="BU7" s="409">
        <f t="shared" si="4"/>
        <v>0</v>
      </c>
    </row>
    <row r="8" spans="1:73" ht="40.15" customHeight="1">
      <c r="A8" s="133"/>
      <c r="B8" s="134" t="s">
        <v>2445</v>
      </c>
      <c r="C8" s="135" t="s">
        <v>2446</v>
      </c>
      <c r="D8" s="136"/>
      <c r="E8" s="137"/>
      <c r="F8" s="138"/>
      <c r="G8" s="139"/>
      <c r="H8" s="140"/>
      <c r="I8" s="140"/>
      <c r="J8" s="158"/>
      <c r="K8" s="158"/>
      <c r="L8" s="136"/>
      <c r="M8" s="159"/>
      <c r="N8" s="160"/>
      <c r="O8" s="161"/>
      <c r="P8" s="161"/>
      <c r="Q8" s="174"/>
      <c r="R8" s="175"/>
      <c r="S8" s="175"/>
      <c r="T8" s="176"/>
      <c r="U8" s="177"/>
      <c r="V8" s="177"/>
      <c r="W8" s="177"/>
      <c r="X8" s="177"/>
      <c r="Y8" s="185">
        <f>Z8</f>
        <v>0</v>
      </c>
      <c r="Z8" s="186">
        <f>+AQ8+AY8+BG8+BO8</f>
        <v>0</v>
      </c>
      <c r="AA8" s="186">
        <f t="shared" ref="Z8:AF59" si="5">+AR8+AZ8+BH8+BP8</f>
        <v>0</v>
      </c>
      <c r="AB8" s="186">
        <f t="shared" si="5"/>
        <v>0</v>
      </c>
      <c r="AC8" s="186">
        <f t="shared" si="5"/>
        <v>0</v>
      </c>
      <c r="AD8" s="186">
        <f t="shared" si="5"/>
        <v>0</v>
      </c>
      <c r="AE8" s="186">
        <f t="shared" si="5"/>
        <v>0</v>
      </c>
      <c r="AF8" s="186">
        <f t="shared" si="5"/>
        <v>0</v>
      </c>
      <c r="AG8" s="193"/>
      <c r="AH8" s="193"/>
      <c r="AI8" s="193"/>
      <c r="AJ8" s="193"/>
      <c r="AK8" s="193"/>
      <c r="AL8" s="193"/>
      <c r="AM8" s="193"/>
      <c r="AN8" s="193"/>
      <c r="AO8" s="193"/>
      <c r="AP8" s="206"/>
      <c r="AQ8" s="207">
        <f t="shared" ref="AQ8:AR8" si="6">SUM(AQ9:AQ44)</f>
        <v>0</v>
      </c>
      <c r="AR8" s="207">
        <f t="shared" si="6"/>
        <v>0</v>
      </c>
      <c r="AS8" s="207">
        <f t="shared" ref="AS8:AW8" si="7">SUM(AS9:AS44)</f>
        <v>0</v>
      </c>
      <c r="AT8" s="207">
        <f t="shared" si="7"/>
        <v>0</v>
      </c>
      <c r="AU8" s="207">
        <f t="shared" si="7"/>
        <v>0</v>
      </c>
      <c r="AV8" s="207">
        <f t="shared" si="7"/>
        <v>0</v>
      </c>
      <c r="AW8" s="207">
        <f t="shared" si="7"/>
        <v>0</v>
      </c>
      <c r="AX8" s="206"/>
      <c r="AY8" s="207">
        <f t="shared" ref="AY8:AZ8" si="8">SUM(AY9:AY44)</f>
        <v>0</v>
      </c>
      <c r="AZ8" s="207">
        <f t="shared" si="8"/>
        <v>0</v>
      </c>
      <c r="BA8" s="207">
        <f t="shared" ref="BA8:BE8" si="9">SUM(BA9:BA44)</f>
        <v>0</v>
      </c>
      <c r="BB8" s="207">
        <f t="shared" si="9"/>
        <v>0</v>
      </c>
      <c r="BC8" s="207">
        <f t="shared" si="9"/>
        <v>0</v>
      </c>
      <c r="BD8" s="207">
        <f t="shared" si="9"/>
        <v>0</v>
      </c>
      <c r="BE8" s="207">
        <f t="shared" si="9"/>
        <v>0</v>
      </c>
      <c r="BF8" s="206"/>
      <c r="BG8" s="207">
        <f t="shared" ref="BG8:BH8" si="10">SUM(BG9:BG44)</f>
        <v>0</v>
      </c>
      <c r="BH8" s="207">
        <f t="shared" si="10"/>
        <v>0</v>
      </c>
      <c r="BI8" s="207">
        <f t="shared" ref="BI8:BM8" si="11">SUM(BI9:BI44)</f>
        <v>0</v>
      </c>
      <c r="BJ8" s="207">
        <f t="shared" si="11"/>
        <v>0</v>
      </c>
      <c r="BK8" s="207">
        <f t="shared" si="11"/>
        <v>0</v>
      </c>
      <c r="BL8" s="207">
        <f t="shared" si="11"/>
        <v>0</v>
      </c>
      <c r="BM8" s="207">
        <f t="shared" si="11"/>
        <v>0</v>
      </c>
      <c r="BN8" s="206"/>
      <c r="BO8" s="207">
        <f t="shared" ref="BO8:BP8" si="12">SUM(BO9:BO44)</f>
        <v>0</v>
      </c>
      <c r="BP8" s="207">
        <f t="shared" si="12"/>
        <v>0</v>
      </c>
      <c r="BQ8" s="207">
        <f t="shared" ref="BQ8:BU8" si="13">SUM(BQ9:BQ44)</f>
        <v>0</v>
      </c>
      <c r="BR8" s="207">
        <f t="shared" si="13"/>
        <v>0</v>
      </c>
      <c r="BS8" s="207">
        <f t="shared" si="13"/>
        <v>0</v>
      </c>
      <c r="BT8" s="207">
        <f t="shared" si="13"/>
        <v>0</v>
      </c>
      <c r="BU8" s="207">
        <f t="shared" si="13"/>
        <v>0</v>
      </c>
    </row>
    <row r="9" spans="1:73" ht="39.950000000000003" customHeight="1">
      <c r="C9" s="1244" t="s">
        <v>2447</v>
      </c>
      <c r="D9" s="1798" t="s">
        <v>2448</v>
      </c>
      <c r="E9" s="1232">
        <v>808</v>
      </c>
      <c r="F9" s="1421">
        <v>320200500</v>
      </c>
      <c r="G9" s="1311" t="s">
        <v>3789</v>
      </c>
      <c r="H9" s="1518">
        <v>1000</v>
      </c>
      <c r="I9" s="1518" t="s">
        <v>3790</v>
      </c>
      <c r="J9" s="1311">
        <v>32</v>
      </c>
      <c r="K9" s="1311" t="s">
        <v>3791</v>
      </c>
      <c r="L9" s="1311">
        <v>3202</v>
      </c>
      <c r="M9" s="1311" t="s">
        <v>3792</v>
      </c>
      <c r="N9" s="1415">
        <v>2026004540027</v>
      </c>
      <c r="O9" s="1311" t="s">
        <v>3793</v>
      </c>
      <c r="P9" s="1261" t="s">
        <v>2449</v>
      </c>
      <c r="Q9" s="1819">
        <v>1000</v>
      </c>
      <c r="R9" s="1826" t="s">
        <v>2871</v>
      </c>
      <c r="S9" s="1826"/>
      <c r="T9" s="1284"/>
      <c r="U9" s="1287"/>
      <c r="V9" s="1287"/>
      <c r="W9" s="1287"/>
      <c r="X9" s="1287"/>
      <c r="Y9" s="1287"/>
      <c r="Z9" s="1294">
        <f t="shared" ref="Z9:Z41" si="14">+AQ9+AY9+BG9+BO9</f>
        <v>0</v>
      </c>
      <c r="AA9" s="1294">
        <f t="shared" ref="AA9:AF21" si="15">SUM(AR9:AR12,AZ9:AZ12,BH9:BH12,BP9:BP12)</f>
        <v>0</v>
      </c>
      <c r="AB9" s="1294">
        <f t="shared" si="15"/>
        <v>0</v>
      </c>
      <c r="AC9" s="1294">
        <f t="shared" si="15"/>
        <v>0</v>
      </c>
      <c r="AD9" s="1294">
        <f t="shared" si="15"/>
        <v>0</v>
      </c>
      <c r="AE9" s="1294">
        <f t="shared" si="15"/>
        <v>0</v>
      </c>
      <c r="AF9" s="1294">
        <f t="shared" si="15"/>
        <v>0</v>
      </c>
      <c r="AG9" s="194"/>
      <c r="AH9" s="195"/>
      <c r="AI9" s="195"/>
      <c r="AJ9" s="195"/>
      <c r="AK9" s="196"/>
      <c r="AL9" s="197"/>
      <c r="AM9" s="197"/>
      <c r="AN9" s="197"/>
      <c r="AO9" s="197"/>
      <c r="AP9" s="1300">
        <f>+U9</f>
        <v>0</v>
      </c>
      <c r="AQ9" s="1294">
        <f>SUM(AR9:AW12)</f>
        <v>0</v>
      </c>
      <c r="AR9" s="209"/>
      <c r="AS9" s="209"/>
      <c r="AT9" s="209"/>
      <c r="AU9" s="209"/>
      <c r="AV9" s="209"/>
      <c r="AW9" s="209"/>
      <c r="AX9" s="1300">
        <f>+V9</f>
        <v>0</v>
      </c>
      <c r="AY9" s="1294">
        <f>SUM(AZ9:BE12)</f>
        <v>0</v>
      </c>
      <c r="AZ9" s="209"/>
      <c r="BA9" s="209"/>
      <c r="BB9" s="209"/>
      <c r="BC9" s="209"/>
      <c r="BD9" s="209"/>
      <c r="BE9" s="209"/>
      <c r="BF9" s="1300">
        <f>+W9</f>
        <v>0</v>
      </c>
      <c r="BG9" s="1294">
        <f>SUM(BH9:BM12)</f>
        <v>0</v>
      </c>
      <c r="BH9" s="209"/>
      <c r="BI9" s="209"/>
      <c r="BJ9" s="209"/>
      <c r="BK9" s="209"/>
      <c r="BL9" s="209"/>
      <c r="BM9" s="209"/>
      <c r="BN9" s="1300">
        <f>+X9</f>
        <v>0</v>
      </c>
      <c r="BO9" s="1294">
        <f>SUM(BP9:BU12)</f>
        <v>0</v>
      </c>
      <c r="BP9" s="209"/>
      <c r="BQ9" s="209"/>
      <c r="BR9" s="209"/>
      <c r="BS9" s="209"/>
      <c r="BT9" s="209"/>
      <c r="BU9" s="209"/>
    </row>
    <row r="10" spans="1:73" ht="39.950000000000003" customHeight="1">
      <c r="C10" s="1245"/>
      <c r="D10" s="1799"/>
      <c r="E10" s="1233"/>
      <c r="F10" s="1422"/>
      <c r="G10" s="1312"/>
      <c r="H10" s="1515"/>
      <c r="I10" s="1515"/>
      <c r="J10" s="1312"/>
      <c r="K10" s="1312"/>
      <c r="L10" s="1312"/>
      <c r="M10" s="1312"/>
      <c r="N10" s="1416"/>
      <c r="O10" s="1312"/>
      <c r="P10" s="1262"/>
      <c r="Q10" s="1820"/>
      <c r="R10" s="1827"/>
      <c r="S10" s="1827"/>
      <c r="T10" s="1285"/>
      <c r="U10" s="1288"/>
      <c r="V10" s="1288"/>
      <c r="W10" s="1288"/>
      <c r="X10" s="1288"/>
      <c r="Y10" s="1288"/>
      <c r="Z10" s="1295"/>
      <c r="AA10" s="1295"/>
      <c r="AB10" s="1295"/>
      <c r="AC10" s="1295"/>
      <c r="AD10" s="1295"/>
      <c r="AE10" s="1295"/>
      <c r="AF10" s="1295"/>
      <c r="AG10" s="198"/>
      <c r="AH10" s="199"/>
      <c r="AI10" s="199"/>
      <c r="AJ10" s="199"/>
      <c r="AK10" s="200"/>
      <c r="AL10" s="201"/>
      <c r="AM10" s="201"/>
      <c r="AN10" s="201"/>
      <c r="AO10" s="201"/>
      <c r="AP10" s="1301"/>
      <c r="AQ10" s="1295"/>
      <c r="AR10" s="210"/>
      <c r="AS10" s="210"/>
      <c r="AT10" s="210"/>
      <c r="AU10" s="210"/>
      <c r="AV10" s="210"/>
      <c r="AW10" s="210"/>
      <c r="AX10" s="1301"/>
      <c r="AY10" s="1295"/>
      <c r="AZ10" s="210"/>
      <c r="BA10" s="210"/>
      <c r="BB10" s="210"/>
      <c r="BC10" s="210"/>
      <c r="BD10" s="210"/>
      <c r="BE10" s="210"/>
      <c r="BF10" s="1301"/>
      <c r="BG10" s="1295"/>
      <c r="BH10" s="210"/>
      <c r="BI10" s="210"/>
      <c r="BJ10" s="210"/>
      <c r="BK10" s="210"/>
      <c r="BL10" s="210"/>
      <c r="BM10" s="210"/>
      <c r="BN10" s="1301"/>
      <c r="BO10" s="1295"/>
      <c r="BP10" s="210"/>
      <c r="BQ10" s="210"/>
      <c r="BR10" s="210"/>
      <c r="BS10" s="210"/>
      <c r="BT10" s="210"/>
      <c r="BU10" s="210"/>
    </row>
    <row r="11" spans="1:73" ht="39.950000000000003" customHeight="1">
      <c r="C11" s="1245"/>
      <c r="D11" s="1799"/>
      <c r="E11" s="1233"/>
      <c r="F11" s="1422"/>
      <c r="G11" s="1312"/>
      <c r="H11" s="1515"/>
      <c r="I11" s="1515"/>
      <c r="J11" s="1312"/>
      <c r="K11" s="1312"/>
      <c r="L11" s="1312"/>
      <c r="M11" s="1312"/>
      <c r="N11" s="1416"/>
      <c r="O11" s="1312"/>
      <c r="P11" s="1262"/>
      <c r="Q11" s="1820"/>
      <c r="R11" s="1827"/>
      <c r="S11" s="1827"/>
      <c r="T11" s="1285"/>
      <c r="U11" s="1288"/>
      <c r="V11" s="1288"/>
      <c r="W11" s="1288"/>
      <c r="X11" s="1288"/>
      <c r="Y11" s="1288"/>
      <c r="Z11" s="1295"/>
      <c r="AA11" s="1295"/>
      <c r="AB11" s="1295"/>
      <c r="AC11" s="1295"/>
      <c r="AD11" s="1295"/>
      <c r="AE11" s="1295"/>
      <c r="AF11" s="1295"/>
      <c r="AG11" s="200"/>
      <c r="AH11" s="199"/>
      <c r="AI11" s="199"/>
      <c r="AJ11" s="199"/>
      <c r="AK11" s="200"/>
      <c r="AL11" s="201"/>
      <c r="AM11" s="201"/>
      <c r="AN11" s="201"/>
      <c r="AO11" s="201"/>
      <c r="AP11" s="1301"/>
      <c r="AQ11" s="1295"/>
      <c r="AR11" s="210"/>
      <c r="AS11" s="210"/>
      <c r="AT11" s="210"/>
      <c r="AU11" s="210"/>
      <c r="AV11" s="210"/>
      <c r="AW11" s="210"/>
      <c r="AX11" s="1301"/>
      <c r="AY11" s="1295"/>
      <c r="AZ11" s="210"/>
      <c r="BA11" s="210"/>
      <c r="BB11" s="210"/>
      <c r="BC11" s="210"/>
      <c r="BD11" s="210"/>
      <c r="BE11" s="210"/>
      <c r="BF11" s="1301"/>
      <c r="BG11" s="1295"/>
      <c r="BH11" s="210"/>
      <c r="BI11" s="210"/>
      <c r="BJ11" s="210"/>
      <c r="BK11" s="210"/>
      <c r="BL11" s="210"/>
      <c r="BM11" s="210"/>
      <c r="BN11" s="1301"/>
      <c r="BO11" s="1295"/>
      <c r="BP11" s="210"/>
      <c r="BQ11" s="210"/>
      <c r="BR11" s="210"/>
      <c r="BS11" s="210"/>
      <c r="BT11" s="210"/>
      <c r="BU11" s="210"/>
    </row>
    <row r="12" spans="1:73" ht="39.950000000000003" customHeight="1">
      <c r="C12" s="1245"/>
      <c r="D12" s="1799"/>
      <c r="E12" s="1234"/>
      <c r="F12" s="1423"/>
      <c r="G12" s="1313"/>
      <c r="H12" s="1516"/>
      <c r="I12" s="1516"/>
      <c r="J12" s="1313"/>
      <c r="K12" s="1313"/>
      <c r="L12" s="1313"/>
      <c r="M12" s="1313"/>
      <c r="N12" s="1417"/>
      <c r="O12" s="1313"/>
      <c r="P12" s="1263"/>
      <c r="Q12" s="1821"/>
      <c r="R12" s="1828"/>
      <c r="S12" s="1828"/>
      <c r="T12" s="1286"/>
      <c r="U12" s="1289"/>
      <c r="V12" s="1289"/>
      <c r="W12" s="1289"/>
      <c r="X12" s="1289"/>
      <c r="Y12" s="1289"/>
      <c r="Z12" s="1296"/>
      <c r="AA12" s="1296"/>
      <c r="AB12" s="1296"/>
      <c r="AC12" s="1296"/>
      <c r="AD12" s="1296"/>
      <c r="AE12" s="1296"/>
      <c r="AF12" s="1296"/>
      <c r="AG12" s="202"/>
      <c r="AH12" s="203"/>
      <c r="AI12" s="203"/>
      <c r="AJ12" s="203"/>
      <c r="AK12" s="202"/>
      <c r="AL12" s="204"/>
      <c r="AM12" s="204"/>
      <c r="AN12" s="204"/>
      <c r="AO12" s="204"/>
      <c r="AP12" s="1302"/>
      <c r="AQ12" s="1296"/>
      <c r="AR12" s="211"/>
      <c r="AS12" s="211"/>
      <c r="AT12" s="211"/>
      <c r="AU12" s="211"/>
      <c r="AV12" s="211"/>
      <c r="AW12" s="211"/>
      <c r="AX12" s="1302"/>
      <c r="AY12" s="1296"/>
      <c r="AZ12" s="211"/>
      <c r="BA12" s="211"/>
      <c r="BB12" s="211"/>
      <c r="BC12" s="211"/>
      <c r="BD12" s="211"/>
      <c r="BE12" s="211"/>
      <c r="BF12" s="1302"/>
      <c r="BG12" s="1296"/>
      <c r="BH12" s="211"/>
      <c r="BI12" s="211"/>
      <c r="BJ12" s="211"/>
      <c r="BK12" s="211"/>
      <c r="BL12" s="211"/>
      <c r="BM12" s="211"/>
      <c r="BN12" s="1302"/>
      <c r="BO12" s="1296"/>
      <c r="BP12" s="211"/>
      <c r="BQ12" s="211"/>
      <c r="BR12" s="211"/>
      <c r="BS12" s="211"/>
      <c r="BT12" s="211"/>
      <c r="BU12" s="211"/>
    </row>
    <row r="13" spans="1:73" ht="39.950000000000003" customHeight="1">
      <c r="C13" s="1245"/>
      <c r="D13" s="1799"/>
      <c r="E13" s="1232">
        <v>809</v>
      </c>
      <c r="F13" s="1421">
        <v>320200504</v>
      </c>
      <c r="G13" s="1311" t="s">
        <v>2450</v>
      </c>
      <c r="H13" s="1518">
        <v>1000000</v>
      </c>
      <c r="I13" s="1518" t="s">
        <v>3794</v>
      </c>
      <c r="J13" s="1311">
        <v>32</v>
      </c>
      <c r="K13" s="1311" t="s">
        <v>3791</v>
      </c>
      <c r="L13" s="1311">
        <v>3202</v>
      </c>
      <c r="M13" s="1311" t="s">
        <v>3792</v>
      </c>
      <c r="N13" s="1415">
        <v>2026004540027</v>
      </c>
      <c r="O13" s="1311" t="s">
        <v>3793</v>
      </c>
      <c r="P13" s="1261" t="s">
        <v>2450</v>
      </c>
      <c r="Q13" s="1819">
        <v>1000000</v>
      </c>
      <c r="R13" s="1826" t="s">
        <v>2871</v>
      </c>
      <c r="S13" s="1826"/>
      <c r="T13" s="1284"/>
      <c r="U13" s="1287"/>
      <c r="V13" s="1287"/>
      <c r="W13" s="1287"/>
      <c r="X13" s="1287"/>
      <c r="Y13" s="1287"/>
      <c r="Z13" s="1294">
        <f t="shared" si="14"/>
        <v>0</v>
      </c>
      <c r="AA13" s="1294">
        <f t="shared" si="15"/>
        <v>0</v>
      </c>
      <c r="AB13" s="1294">
        <f t="shared" si="15"/>
        <v>0</v>
      </c>
      <c r="AC13" s="1294">
        <f t="shared" si="15"/>
        <v>0</v>
      </c>
      <c r="AD13" s="1294">
        <f t="shared" si="15"/>
        <v>0</v>
      </c>
      <c r="AE13" s="1294">
        <f t="shared" si="15"/>
        <v>0</v>
      </c>
      <c r="AF13" s="1294">
        <f t="shared" si="15"/>
        <v>0</v>
      </c>
      <c r="AG13" s="194"/>
      <c r="AH13" s="195"/>
      <c r="AI13" s="195"/>
      <c r="AJ13" s="195"/>
      <c r="AK13" s="196"/>
      <c r="AL13" s="197"/>
      <c r="AM13" s="197"/>
      <c r="AN13" s="197"/>
      <c r="AO13" s="197"/>
      <c r="AP13" s="1300">
        <f>+U13</f>
        <v>0</v>
      </c>
      <c r="AQ13" s="1294">
        <f>SUM(AR13:AW16)</f>
        <v>0</v>
      </c>
      <c r="AR13" s="209"/>
      <c r="AS13" s="209"/>
      <c r="AT13" s="209"/>
      <c r="AU13" s="209"/>
      <c r="AV13" s="209"/>
      <c r="AW13" s="209"/>
      <c r="AX13" s="1300">
        <f>+V13</f>
        <v>0</v>
      </c>
      <c r="AY13" s="1294">
        <f>SUM(AZ13:BE16)</f>
        <v>0</v>
      </c>
      <c r="AZ13" s="209"/>
      <c r="BA13" s="209"/>
      <c r="BB13" s="209"/>
      <c r="BC13" s="209"/>
      <c r="BD13" s="209"/>
      <c r="BE13" s="209"/>
      <c r="BF13" s="1300">
        <f>+W13</f>
        <v>0</v>
      </c>
      <c r="BG13" s="1294">
        <f>SUM(BH13:BM16)</f>
        <v>0</v>
      </c>
      <c r="BH13" s="209"/>
      <c r="BI13" s="209"/>
      <c r="BJ13" s="209"/>
      <c r="BK13" s="209"/>
      <c r="BL13" s="209"/>
      <c r="BM13" s="209"/>
      <c r="BN13" s="1300">
        <f>+X13</f>
        <v>0</v>
      </c>
      <c r="BO13" s="1294">
        <f>SUM(BP13:BU16)</f>
        <v>0</v>
      </c>
      <c r="BP13" s="209"/>
      <c r="BQ13" s="209"/>
      <c r="BR13" s="209"/>
      <c r="BS13" s="209"/>
      <c r="BT13" s="209"/>
      <c r="BU13" s="209"/>
    </row>
    <row r="14" spans="1:73" ht="39.950000000000003" customHeight="1">
      <c r="C14" s="1245"/>
      <c r="D14" s="1799"/>
      <c r="E14" s="1233"/>
      <c r="F14" s="1422"/>
      <c r="G14" s="1312"/>
      <c r="H14" s="1515"/>
      <c r="I14" s="1515"/>
      <c r="J14" s="1312"/>
      <c r="K14" s="1312"/>
      <c r="L14" s="1312"/>
      <c r="M14" s="1312"/>
      <c r="N14" s="1416"/>
      <c r="O14" s="1312"/>
      <c r="P14" s="1262"/>
      <c r="Q14" s="1820"/>
      <c r="R14" s="1827"/>
      <c r="S14" s="1827"/>
      <c r="T14" s="1285"/>
      <c r="U14" s="1288"/>
      <c r="V14" s="1288"/>
      <c r="W14" s="1288"/>
      <c r="X14" s="1288"/>
      <c r="Y14" s="1288"/>
      <c r="Z14" s="1295"/>
      <c r="AA14" s="1295"/>
      <c r="AB14" s="1295"/>
      <c r="AC14" s="1295"/>
      <c r="AD14" s="1295"/>
      <c r="AE14" s="1295"/>
      <c r="AF14" s="1295"/>
      <c r="AG14" s="198"/>
      <c r="AH14" s="199"/>
      <c r="AI14" s="199"/>
      <c r="AJ14" s="199"/>
      <c r="AK14" s="200"/>
      <c r="AL14" s="201"/>
      <c r="AM14" s="201"/>
      <c r="AN14" s="201"/>
      <c r="AO14" s="201"/>
      <c r="AP14" s="1301"/>
      <c r="AQ14" s="1295"/>
      <c r="AR14" s="210"/>
      <c r="AS14" s="210"/>
      <c r="AT14" s="210"/>
      <c r="AU14" s="210"/>
      <c r="AV14" s="210"/>
      <c r="AW14" s="210"/>
      <c r="AX14" s="1301"/>
      <c r="AY14" s="1295"/>
      <c r="AZ14" s="210"/>
      <c r="BA14" s="210"/>
      <c r="BB14" s="210"/>
      <c r="BC14" s="210"/>
      <c r="BD14" s="210"/>
      <c r="BE14" s="210"/>
      <c r="BF14" s="1301"/>
      <c r="BG14" s="1295"/>
      <c r="BH14" s="210"/>
      <c r="BI14" s="210"/>
      <c r="BJ14" s="210"/>
      <c r="BK14" s="210"/>
      <c r="BL14" s="210"/>
      <c r="BM14" s="210"/>
      <c r="BN14" s="1301"/>
      <c r="BO14" s="1295"/>
      <c r="BP14" s="210"/>
      <c r="BQ14" s="210"/>
      <c r="BR14" s="210"/>
      <c r="BS14" s="210"/>
      <c r="BT14" s="210"/>
      <c r="BU14" s="210"/>
    </row>
    <row r="15" spans="1:73" ht="39.950000000000003" customHeight="1">
      <c r="C15" s="1245"/>
      <c r="D15" s="1799"/>
      <c r="E15" s="1233"/>
      <c r="F15" s="1422"/>
      <c r="G15" s="1312"/>
      <c r="H15" s="1515"/>
      <c r="I15" s="1515"/>
      <c r="J15" s="1312"/>
      <c r="K15" s="1312"/>
      <c r="L15" s="1312"/>
      <c r="M15" s="1312"/>
      <c r="N15" s="1416"/>
      <c r="O15" s="1312"/>
      <c r="P15" s="1262"/>
      <c r="Q15" s="1820"/>
      <c r="R15" s="1827"/>
      <c r="S15" s="1827"/>
      <c r="T15" s="1285"/>
      <c r="U15" s="1288"/>
      <c r="V15" s="1288"/>
      <c r="W15" s="1288"/>
      <c r="X15" s="1288"/>
      <c r="Y15" s="1288"/>
      <c r="Z15" s="1295"/>
      <c r="AA15" s="1295"/>
      <c r="AB15" s="1295"/>
      <c r="AC15" s="1295"/>
      <c r="AD15" s="1295"/>
      <c r="AE15" s="1295"/>
      <c r="AF15" s="1295"/>
      <c r="AG15" s="200"/>
      <c r="AH15" s="199"/>
      <c r="AI15" s="199"/>
      <c r="AJ15" s="199"/>
      <c r="AK15" s="200"/>
      <c r="AL15" s="201"/>
      <c r="AM15" s="201"/>
      <c r="AN15" s="201"/>
      <c r="AO15" s="201"/>
      <c r="AP15" s="1301"/>
      <c r="AQ15" s="1295"/>
      <c r="AR15" s="210"/>
      <c r="AS15" s="210"/>
      <c r="AT15" s="210"/>
      <c r="AU15" s="210"/>
      <c r="AV15" s="210"/>
      <c r="AW15" s="210"/>
      <c r="AX15" s="1301"/>
      <c r="AY15" s="1295"/>
      <c r="AZ15" s="210"/>
      <c r="BA15" s="210"/>
      <c r="BB15" s="210"/>
      <c r="BC15" s="210"/>
      <c r="BD15" s="210"/>
      <c r="BE15" s="210"/>
      <c r="BF15" s="1301"/>
      <c r="BG15" s="1295"/>
      <c r="BH15" s="210"/>
      <c r="BI15" s="210"/>
      <c r="BJ15" s="210"/>
      <c r="BK15" s="210"/>
      <c r="BL15" s="210"/>
      <c r="BM15" s="210"/>
      <c r="BN15" s="1301"/>
      <c r="BO15" s="1295"/>
      <c r="BP15" s="210"/>
      <c r="BQ15" s="210"/>
      <c r="BR15" s="210"/>
      <c r="BS15" s="210"/>
      <c r="BT15" s="210"/>
      <c r="BU15" s="210"/>
    </row>
    <row r="16" spans="1:73" ht="39.950000000000003" customHeight="1">
      <c r="C16" s="1245"/>
      <c r="D16" s="1799"/>
      <c r="E16" s="1233"/>
      <c r="F16" s="1422"/>
      <c r="G16" s="1312"/>
      <c r="H16" s="1515"/>
      <c r="I16" s="1515"/>
      <c r="J16" s="1312"/>
      <c r="K16" s="1312"/>
      <c r="L16" s="1312"/>
      <c r="M16" s="1312"/>
      <c r="N16" s="1416"/>
      <c r="O16" s="1312"/>
      <c r="P16" s="1262"/>
      <c r="Q16" s="1820"/>
      <c r="R16" s="1827"/>
      <c r="S16" s="1827"/>
      <c r="T16" s="1286"/>
      <c r="U16" s="1289"/>
      <c r="V16" s="1289"/>
      <c r="W16" s="1289"/>
      <c r="X16" s="1289"/>
      <c r="Y16" s="1289"/>
      <c r="Z16" s="1296"/>
      <c r="AA16" s="1296"/>
      <c r="AB16" s="1296"/>
      <c r="AC16" s="1296"/>
      <c r="AD16" s="1296"/>
      <c r="AE16" s="1296"/>
      <c r="AF16" s="1296"/>
      <c r="AG16" s="202"/>
      <c r="AH16" s="203"/>
      <c r="AI16" s="203"/>
      <c r="AJ16" s="203"/>
      <c r="AK16" s="202"/>
      <c r="AL16" s="204"/>
      <c r="AM16" s="204"/>
      <c r="AN16" s="204"/>
      <c r="AO16" s="204"/>
      <c r="AP16" s="1302"/>
      <c r="AQ16" s="1296"/>
      <c r="AR16" s="211"/>
      <c r="AS16" s="211"/>
      <c r="AT16" s="211"/>
      <c r="AU16" s="211"/>
      <c r="AV16" s="211"/>
      <c r="AW16" s="211"/>
      <c r="AX16" s="1302"/>
      <c r="AY16" s="1296"/>
      <c r="AZ16" s="211"/>
      <c r="BA16" s="211"/>
      <c r="BB16" s="211"/>
      <c r="BC16" s="211"/>
      <c r="BD16" s="211"/>
      <c r="BE16" s="211"/>
      <c r="BF16" s="1302"/>
      <c r="BG16" s="1296"/>
      <c r="BH16" s="211"/>
      <c r="BI16" s="211"/>
      <c r="BJ16" s="211"/>
      <c r="BK16" s="211"/>
      <c r="BL16" s="211"/>
      <c r="BM16" s="211"/>
      <c r="BN16" s="1302"/>
      <c r="BO16" s="1296"/>
      <c r="BP16" s="211"/>
      <c r="BQ16" s="211"/>
      <c r="BR16" s="211"/>
      <c r="BS16" s="211"/>
      <c r="BT16" s="211"/>
      <c r="BU16" s="211"/>
    </row>
    <row r="17" spans="3:73" ht="39.950000000000003" customHeight="1">
      <c r="C17" s="1245"/>
      <c r="D17" s="1799"/>
      <c r="E17" s="1232">
        <v>810</v>
      </c>
      <c r="F17" s="1421">
        <v>320200501</v>
      </c>
      <c r="G17" s="1311" t="s">
        <v>3795</v>
      </c>
      <c r="H17" s="1518">
        <v>361</v>
      </c>
      <c r="I17" s="1518" t="s">
        <v>3790</v>
      </c>
      <c r="J17" s="1311">
        <v>32</v>
      </c>
      <c r="K17" s="1311" t="s">
        <v>3791</v>
      </c>
      <c r="L17" s="1311">
        <v>3202</v>
      </c>
      <c r="M17" s="1311" t="s">
        <v>3792</v>
      </c>
      <c r="N17" s="1415">
        <v>2026004540027</v>
      </c>
      <c r="O17" s="1311" t="s">
        <v>3793</v>
      </c>
      <c r="P17" s="1261" t="s">
        <v>2451</v>
      </c>
      <c r="Q17" s="1819">
        <v>60</v>
      </c>
      <c r="R17" s="1826" t="s">
        <v>2871</v>
      </c>
      <c r="S17" s="1826"/>
      <c r="T17" s="1284"/>
      <c r="U17" s="1287"/>
      <c r="V17" s="1287"/>
      <c r="W17" s="1287"/>
      <c r="X17" s="1287"/>
      <c r="Y17" s="1287"/>
      <c r="Z17" s="1294">
        <f t="shared" si="14"/>
        <v>0</v>
      </c>
      <c r="AA17" s="1294">
        <f t="shared" si="15"/>
        <v>0</v>
      </c>
      <c r="AB17" s="1294">
        <f t="shared" si="15"/>
        <v>0</v>
      </c>
      <c r="AC17" s="1294">
        <f t="shared" si="15"/>
        <v>0</v>
      </c>
      <c r="AD17" s="1294">
        <f t="shared" si="15"/>
        <v>0</v>
      </c>
      <c r="AE17" s="1294">
        <f t="shared" si="15"/>
        <v>0</v>
      </c>
      <c r="AF17" s="1294">
        <f t="shared" si="15"/>
        <v>0</v>
      </c>
      <c r="AG17" s="194"/>
      <c r="AH17" s="195"/>
      <c r="AI17" s="195"/>
      <c r="AJ17" s="195"/>
      <c r="AK17" s="196"/>
      <c r="AL17" s="197"/>
      <c r="AM17" s="197"/>
      <c r="AN17" s="197"/>
      <c r="AO17" s="197"/>
      <c r="AP17" s="1300">
        <f>+U17</f>
        <v>0</v>
      </c>
      <c r="AQ17" s="1294">
        <f>SUM(AR17:AW20)</f>
        <v>0</v>
      </c>
      <c r="AR17" s="209"/>
      <c r="AS17" s="209"/>
      <c r="AT17" s="209"/>
      <c r="AU17" s="209"/>
      <c r="AV17" s="209"/>
      <c r="AW17" s="209"/>
      <c r="AX17" s="1300">
        <f>+V17</f>
        <v>0</v>
      </c>
      <c r="AY17" s="1294">
        <f>SUM(AZ17:BE20)</f>
        <v>0</v>
      </c>
      <c r="AZ17" s="209"/>
      <c r="BA17" s="209"/>
      <c r="BB17" s="209"/>
      <c r="BC17" s="209"/>
      <c r="BD17" s="209"/>
      <c r="BE17" s="209"/>
      <c r="BF17" s="1300">
        <f>+W17</f>
        <v>0</v>
      </c>
      <c r="BG17" s="1294">
        <f>SUM(BH17:BM20)</f>
        <v>0</v>
      </c>
      <c r="BH17" s="209"/>
      <c r="BI17" s="209"/>
      <c r="BJ17" s="209"/>
      <c r="BK17" s="209"/>
      <c r="BL17" s="209"/>
      <c r="BM17" s="209"/>
      <c r="BN17" s="1300">
        <f>+X17</f>
        <v>0</v>
      </c>
      <c r="BO17" s="1294">
        <f>SUM(BP17:BU20)</f>
        <v>0</v>
      </c>
      <c r="BP17" s="209"/>
      <c r="BQ17" s="209"/>
      <c r="BR17" s="209"/>
      <c r="BS17" s="209"/>
      <c r="BT17" s="209"/>
      <c r="BU17" s="209"/>
    </row>
    <row r="18" spans="3:73" ht="39.950000000000003" customHeight="1">
      <c r="C18" s="1245"/>
      <c r="D18" s="1799"/>
      <c r="E18" s="1233"/>
      <c r="F18" s="1422"/>
      <c r="G18" s="1312"/>
      <c r="H18" s="1515"/>
      <c r="I18" s="1515"/>
      <c r="J18" s="1312"/>
      <c r="K18" s="1312"/>
      <c r="L18" s="1312"/>
      <c r="M18" s="1312"/>
      <c r="N18" s="1416"/>
      <c r="O18" s="1312"/>
      <c r="P18" s="1262"/>
      <c r="Q18" s="1820"/>
      <c r="R18" s="1827"/>
      <c r="S18" s="1827"/>
      <c r="T18" s="1285"/>
      <c r="U18" s="1288"/>
      <c r="V18" s="1288"/>
      <c r="W18" s="1288"/>
      <c r="X18" s="1288"/>
      <c r="Y18" s="1288"/>
      <c r="Z18" s="1295"/>
      <c r="AA18" s="1295"/>
      <c r="AB18" s="1295"/>
      <c r="AC18" s="1295"/>
      <c r="AD18" s="1295"/>
      <c r="AE18" s="1295"/>
      <c r="AF18" s="1295"/>
      <c r="AG18" s="198"/>
      <c r="AH18" s="199"/>
      <c r="AI18" s="199"/>
      <c r="AJ18" s="199"/>
      <c r="AK18" s="200"/>
      <c r="AL18" s="201"/>
      <c r="AM18" s="201"/>
      <c r="AN18" s="201"/>
      <c r="AO18" s="201"/>
      <c r="AP18" s="1301"/>
      <c r="AQ18" s="1295"/>
      <c r="AR18" s="210"/>
      <c r="AS18" s="210"/>
      <c r="AT18" s="210"/>
      <c r="AU18" s="210"/>
      <c r="AV18" s="210"/>
      <c r="AW18" s="210"/>
      <c r="AX18" s="1301"/>
      <c r="AY18" s="1295"/>
      <c r="AZ18" s="210"/>
      <c r="BA18" s="210"/>
      <c r="BB18" s="210"/>
      <c r="BC18" s="210"/>
      <c r="BD18" s="210"/>
      <c r="BE18" s="210"/>
      <c r="BF18" s="1301"/>
      <c r="BG18" s="1295"/>
      <c r="BH18" s="210"/>
      <c r="BI18" s="210"/>
      <c r="BJ18" s="210"/>
      <c r="BK18" s="210"/>
      <c r="BL18" s="210"/>
      <c r="BM18" s="210"/>
      <c r="BN18" s="1301"/>
      <c r="BO18" s="1295"/>
      <c r="BP18" s="210"/>
      <c r="BQ18" s="210"/>
      <c r="BR18" s="210"/>
      <c r="BS18" s="210"/>
      <c r="BT18" s="210"/>
      <c r="BU18" s="210"/>
    </row>
    <row r="19" spans="3:73" ht="39.950000000000003" customHeight="1">
      <c r="C19" s="1245"/>
      <c r="D19" s="1799"/>
      <c r="E19" s="1233"/>
      <c r="F19" s="1422"/>
      <c r="G19" s="1312"/>
      <c r="H19" s="1515"/>
      <c r="I19" s="1515"/>
      <c r="J19" s="1312"/>
      <c r="K19" s="1312"/>
      <c r="L19" s="1312"/>
      <c r="M19" s="1312"/>
      <c r="N19" s="1416"/>
      <c r="O19" s="1312"/>
      <c r="P19" s="1262"/>
      <c r="Q19" s="1820"/>
      <c r="R19" s="1827"/>
      <c r="S19" s="1827"/>
      <c r="T19" s="1285"/>
      <c r="U19" s="1288"/>
      <c r="V19" s="1288"/>
      <c r="W19" s="1288"/>
      <c r="X19" s="1288"/>
      <c r="Y19" s="1288"/>
      <c r="Z19" s="1295"/>
      <c r="AA19" s="1295"/>
      <c r="AB19" s="1295"/>
      <c r="AC19" s="1295"/>
      <c r="AD19" s="1295"/>
      <c r="AE19" s="1295"/>
      <c r="AF19" s="1295"/>
      <c r="AG19" s="200"/>
      <c r="AH19" s="199"/>
      <c r="AI19" s="199"/>
      <c r="AJ19" s="199"/>
      <c r="AK19" s="200"/>
      <c r="AL19" s="201"/>
      <c r="AM19" s="201"/>
      <c r="AN19" s="201"/>
      <c r="AO19" s="201"/>
      <c r="AP19" s="1301"/>
      <c r="AQ19" s="1295"/>
      <c r="AR19" s="210"/>
      <c r="AS19" s="210"/>
      <c r="AT19" s="210"/>
      <c r="AU19" s="210"/>
      <c r="AV19" s="210"/>
      <c r="AW19" s="210"/>
      <c r="AX19" s="1301"/>
      <c r="AY19" s="1295"/>
      <c r="AZ19" s="210"/>
      <c r="BA19" s="210"/>
      <c r="BB19" s="210"/>
      <c r="BC19" s="210"/>
      <c r="BD19" s="210"/>
      <c r="BE19" s="210"/>
      <c r="BF19" s="1301"/>
      <c r="BG19" s="1295"/>
      <c r="BH19" s="210"/>
      <c r="BI19" s="210"/>
      <c r="BJ19" s="210"/>
      <c r="BK19" s="210"/>
      <c r="BL19" s="210"/>
      <c r="BM19" s="210"/>
      <c r="BN19" s="1301"/>
      <c r="BO19" s="1295"/>
      <c r="BP19" s="210"/>
      <c r="BQ19" s="210"/>
      <c r="BR19" s="210"/>
      <c r="BS19" s="210"/>
      <c r="BT19" s="210"/>
      <c r="BU19" s="210"/>
    </row>
    <row r="20" spans="3:73" ht="39.950000000000003" customHeight="1">
      <c r="C20" s="1245"/>
      <c r="D20" s="1799"/>
      <c r="E20" s="1233"/>
      <c r="F20" s="1422"/>
      <c r="G20" s="1312"/>
      <c r="H20" s="1515"/>
      <c r="I20" s="1515"/>
      <c r="J20" s="1312"/>
      <c r="K20" s="1312"/>
      <c r="L20" s="1312"/>
      <c r="M20" s="1312"/>
      <c r="N20" s="1416"/>
      <c r="O20" s="1312"/>
      <c r="P20" s="1262"/>
      <c r="Q20" s="1820"/>
      <c r="R20" s="1827"/>
      <c r="S20" s="1827"/>
      <c r="T20" s="1286"/>
      <c r="U20" s="1289"/>
      <c r="V20" s="1289"/>
      <c r="W20" s="1289"/>
      <c r="X20" s="1289"/>
      <c r="Y20" s="1289"/>
      <c r="Z20" s="1296"/>
      <c r="AA20" s="1296"/>
      <c r="AB20" s="1296"/>
      <c r="AC20" s="1296"/>
      <c r="AD20" s="1296"/>
      <c r="AE20" s="1296"/>
      <c r="AF20" s="1296"/>
      <c r="AG20" s="202"/>
      <c r="AH20" s="203"/>
      <c r="AI20" s="203"/>
      <c r="AJ20" s="203"/>
      <c r="AK20" s="202"/>
      <c r="AL20" s="204"/>
      <c r="AM20" s="204"/>
      <c r="AN20" s="204"/>
      <c r="AO20" s="204"/>
      <c r="AP20" s="1302"/>
      <c r="AQ20" s="1296"/>
      <c r="AR20" s="211"/>
      <c r="AS20" s="211"/>
      <c r="AT20" s="211"/>
      <c r="AU20" s="211"/>
      <c r="AV20" s="211"/>
      <c r="AW20" s="211"/>
      <c r="AX20" s="1302"/>
      <c r="AY20" s="1296"/>
      <c r="AZ20" s="211"/>
      <c r="BA20" s="211"/>
      <c r="BB20" s="211"/>
      <c r="BC20" s="211"/>
      <c r="BD20" s="211"/>
      <c r="BE20" s="211"/>
      <c r="BF20" s="1302"/>
      <c r="BG20" s="1296"/>
      <c r="BH20" s="211"/>
      <c r="BI20" s="211"/>
      <c r="BJ20" s="211"/>
      <c r="BK20" s="211"/>
      <c r="BL20" s="211"/>
      <c r="BM20" s="211"/>
      <c r="BN20" s="1302"/>
      <c r="BO20" s="1296"/>
      <c r="BP20" s="211"/>
      <c r="BQ20" s="211"/>
      <c r="BR20" s="211"/>
      <c r="BS20" s="211"/>
      <c r="BT20" s="211"/>
      <c r="BU20" s="211"/>
    </row>
    <row r="21" spans="3:73" ht="39.950000000000003" customHeight="1">
      <c r="C21" s="1245"/>
      <c r="D21" s="1799"/>
      <c r="E21" s="1232">
        <v>811</v>
      </c>
      <c r="F21" s="1421">
        <v>320200502</v>
      </c>
      <c r="G21" s="1311" t="s">
        <v>3796</v>
      </c>
      <c r="H21" s="1518">
        <v>90</v>
      </c>
      <c r="I21" s="1518" t="s">
        <v>3790</v>
      </c>
      <c r="J21" s="1311">
        <v>32</v>
      </c>
      <c r="K21" s="1311" t="s">
        <v>3791</v>
      </c>
      <c r="L21" s="1311">
        <v>3202</v>
      </c>
      <c r="M21" s="1311" t="s">
        <v>3792</v>
      </c>
      <c r="N21" s="1415">
        <v>2026004540027</v>
      </c>
      <c r="O21" s="1311" t="s">
        <v>3793</v>
      </c>
      <c r="P21" s="1261" t="s">
        <v>2452</v>
      </c>
      <c r="Q21" s="1819">
        <v>90</v>
      </c>
      <c r="R21" s="1826" t="s">
        <v>2871</v>
      </c>
      <c r="S21" s="1826"/>
      <c r="T21" s="1284"/>
      <c r="U21" s="1287"/>
      <c r="V21" s="1287"/>
      <c r="W21" s="1287"/>
      <c r="X21" s="1287"/>
      <c r="Y21" s="1287"/>
      <c r="Z21" s="1294">
        <f t="shared" si="14"/>
        <v>0</v>
      </c>
      <c r="AA21" s="1294">
        <f t="shared" si="15"/>
        <v>0</v>
      </c>
      <c r="AB21" s="1294">
        <f t="shared" si="15"/>
        <v>0</v>
      </c>
      <c r="AC21" s="1294">
        <f t="shared" si="15"/>
        <v>0</v>
      </c>
      <c r="AD21" s="1294">
        <f t="shared" si="15"/>
        <v>0</v>
      </c>
      <c r="AE21" s="1294">
        <f t="shared" si="15"/>
        <v>0</v>
      </c>
      <c r="AF21" s="1294">
        <f t="shared" si="15"/>
        <v>0</v>
      </c>
      <c r="AG21" s="194"/>
      <c r="AH21" s="195"/>
      <c r="AI21" s="195"/>
      <c r="AJ21" s="195"/>
      <c r="AK21" s="196"/>
      <c r="AL21" s="197"/>
      <c r="AM21" s="197"/>
      <c r="AN21" s="197"/>
      <c r="AO21" s="197"/>
      <c r="AP21" s="1300">
        <f>+U21</f>
        <v>0</v>
      </c>
      <c r="AQ21" s="1294">
        <f>SUM(AR21:AW24)</f>
        <v>0</v>
      </c>
      <c r="AR21" s="209"/>
      <c r="AS21" s="209"/>
      <c r="AT21" s="209"/>
      <c r="AU21" s="209"/>
      <c r="AV21" s="209"/>
      <c r="AW21" s="209"/>
      <c r="AX21" s="1300">
        <f>+V21</f>
        <v>0</v>
      </c>
      <c r="AY21" s="1294">
        <f>SUM(AZ21:BE24)</f>
        <v>0</v>
      </c>
      <c r="AZ21" s="209"/>
      <c r="BA21" s="209"/>
      <c r="BB21" s="209"/>
      <c r="BC21" s="209"/>
      <c r="BD21" s="209"/>
      <c r="BE21" s="209"/>
      <c r="BF21" s="1300">
        <f>+W21</f>
        <v>0</v>
      </c>
      <c r="BG21" s="1294">
        <f>SUM(BH21:BM24)</f>
        <v>0</v>
      </c>
      <c r="BH21" s="209"/>
      <c r="BI21" s="209"/>
      <c r="BJ21" s="209"/>
      <c r="BK21" s="209"/>
      <c r="BL21" s="209"/>
      <c r="BM21" s="209"/>
      <c r="BN21" s="1300">
        <f>+X21</f>
        <v>0</v>
      </c>
      <c r="BO21" s="1294">
        <f>SUM(BP21:BU24)</f>
        <v>0</v>
      </c>
      <c r="BP21" s="209"/>
      <c r="BQ21" s="209"/>
      <c r="BR21" s="209"/>
      <c r="BS21" s="209"/>
      <c r="BT21" s="209"/>
      <c r="BU21" s="209"/>
    </row>
    <row r="22" spans="3:73" ht="39.950000000000003" customHeight="1">
      <c r="C22" s="1245"/>
      <c r="D22" s="1799"/>
      <c r="E22" s="1233"/>
      <c r="F22" s="1422"/>
      <c r="G22" s="1312"/>
      <c r="H22" s="1515"/>
      <c r="I22" s="1515"/>
      <c r="J22" s="1312"/>
      <c r="K22" s="1312"/>
      <c r="L22" s="1312"/>
      <c r="M22" s="1312"/>
      <c r="N22" s="1416"/>
      <c r="O22" s="1312"/>
      <c r="P22" s="1262"/>
      <c r="Q22" s="1820"/>
      <c r="R22" s="1827"/>
      <c r="S22" s="1827"/>
      <c r="T22" s="1285"/>
      <c r="U22" s="1288"/>
      <c r="V22" s="1288"/>
      <c r="W22" s="1288"/>
      <c r="X22" s="1288"/>
      <c r="Y22" s="1288"/>
      <c r="Z22" s="1295"/>
      <c r="AA22" s="1295"/>
      <c r="AB22" s="1295"/>
      <c r="AC22" s="1295"/>
      <c r="AD22" s="1295"/>
      <c r="AE22" s="1295"/>
      <c r="AF22" s="1295"/>
      <c r="AG22" s="198"/>
      <c r="AH22" s="199"/>
      <c r="AI22" s="199"/>
      <c r="AJ22" s="199"/>
      <c r="AK22" s="200"/>
      <c r="AL22" s="201"/>
      <c r="AM22" s="201"/>
      <c r="AN22" s="201"/>
      <c r="AO22" s="201"/>
      <c r="AP22" s="1301"/>
      <c r="AQ22" s="1295"/>
      <c r="AR22" s="210"/>
      <c r="AS22" s="210"/>
      <c r="AT22" s="210"/>
      <c r="AU22" s="210"/>
      <c r="AV22" s="210"/>
      <c r="AW22" s="210"/>
      <c r="AX22" s="1301"/>
      <c r="AY22" s="1295"/>
      <c r="AZ22" s="210"/>
      <c r="BA22" s="210"/>
      <c r="BB22" s="210"/>
      <c r="BC22" s="210"/>
      <c r="BD22" s="210"/>
      <c r="BE22" s="210"/>
      <c r="BF22" s="1301"/>
      <c r="BG22" s="1295"/>
      <c r="BH22" s="210"/>
      <c r="BI22" s="210"/>
      <c r="BJ22" s="210"/>
      <c r="BK22" s="210"/>
      <c r="BL22" s="210"/>
      <c r="BM22" s="210"/>
      <c r="BN22" s="1301"/>
      <c r="BO22" s="1295"/>
      <c r="BP22" s="210"/>
      <c r="BQ22" s="210"/>
      <c r="BR22" s="210"/>
      <c r="BS22" s="210"/>
      <c r="BT22" s="210"/>
      <c r="BU22" s="210"/>
    </row>
    <row r="23" spans="3:73" ht="39.950000000000003" customHeight="1">
      <c r="C23" s="1245"/>
      <c r="D23" s="1799"/>
      <c r="E23" s="1233"/>
      <c r="F23" s="1422"/>
      <c r="G23" s="1312"/>
      <c r="H23" s="1515"/>
      <c r="I23" s="1515"/>
      <c r="J23" s="1312"/>
      <c r="K23" s="1312"/>
      <c r="L23" s="1312"/>
      <c r="M23" s="1312"/>
      <c r="N23" s="1416"/>
      <c r="O23" s="1312"/>
      <c r="P23" s="1262"/>
      <c r="Q23" s="1820"/>
      <c r="R23" s="1827"/>
      <c r="S23" s="1827"/>
      <c r="T23" s="1285"/>
      <c r="U23" s="1288"/>
      <c r="V23" s="1288"/>
      <c r="W23" s="1288"/>
      <c r="X23" s="1288"/>
      <c r="Y23" s="1288"/>
      <c r="Z23" s="1295"/>
      <c r="AA23" s="1295"/>
      <c r="AB23" s="1295"/>
      <c r="AC23" s="1295"/>
      <c r="AD23" s="1295"/>
      <c r="AE23" s="1295"/>
      <c r="AF23" s="1295"/>
      <c r="AG23" s="200"/>
      <c r="AH23" s="199"/>
      <c r="AI23" s="199"/>
      <c r="AJ23" s="199"/>
      <c r="AK23" s="200"/>
      <c r="AL23" s="201"/>
      <c r="AM23" s="201"/>
      <c r="AN23" s="201"/>
      <c r="AO23" s="201"/>
      <c r="AP23" s="1301"/>
      <c r="AQ23" s="1295"/>
      <c r="AR23" s="210"/>
      <c r="AS23" s="210"/>
      <c r="AT23" s="210"/>
      <c r="AU23" s="210"/>
      <c r="AV23" s="210"/>
      <c r="AW23" s="210"/>
      <c r="AX23" s="1301"/>
      <c r="AY23" s="1295"/>
      <c r="AZ23" s="210"/>
      <c r="BA23" s="210"/>
      <c r="BB23" s="210"/>
      <c r="BC23" s="210"/>
      <c r="BD23" s="210"/>
      <c r="BE23" s="210"/>
      <c r="BF23" s="1301"/>
      <c r="BG23" s="1295"/>
      <c r="BH23" s="210"/>
      <c r="BI23" s="210"/>
      <c r="BJ23" s="210"/>
      <c r="BK23" s="210"/>
      <c r="BL23" s="210"/>
      <c r="BM23" s="210"/>
      <c r="BN23" s="1301"/>
      <c r="BO23" s="1295"/>
      <c r="BP23" s="210"/>
      <c r="BQ23" s="210"/>
      <c r="BR23" s="210"/>
      <c r="BS23" s="210"/>
      <c r="BT23" s="210"/>
      <c r="BU23" s="210"/>
    </row>
    <row r="24" spans="3:73" ht="39.950000000000003" customHeight="1">
      <c r="C24" s="1245"/>
      <c r="D24" s="1799"/>
      <c r="E24" s="1234"/>
      <c r="F24" s="1423"/>
      <c r="G24" s="1313"/>
      <c r="H24" s="1516"/>
      <c r="I24" s="1516"/>
      <c r="J24" s="1313"/>
      <c r="K24" s="1313"/>
      <c r="L24" s="1313"/>
      <c r="M24" s="1313"/>
      <c r="N24" s="1417"/>
      <c r="O24" s="1313"/>
      <c r="P24" s="1263"/>
      <c r="Q24" s="1821"/>
      <c r="R24" s="1828"/>
      <c r="S24" s="1828"/>
      <c r="T24" s="1286"/>
      <c r="U24" s="1289"/>
      <c r="V24" s="1289"/>
      <c r="W24" s="1289"/>
      <c r="X24" s="1289"/>
      <c r="Y24" s="1289"/>
      <c r="Z24" s="1296"/>
      <c r="AA24" s="1296"/>
      <c r="AB24" s="1296"/>
      <c r="AC24" s="1296"/>
      <c r="AD24" s="1296"/>
      <c r="AE24" s="1296"/>
      <c r="AF24" s="1296"/>
      <c r="AG24" s="202"/>
      <c r="AH24" s="203"/>
      <c r="AI24" s="203"/>
      <c r="AJ24" s="203"/>
      <c r="AK24" s="202"/>
      <c r="AL24" s="204"/>
      <c r="AM24" s="204"/>
      <c r="AN24" s="204"/>
      <c r="AO24" s="204"/>
      <c r="AP24" s="1302"/>
      <c r="AQ24" s="1296"/>
      <c r="AR24" s="211"/>
      <c r="AS24" s="211"/>
      <c r="AT24" s="211"/>
      <c r="AU24" s="211"/>
      <c r="AV24" s="211"/>
      <c r="AW24" s="211"/>
      <c r="AX24" s="1302"/>
      <c r="AY24" s="1296"/>
      <c r="AZ24" s="211"/>
      <c r="BA24" s="211"/>
      <c r="BB24" s="211"/>
      <c r="BC24" s="211"/>
      <c r="BD24" s="211"/>
      <c r="BE24" s="211"/>
      <c r="BF24" s="1302"/>
      <c r="BG24" s="1296"/>
      <c r="BH24" s="211"/>
      <c r="BI24" s="211"/>
      <c r="BJ24" s="211"/>
      <c r="BK24" s="211"/>
      <c r="BL24" s="211"/>
      <c r="BM24" s="211"/>
      <c r="BN24" s="1302"/>
      <c r="BO24" s="1296"/>
      <c r="BP24" s="211"/>
      <c r="BQ24" s="211"/>
      <c r="BR24" s="211"/>
      <c r="BS24" s="211"/>
      <c r="BT24" s="211"/>
      <c r="BU24" s="211"/>
    </row>
    <row r="25" spans="3:73" ht="39.950000000000003" customHeight="1">
      <c r="C25" s="1245"/>
      <c r="D25" s="1799"/>
      <c r="E25" s="1232">
        <v>812</v>
      </c>
      <c r="F25" s="1421">
        <v>320200503</v>
      </c>
      <c r="G25" s="1311" t="s">
        <v>3797</v>
      </c>
      <c r="H25" s="1518">
        <v>2161</v>
      </c>
      <c r="I25" s="1518" t="s">
        <v>3798</v>
      </c>
      <c r="J25" s="1311">
        <v>32</v>
      </c>
      <c r="K25" s="1311" t="s">
        <v>3791</v>
      </c>
      <c r="L25" s="1311">
        <v>3202</v>
      </c>
      <c r="M25" s="1311" t="s">
        <v>3792</v>
      </c>
      <c r="N25" s="1415">
        <v>2026004540027</v>
      </c>
      <c r="O25" s="1311" t="s">
        <v>3793</v>
      </c>
      <c r="P25" s="1261" t="s">
        <v>2453</v>
      </c>
      <c r="Q25" s="1819">
        <v>2161</v>
      </c>
      <c r="R25" s="1826" t="s">
        <v>2871</v>
      </c>
      <c r="S25" s="1826"/>
      <c r="T25" s="1284"/>
      <c r="U25" s="1287"/>
      <c r="V25" s="1287"/>
      <c r="W25" s="1287"/>
      <c r="X25" s="1287"/>
      <c r="Y25" s="1287"/>
      <c r="Z25" s="1294">
        <f t="shared" si="14"/>
        <v>0</v>
      </c>
      <c r="AA25" s="1294">
        <f t="shared" ref="AA25:AF37" si="16">SUM(AR25:AR28,AZ25:AZ28,BH25:BH28,BP25:BP28)</f>
        <v>0</v>
      </c>
      <c r="AB25" s="1294">
        <f t="shared" si="16"/>
        <v>0</v>
      </c>
      <c r="AC25" s="1294">
        <f t="shared" si="16"/>
        <v>0</v>
      </c>
      <c r="AD25" s="1294">
        <f t="shared" si="16"/>
        <v>0</v>
      </c>
      <c r="AE25" s="1294">
        <f t="shared" si="16"/>
        <v>0</v>
      </c>
      <c r="AF25" s="1294">
        <f t="shared" si="16"/>
        <v>0</v>
      </c>
      <c r="AG25" s="194"/>
      <c r="AH25" s="195"/>
      <c r="AI25" s="195"/>
      <c r="AJ25" s="195"/>
      <c r="AK25" s="196"/>
      <c r="AL25" s="197"/>
      <c r="AM25" s="197"/>
      <c r="AN25" s="197"/>
      <c r="AO25" s="197"/>
      <c r="AP25" s="1300">
        <f>+U25</f>
        <v>0</v>
      </c>
      <c r="AQ25" s="1294">
        <f>SUM(AR25:AW28)</f>
        <v>0</v>
      </c>
      <c r="AR25" s="209"/>
      <c r="AS25" s="209"/>
      <c r="AT25" s="209"/>
      <c r="AU25" s="209"/>
      <c r="AV25" s="209"/>
      <c r="AW25" s="209"/>
      <c r="AX25" s="1300">
        <f>+V25</f>
        <v>0</v>
      </c>
      <c r="AY25" s="1294">
        <f>SUM(AZ25:BE28)</f>
        <v>0</v>
      </c>
      <c r="AZ25" s="209"/>
      <c r="BA25" s="209"/>
      <c r="BB25" s="209"/>
      <c r="BC25" s="209"/>
      <c r="BD25" s="209"/>
      <c r="BE25" s="209"/>
      <c r="BF25" s="1300">
        <f>+W25</f>
        <v>0</v>
      </c>
      <c r="BG25" s="1294">
        <f>SUM(BH25:BM28)</f>
        <v>0</v>
      </c>
      <c r="BH25" s="209"/>
      <c r="BI25" s="209"/>
      <c r="BJ25" s="209"/>
      <c r="BK25" s="209"/>
      <c r="BL25" s="209"/>
      <c r="BM25" s="209"/>
      <c r="BN25" s="1300">
        <f>+X25</f>
        <v>0</v>
      </c>
      <c r="BO25" s="1294">
        <f>SUM(BP25:BU28)</f>
        <v>0</v>
      </c>
      <c r="BP25" s="209"/>
      <c r="BQ25" s="209"/>
      <c r="BR25" s="209"/>
      <c r="BS25" s="209"/>
      <c r="BT25" s="209"/>
      <c r="BU25" s="209"/>
    </row>
    <row r="26" spans="3:73" ht="39.950000000000003" customHeight="1">
      <c r="C26" s="1245"/>
      <c r="D26" s="1799"/>
      <c r="E26" s="1233"/>
      <c r="F26" s="1422"/>
      <c r="G26" s="1312"/>
      <c r="H26" s="1515"/>
      <c r="I26" s="1515"/>
      <c r="J26" s="1312"/>
      <c r="K26" s="1312"/>
      <c r="L26" s="1312"/>
      <c r="M26" s="1312"/>
      <c r="N26" s="1416"/>
      <c r="O26" s="1312"/>
      <c r="P26" s="1262"/>
      <c r="Q26" s="1820"/>
      <c r="R26" s="1827"/>
      <c r="S26" s="1827"/>
      <c r="T26" s="1285"/>
      <c r="U26" s="1288"/>
      <c r="V26" s="1288"/>
      <c r="W26" s="1288"/>
      <c r="X26" s="1288"/>
      <c r="Y26" s="1288"/>
      <c r="Z26" s="1295"/>
      <c r="AA26" s="1295"/>
      <c r="AB26" s="1295"/>
      <c r="AC26" s="1295"/>
      <c r="AD26" s="1295"/>
      <c r="AE26" s="1295"/>
      <c r="AF26" s="1295"/>
      <c r="AG26" s="198"/>
      <c r="AH26" s="199"/>
      <c r="AI26" s="199"/>
      <c r="AJ26" s="199"/>
      <c r="AK26" s="200"/>
      <c r="AL26" s="201"/>
      <c r="AM26" s="201"/>
      <c r="AN26" s="201"/>
      <c r="AO26" s="201"/>
      <c r="AP26" s="1301"/>
      <c r="AQ26" s="1295"/>
      <c r="AR26" s="210"/>
      <c r="AS26" s="210"/>
      <c r="AT26" s="210"/>
      <c r="AU26" s="210"/>
      <c r="AV26" s="210"/>
      <c r="AW26" s="210"/>
      <c r="AX26" s="1301"/>
      <c r="AY26" s="1295"/>
      <c r="AZ26" s="210"/>
      <c r="BA26" s="210"/>
      <c r="BB26" s="210"/>
      <c r="BC26" s="210"/>
      <c r="BD26" s="210"/>
      <c r="BE26" s="210"/>
      <c r="BF26" s="1301"/>
      <c r="BG26" s="1295"/>
      <c r="BH26" s="210"/>
      <c r="BI26" s="210"/>
      <c r="BJ26" s="210"/>
      <c r="BK26" s="210"/>
      <c r="BL26" s="210"/>
      <c r="BM26" s="210"/>
      <c r="BN26" s="1301"/>
      <c r="BO26" s="1295"/>
      <c r="BP26" s="210"/>
      <c r="BQ26" s="210"/>
      <c r="BR26" s="210"/>
      <c r="BS26" s="210"/>
      <c r="BT26" s="210"/>
      <c r="BU26" s="210"/>
    </row>
    <row r="27" spans="3:73" ht="39.950000000000003" customHeight="1">
      <c r="C27" s="1245"/>
      <c r="D27" s="1799"/>
      <c r="E27" s="1233"/>
      <c r="F27" s="1422"/>
      <c r="G27" s="1312"/>
      <c r="H27" s="1515"/>
      <c r="I27" s="1515"/>
      <c r="J27" s="1312"/>
      <c r="K27" s="1312"/>
      <c r="L27" s="1312"/>
      <c r="M27" s="1312"/>
      <c r="N27" s="1416"/>
      <c r="O27" s="1312"/>
      <c r="P27" s="1262"/>
      <c r="Q27" s="1820"/>
      <c r="R27" s="1827"/>
      <c r="S27" s="1827"/>
      <c r="T27" s="1285"/>
      <c r="U27" s="1288"/>
      <c r="V27" s="1288"/>
      <c r="W27" s="1288"/>
      <c r="X27" s="1288"/>
      <c r="Y27" s="1288"/>
      <c r="Z27" s="1295"/>
      <c r="AA27" s="1295"/>
      <c r="AB27" s="1295"/>
      <c r="AC27" s="1295"/>
      <c r="AD27" s="1295"/>
      <c r="AE27" s="1295"/>
      <c r="AF27" s="1295"/>
      <c r="AG27" s="200"/>
      <c r="AH27" s="199"/>
      <c r="AI27" s="199"/>
      <c r="AJ27" s="199"/>
      <c r="AK27" s="200"/>
      <c r="AL27" s="201"/>
      <c r="AM27" s="201"/>
      <c r="AN27" s="201"/>
      <c r="AO27" s="201"/>
      <c r="AP27" s="1301"/>
      <c r="AQ27" s="1295"/>
      <c r="AR27" s="210"/>
      <c r="AS27" s="210"/>
      <c r="AT27" s="210"/>
      <c r="AU27" s="210"/>
      <c r="AV27" s="210"/>
      <c r="AW27" s="210"/>
      <c r="AX27" s="1301"/>
      <c r="AY27" s="1295"/>
      <c r="AZ27" s="210"/>
      <c r="BA27" s="210"/>
      <c r="BB27" s="210"/>
      <c r="BC27" s="210"/>
      <c r="BD27" s="210"/>
      <c r="BE27" s="210"/>
      <c r="BF27" s="1301"/>
      <c r="BG27" s="1295"/>
      <c r="BH27" s="210"/>
      <c r="BI27" s="210"/>
      <c r="BJ27" s="210"/>
      <c r="BK27" s="210"/>
      <c r="BL27" s="210"/>
      <c r="BM27" s="210"/>
      <c r="BN27" s="1301"/>
      <c r="BO27" s="1295"/>
      <c r="BP27" s="210"/>
      <c r="BQ27" s="210"/>
      <c r="BR27" s="210"/>
      <c r="BS27" s="210"/>
      <c r="BT27" s="210"/>
      <c r="BU27" s="210"/>
    </row>
    <row r="28" spans="3:73" ht="39.950000000000003" customHeight="1">
      <c r="C28" s="1245"/>
      <c r="D28" s="1799"/>
      <c r="E28" s="1233"/>
      <c r="F28" s="1422"/>
      <c r="G28" s="1312"/>
      <c r="H28" s="1515"/>
      <c r="I28" s="1515"/>
      <c r="J28" s="1312"/>
      <c r="K28" s="1312"/>
      <c r="L28" s="1312"/>
      <c r="M28" s="1312"/>
      <c r="N28" s="1416"/>
      <c r="O28" s="1312"/>
      <c r="P28" s="1262"/>
      <c r="Q28" s="1820"/>
      <c r="R28" s="1827"/>
      <c r="S28" s="1827"/>
      <c r="T28" s="1286"/>
      <c r="U28" s="1289"/>
      <c r="V28" s="1289"/>
      <c r="W28" s="1289"/>
      <c r="X28" s="1289"/>
      <c r="Y28" s="1289"/>
      <c r="Z28" s="1296"/>
      <c r="AA28" s="1296"/>
      <c r="AB28" s="1296"/>
      <c r="AC28" s="1296"/>
      <c r="AD28" s="1296"/>
      <c r="AE28" s="1296"/>
      <c r="AF28" s="1296"/>
      <c r="AG28" s="202"/>
      <c r="AH28" s="203"/>
      <c r="AI28" s="203"/>
      <c r="AJ28" s="203"/>
      <c r="AK28" s="202"/>
      <c r="AL28" s="204"/>
      <c r="AM28" s="204"/>
      <c r="AN28" s="204"/>
      <c r="AO28" s="204"/>
      <c r="AP28" s="1302"/>
      <c r="AQ28" s="1296"/>
      <c r="AR28" s="211"/>
      <c r="AS28" s="211"/>
      <c r="AT28" s="211"/>
      <c r="AU28" s="211"/>
      <c r="AV28" s="211"/>
      <c r="AW28" s="211"/>
      <c r="AX28" s="1302"/>
      <c r="AY28" s="1296"/>
      <c r="AZ28" s="211"/>
      <c r="BA28" s="211"/>
      <c r="BB28" s="211"/>
      <c r="BC28" s="211"/>
      <c r="BD28" s="211"/>
      <c r="BE28" s="211"/>
      <c r="BF28" s="1302"/>
      <c r="BG28" s="1296"/>
      <c r="BH28" s="211"/>
      <c r="BI28" s="211"/>
      <c r="BJ28" s="211"/>
      <c r="BK28" s="211"/>
      <c r="BL28" s="211"/>
      <c r="BM28" s="211"/>
      <c r="BN28" s="1302"/>
      <c r="BO28" s="1296"/>
      <c r="BP28" s="211"/>
      <c r="BQ28" s="211"/>
      <c r="BR28" s="211"/>
      <c r="BS28" s="211"/>
      <c r="BT28" s="211"/>
      <c r="BU28" s="211"/>
    </row>
    <row r="29" spans="3:73" ht="39.950000000000003" customHeight="1">
      <c r="C29" s="1245"/>
      <c r="D29" s="1799"/>
      <c r="E29" s="1232">
        <v>813</v>
      </c>
      <c r="F29" s="1421">
        <v>320200600</v>
      </c>
      <c r="G29" s="1311" t="s">
        <v>3799</v>
      </c>
      <c r="H29" s="1518">
        <v>190</v>
      </c>
      <c r="I29" s="1518" t="s">
        <v>3798</v>
      </c>
      <c r="J29" s="1311">
        <v>32</v>
      </c>
      <c r="K29" s="1311" t="s">
        <v>3791</v>
      </c>
      <c r="L29" s="1311">
        <v>3202</v>
      </c>
      <c r="M29" s="1311" t="s">
        <v>3792</v>
      </c>
      <c r="N29" s="1415">
        <v>2026004540027</v>
      </c>
      <c r="O29" s="1311" t="s">
        <v>3793</v>
      </c>
      <c r="P29" s="1261" t="s">
        <v>2454</v>
      </c>
      <c r="Q29" s="1819">
        <v>190</v>
      </c>
      <c r="R29" s="1826" t="s">
        <v>2871</v>
      </c>
      <c r="S29" s="1826"/>
      <c r="T29" s="1284"/>
      <c r="U29" s="1287"/>
      <c r="V29" s="1287"/>
      <c r="W29" s="1287"/>
      <c r="X29" s="1287"/>
      <c r="Y29" s="1287"/>
      <c r="Z29" s="1294">
        <f t="shared" si="14"/>
        <v>0</v>
      </c>
      <c r="AA29" s="1294">
        <f t="shared" si="16"/>
        <v>0</v>
      </c>
      <c r="AB29" s="1294">
        <f t="shared" si="16"/>
        <v>0</v>
      </c>
      <c r="AC29" s="1294">
        <f t="shared" si="16"/>
        <v>0</v>
      </c>
      <c r="AD29" s="1294">
        <f t="shared" si="16"/>
        <v>0</v>
      </c>
      <c r="AE29" s="1294">
        <f t="shared" si="16"/>
        <v>0</v>
      </c>
      <c r="AF29" s="1294">
        <f t="shared" si="16"/>
        <v>0</v>
      </c>
      <c r="AG29" s="194"/>
      <c r="AH29" s="195"/>
      <c r="AI29" s="195"/>
      <c r="AJ29" s="195"/>
      <c r="AK29" s="196"/>
      <c r="AL29" s="197"/>
      <c r="AM29" s="197"/>
      <c r="AN29" s="197"/>
      <c r="AO29" s="197"/>
      <c r="AP29" s="1300">
        <f>+U29</f>
        <v>0</v>
      </c>
      <c r="AQ29" s="1294">
        <f>SUM(AR29:AW32)</f>
        <v>0</v>
      </c>
      <c r="AR29" s="209"/>
      <c r="AS29" s="209"/>
      <c r="AT29" s="209"/>
      <c r="AU29" s="209"/>
      <c r="AV29" s="209"/>
      <c r="AW29" s="209"/>
      <c r="AX29" s="1300">
        <f>+V29</f>
        <v>0</v>
      </c>
      <c r="AY29" s="1294">
        <f>SUM(AZ29:BE32)</f>
        <v>0</v>
      </c>
      <c r="AZ29" s="209"/>
      <c r="BA29" s="209"/>
      <c r="BB29" s="209"/>
      <c r="BC29" s="209"/>
      <c r="BD29" s="209"/>
      <c r="BE29" s="209"/>
      <c r="BF29" s="1300">
        <f>+W29</f>
        <v>0</v>
      </c>
      <c r="BG29" s="1294">
        <f>SUM(BH29:BM32)</f>
        <v>0</v>
      </c>
      <c r="BH29" s="209"/>
      <c r="BI29" s="209"/>
      <c r="BJ29" s="209"/>
      <c r="BK29" s="209"/>
      <c r="BL29" s="209"/>
      <c r="BM29" s="209"/>
      <c r="BN29" s="1300">
        <f>+X29</f>
        <v>0</v>
      </c>
      <c r="BO29" s="1294">
        <f>SUM(BP29:BU32)</f>
        <v>0</v>
      </c>
      <c r="BP29" s="209"/>
      <c r="BQ29" s="209"/>
      <c r="BR29" s="209"/>
      <c r="BS29" s="209"/>
      <c r="BT29" s="209"/>
      <c r="BU29" s="209"/>
    </row>
    <row r="30" spans="3:73" ht="39.950000000000003" customHeight="1">
      <c r="C30" s="1245"/>
      <c r="D30" s="1799"/>
      <c r="E30" s="1233"/>
      <c r="F30" s="1422"/>
      <c r="G30" s="1312"/>
      <c r="H30" s="1515"/>
      <c r="I30" s="1515"/>
      <c r="J30" s="1312"/>
      <c r="K30" s="1312"/>
      <c r="L30" s="1312"/>
      <c r="M30" s="1312"/>
      <c r="N30" s="1416"/>
      <c r="O30" s="1312"/>
      <c r="P30" s="1262"/>
      <c r="Q30" s="1820"/>
      <c r="R30" s="1827"/>
      <c r="S30" s="1827"/>
      <c r="T30" s="1285"/>
      <c r="U30" s="1288"/>
      <c r="V30" s="1288"/>
      <c r="W30" s="1288"/>
      <c r="X30" s="1288"/>
      <c r="Y30" s="1288"/>
      <c r="Z30" s="1295"/>
      <c r="AA30" s="1295"/>
      <c r="AB30" s="1295"/>
      <c r="AC30" s="1295"/>
      <c r="AD30" s="1295"/>
      <c r="AE30" s="1295"/>
      <c r="AF30" s="1295"/>
      <c r="AG30" s="198"/>
      <c r="AH30" s="199"/>
      <c r="AI30" s="199"/>
      <c r="AJ30" s="199"/>
      <c r="AK30" s="200"/>
      <c r="AL30" s="201"/>
      <c r="AM30" s="201"/>
      <c r="AN30" s="201"/>
      <c r="AO30" s="201"/>
      <c r="AP30" s="1301"/>
      <c r="AQ30" s="1295"/>
      <c r="AR30" s="210"/>
      <c r="AS30" s="210"/>
      <c r="AT30" s="210"/>
      <c r="AU30" s="210"/>
      <c r="AV30" s="210"/>
      <c r="AW30" s="210"/>
      <c r="AX30" s="1301"/>
      <c r="AY30" s="1295"/>
      <c r="AZ30" s="210"/>
      <c r="BA30" s="210"/>
      <c r="BB30" s="210"/>
      <c r="BC30" s="210"/>
      <c r="BD30" s="210"/>
      <c r="BE30" s="210"/>
      <c r="BF30" s="1301"/>
      <c r="BG30" s="1295"/>
      <c r="BH30" s="210"/>
      <c r="BI30" s="210"/>
      <c r="BJ30" s="210"/>
      <c r="BK30" s="210"/>
      <c r="BL30" s="210"/>
      <c r="BM30" s="210"/>
      <c r="BN30" s="1301"/>
      <c r="BO30" s="1295"/>
      <c r="BP30" s="210"/>
      <c r="BQ30" s="210"/>
      <c r="BR30" s="210"/>
      <c r="BS30" s="210"/>
      <c r="BT30" s="210"/>
      <c r="BU30" s="210"/>
    </row>
    <row r="31" spans="3:73" ht="39.950000000000003" customHeight="1">
      <c r="C31" s="1245"/>
      <c r="D31" s="1799"/>
      <c r="E31" s="1233"/>
      <c r="F31" s="1422"/>
      <c r="G31" s="1312"/>
      <c r="H31" s="1515"/>
      <c r="I31" s="1515"/>
      <c r="J31" s="1312"/>
      <c r="K31" s="1312"/>
      <c r="L31" s="1312"/>
      <c r="M31" s="1312"/>
      <c r="N31" s="1416"/>
      <c r="O31" s="1312"/>
      <c r="P31" s="1262"/>
      <c r="Q31" s="1820"/>
      <c r="R31" s="1827"/>
      <c r="S31" s="1827"/>
      <c r="T31" s="1285"/>
      <c r="U31" s="1288"/>
      <c r="V31" s="1288"/>
      <c r="W31" s="1288"/>
      <c r="X31" s="1288"/>
      <c r="Y31" s="1288"/>
      <c r="Z31" s="1295"/>
      <c r="AA31" s="1295"/>
      <c r="AB31" s="1295"/>
      <c r="AC31" s="1295"/>
      <c r="AD31" s="1295"/>
      <c r="AE31" s="1295"/>
      <c r="AF31" s="1295"/>
      <c r="AG31" s="200"/>
      <c r="AH31" s="199"/>
      <c r="AI31" s="199"/>
      <c r="AJ31" s="199"/>
      <c r="AK31" s="200"/>
      <c r="AL31" s="201"/>
      <c r="AM31" s="201"/>
      <c r="AN31" s="201"/>
      <c r="AO31" s="201"/>
      <c r="AP31" s="1301"/>
      <c r="AQ31" s="1295"/>
      <c r="AR31" s="210"/>
      <c r="AS31" s="210"/>
      <c r="AT31" s="210"/>
      <c r="AU31" s="210"/>
      <c r="AV31" s="210"/>
      <c r="AW31" s="210"/>
      <c r="AX31" s="1301"/>
      <c r="AY31" s="1295"/>
      <c r="AZ31" s="210"/>
      <c r="BA31" s="210"/>
      <c r="BB31" s="210"/>
      <c r="BC31" s="210"/>
      <c r="BD31" s="210"/>
      <c r="BE31" s="210"/>
      <c r="BF31" s="1301"/>
      <c r="BG31" s="1295"/>
      <c r="BH31" s="210"/>
      <c r="BI31" s="210"/>
      <c r="BJ31" s="210"/>
      <c r="BK31" s="210"/>
      <c r="BL31" s="210"/>
      <c r="BM31" s="210"/>
      <c r="BN31" s="1301"/>
      <c r="BO31" s="1295"/>
      <c r="BP31" s="210"/>
      <c r="BQ31" s="210"/>
      <c r="BR31" s="210"/>
      <c r="BS31" s="210"/>
      <c r="BT31" s="210"/>
      <c r="BU31" s="210"/>
    </row>
    <row r="32" spans="3:73" ht="39.950000000000003" customHeight="1">
      <c r="C32" s="1245"/>
      <c r="D32" s="1504"/>
      <c r="E32" s="1233"/>
      <c r="F32" s="1422"/>
      <c r="G32" s="1312"/>
      <c r="H32" s="1515"/>
      <c r="I32" s="1515"/>
      <c r="J32" s="1312"/>
      <c r="K32" s="1312"/>
      <c r="L32" s="1312"/>
      <c r="M32" s="1312"/>
      <c r="N32" s="1416"/>
      <c r="O32" s="1312"/>
      <c r="P32" s="1262"/>
      <c r="Q32" s="1820"/>
      <c r="R32" s="1827"/>
      <c r="S32" s="1827"/>
      <c r="T32" s="1286"/>
      <c r="U32" s="1289"/>
      <c r="V32" s="1289"/>
      <c r="W32" s="1289"/>
      <c r="X32" s="1289"/>
      <c r="Y32" s="1289"/>
      <c r="Z32" s="1296"/>
      <c r="AA32" s="1296"/>
      <c r="AB32" s="1296"/>
      <c r="AC32" s="1296"/>
      <c r="AD32" s="1296"/>
      <c r="AE32" s="1296"/>
      <c r="AF32" s="1296"/>
      <c r="AG32" s="202"/>
      <c r="AH32" s="203"/>
      <c r="AI32" s="203"/>
      <c r="AJ32" s="203"/>
      <c r="AK32" s="202"/>
      <c r="AL32" s="204"/>
      <c r="AM32" s="204"/>
      <c r="AN32" s="204"/>
      <c r="AO32" s="204"/>
      <c r="AP32" s="1302"/>
      <c r="AQ32" s="1296"/>
      <c r="AR32" s="211"/>
      <c r="AS32" s="211"/>
      <c r="AT32" s="211"/>
      <c r="AU32" s="211"/>
      <c r="AV32" s="211"/>
      <c r="AW32" s="211"/>
      <c r="AX32" s="1302"/>
      <c r="AY32" s="1296"/>
      <c r="AZ32" s="211"/>
      <c r="BA32" s="211"/>
      <c r="BB32" s="211"/>
      <c r="BC32" s="211"/>
      <c r="BD32" s="211"/>
      <c r="BE32" s="211"/>
      <c r="BF32" s="1302"/>
      <c r="BG32" s="1296"/>
      <c r="BH32" s="211"/>
      <c r="BI32" s="211"/>
      <c r="BJ32" s="211"/>
      <c r="BK32" s="211"/>
      <c r="BL32" s="211"/>
      <c r="BM32" s="211"/>
      <c r="BN32" s="1302"/>
      <c r="BO32" s="1296"/>
      <c r="BP32" s="211"/>
      <c r="BQ32" s="211"/>
      <c r="BR32" s="211"/>
      <c r="BS32" s="211"/>
      <c r="BT32" s="211"/>
      <c r="BU32" s="211"/>
    </row>
    <row r="33" spans="1:73" ht="39.950000000000003" customHeight="1">
      <c r="A33" s="133"/>
      <c r="B33" s="141"/>
      <c r="C33" s="1244" t="s">
        <v>2455</v>
      </c>
      <c r="D33" s="1226" t="s">
        <v>2456</v>
      </c>
      <c r="E33" s="1232">
        <v>814</v>
      </c>
      <c r="F33" s="1421">
        <v>320203800</v>
      </c>
      <c r="G33" s="1806" t="s">
        <v>2457</v>
      </c>
      <c r="H33" s="1518">
        <v>200000</v>
      </c>
      <c r="I33" s="1518" t="s">
        <v>2982</v>
      </c>
      <c r="J33" s="1311">
        <v>32</v>
      </c>
      <c r="K33" s="1311" t="s">
        <v>3791</v>
      </c>
      <c r="L33" s="1311">
        <v>3202</v>
      </c>
      <c r="M33" s="1311" t="s">
        <v>3792</v>
      </c>
      <c r="N33" s="1415">
        <v>2026004540027</v>
      </c>
      <c r="O33" s="1311" t="s">
        <v>3793</v>
      </c>
      <c r="P33" s="1261" t="s">
        <v>2457</v>
      </c>
      <c r="Q33" s="1819">
        <v>200000</v>
      </c>
      <c r="R33" s="1826" t="s">
        <v>2871</v>
      </c>
      <c r="S33" s="1826"/>
      <c r="T33" s="1284"/>
      <c r="U33" s="1287"/>
      <c r="V33" s="1287"/>
      <c r="W33" s="1287"/>
      <c r="X33" s="1287"/>
      <c r="Y33" s="1287"/>
      <c r="Z33" s="1294">
        <f t="shared" si="14"/>
        <v>0</v>
      </c>
      <c r="AA33" s="1294">
        <f t="shared" si="16"/>
        <v>0</v>
      </c>
      <c r="AB33" s="1294">
        <f t="shared" si="16"/>
        <v>0</v>
      </c>
      <c r="AC33" s="1294">
        <f t="shared" si="16"/>
        <v>0</v>
      </c>
      <c r="AD33" s="1294">
        <f t="shared" si="16"/>
        <v>0</v>
      </c>
      <c r="AE33" s="1294">
        <f t="shared" si="16"/>
        <v>0</v>
      </c>
      <c r="AF33" s="1294">
        <f t="shared" si="16"/>
        <v>0</v>
      </c>
      <c r="AG33" s="194"/>
      <c r="AH33" s="195"/>
      <c r="AI33" s="195"/>
      <c r="AJ33" s="195"/>
      <c r="AK33" s="196"/>
      <c r="AL33" s="197"/>
      <c r="AM33" s="197"/>
      <c r="AN33" s="197"/>
      <c r="AO33" s="197"/>
      <c r="AP33" s="1300">
        <f>+U33</f>
        <v>0</v>
      </c>
      <c r="AQ33" s="1294">
        <f>SUM(AR33:AW36)</f>
        <v>0</v>
      </c>
      <c r="AR33" s="209"/>
      <c r="AS33" s="209"/>
      <c r="AT33" s="209"/>
      <c r="AU33" s="209"/>
      <c r="AV33" s="209"/>
      <c r="AW33" s="209"/>
      <c r="AX33" s="1300">
        <f>+V33</f>
        <v>0</v>
      </c>
      <c r="AY33" s="1294">
        <f>SUM(AZ33:BE36)</f>
        <v>0</v>
      </c>
      <c r="AZ33" s="209"/>
      <c r="BA33" s="209"/>
      <c r="BB33" s="209"/>
      <c r="BC33" s="209"/>
      <c r="BD33" s="209"/>
      <c r="BE33" s="209"/>
      <c r="BF33" s="1300">
        <f>+W33</f>
        <v>0</v>
      </c>
      <c r="BG33" s="1294">
        <f>SUM(BH33:BM36)</f>
        <v>0</v>
      </c>
      <c r="BH33" s="209"/>
      <c r="BI33" s="209"/>
      <c r="BJ33" s="209"/>
      <c r="BK33" s="209"/>
      <c r="BL33" s="209"/>
      <c r="BM33" s="209"/>
      <c r="BN33" s="1300">
        <f>+X33</f>
        <v>0</v>
      </c>
      <c r="BO33" s="1294">
        <f>SUM(BP33:BU36)</f>
        <v>0</v>
      </c>
      <c r="BP33" s="209"/>
      <c r="BQ33" s="209"/>
      <c r="BR33" s="209"/>
      <c r="BS33" s="209"/>
      <c r="BT33" s="209"/>
      <c r="BU33" s="209"/>
    </row>
    <row r="34" spans="1:73" ht="39.950000000000003" customHeight="1">
      <c r="A34" s="133"/>
      <c r="B34" s="141"/>
      <c r="C34" s="1245"/>
      <c r="D34" s="1227"/>
      <c r="E34" s="1233"/>
      <c r="F34" s="1422"/>
      <c r="G34" s="1807"/>
      <c r="H34" s="1515"/>
      <c r="I34" s="1515"/>
      <c r="J34" s="1312"/>
      <c r="K34" s="1312"/>
      <c r="L34" s="1312"/>
      <c r="M34" s="1312"/>
      <c r="N34" s="1416"/>
      <c r="O34" s="1312"/>
      <c r="P34" s="1262"/>
      <c r="Q34" s="1820"/>
      <c r="R34" s="1827"/>
      <c r="S34" s="1827"/>
      <c r="T34" s="1285"/>
      <c r="U34" s="1288"/>
      <c r="V34" s="1288"/>
      <c r="W34" s="1288"/>
      <c r="X34" s="1288"/>
      <c r="Y34" s="1288"/>
      <c r="Z34" s="1295"/>
      <c r="AA34" s="1295"/>
      <c r="AB34" s="1295"/>
      <c r="AC34" s="1295"/>
      <c r="AD34" s="1295"/>
      <c r="AE34" s="1295"/>
      <c r="AF34" s="1295"/>
      <c r="AG34" s="198"/>
      <c r="AH34" s="199"/>
      <c r="AI34" s="199"/>
      <c r="AJ34" s="199"/>
      <c r="AK34" s="200"/>
      <c r="AL34" s="201"/>
      <c r="AM34" s="201"/>
      <c r="AN34" s="201"/>
      <c r="AO34" s="201"/>
      <c r="AP34" s="1301"/>
      <c r="AQ34" s="1295"/>
      <c r="AR34" s="210"/>
      <c r="AS34" s="210"/>
      <c r="AT34" s="210"/>
      <c r="AU34" s="210"/>
      <c r="AV34" s="210"/>
      <c r="AW34" s="210"/>
      <c r="AX34" s="1301"/>
      <c r="AY34" s="1295"/>
      <c r="AZ34" s="210"/>
      <c r="BA34" s="210"/>
      <c r="BB34" s="210"/>
      <c r="BC34" s="210"/>
      <c r="BD34" s="210"/>
      <c r="BE34" s="210"/>
      <c r="BF34" s="1301"/>
      <c r="BG34" s="1295"/>
      <c r="BH34" s="210"/>
      <c r="BI34" s="210"/>
      <c r="BJ34" s="210"/>
      <c r="BK34" s="210"/>
      <c r="BL34" s="210"/>
      <c r="BM34" s="210"/>
      <c r="BN34" s="1301"/>
      <c r="BO34" s="1295"/>
      <c r="BP34" s="210"/>
      <c r="BQ34" s="210"/>
      <c r="BR34" s="210"/>
      <c r="BS34" s="210"/>
      <c r="BT34" s="210"/>
      <c r="BU34" s="210"/>
    </row>
    <row r="35" spans="1:73" ht="39.950000000000003" customHeight="1">
      <c r="A35" s="133"/>
      <c r="B35" s="141"/>
      <c r="C35" s="1245"/>
      <c r="D35" s="1227"/>
      <c r="E35" s="1233"/>
      <c r="F35" s="1422"/>
      <c r="G35" s="1807"/>
      <c r="H35" s="1515"/>
      <c r="I35" s="1515"/>
      <c r="J35" s="1312"/>
      <c r="K35" s="1312"/>
      <c r="L35" s="1312"/>
      <c r="M35" s="1312"/>
      <c r="N35" s="1416"/>
      <c r="O35" s="1312"/>
      <c r="P35" s="1262"/>
      <c r="Q35" s="1820"/>
      <c r="R35" s="1827"/>
      <c r="S35" s="1827"/>
      <c r="T35" s="1285"/>
      <c r="U35" s="1288"/>
      <c r="V35" s="1288"/>
      <c r="W35" s="1288"/>
      <c r="X35" s="1288"/>
      <c r="Y35" s="1288"/>
      <c r="Z35" s="1295"/>
      <c r="AA35" s="1295"/>
      <c r="AB35" s="1295"/>
      <c r="AC35" s="1295"/>
      <c r="AD35" s="1295"/>
      <c r="AE35" s="1295"/>
      <c r="AF35" s="1295"/>
      <c r="AG35" s="200"/>
      <c r="AH35" s="199"/>
      <c r="AI35" s="199"/>
      <c r="AJ35" s="199"/>
      <c r="AK35" s="200"/>
      <c r="AL35" s="201"/>
      <c r="AM35" s="201"/>
      <c r="AN35" s="201"/>
      <c r="AO35" s="201"/>
      <c r="AP35" s="1301"/>
      <c r="AQ35" s="1295"/>
      <c r="AR35" s="210"/>
      <c r="AS35" s="210"/>
      <c r="AT35" s="210"/>
      <c r="AU35" s="210"/>
      <c r="AV35" s="210"/>
      <c r="AW35" s="210"/>
      <c r="AX35" s="1301"/>
      <c r="AY35" s="1295"/>
      <c r="AZ35" s="210"/>
      <c r="BA35" s="210"/>
      <c r="BB35" s="210"/>
      <c r="BC35" s="210"/>
      <c r="BD35" s="210"/>
      <c r="BE35" s="210"/>
      <c r="BF35" s="1301"/>
      <c r="BG35" s="1295"/>
      <c r="BH35" s="210"/>
      <c r="BI35" s="210"/>
      <c r="BJ35" s="210"/>
      <c r="BK35" s="210"/>
      <c r="BL35" s="210"/>
      <c r="BM35" s="210"/>
      <c r="BN35" s="1301"/>
      <c r="BO35" s="1295"/>
      <c r="BP35" s="210"/>
      <c r="BQ35" s="210"/>
      <c r="BR35" s="210"/>
      <c r="BS35" s="210"/>
      <c r="BT35" s="210"/>
      <c r="BU35" s="210"/>
    </row>
    <row r="36" spans="1:73" ht="39.950000000000003" customHeight="1">
      <c r="A36" s="133"/>
      <c r="B36" s="141"/>
      <c r="C36" s="1245"/>
      <c r="D36" s="1227"/>
      <c r="E36" s="1233"/>
      <c r="F36" s="1422"/>
      <c r="G36" s="1807"/>
      <c r="H36" s="1515"/>
      <c r="I36" s="1515"/>
      <c r="J36" s="1312"/>
      <c r="K36" s="1312"/>
      <c r="L36" s="1312"/>
      <c r="M36" s="1312"/>
      <c r="N36" s="1416"/>
      <c r="O36" s="1312"/>
      <c r="P36" s="1262"/>
      <c r="Q36" s="1820"/>
      <c r="R36" s="1827"/>
      <c r="S36" s="1827"/>
      <c r="T36" s="1286"/>
      <c r="U36" s="1289"/>
      <c r="V36" s="1289"/>
      <c r="W36" s="1289"/>
      <c r="X36" s="1289"/>
      <c r="Y36" s="1289"/>
      <c r="Z36" s="1296"/>
      <c r="AA36" s="1296"/>
      <c r="AB36" s="1296"/>
      <c r="AC36" s="1296"/>
      <c r="AD36" s="1296"/>
      <c r="AE36" s="1296"/>
      <c r="AF36" s="1296"/>
      <c r="AG36" s="202"/>
      <c r="AH36" s="203"/>
      <c r="AI36" s="203"/>
      <c r="AJ36" s="203"/>
      <c r="AK36" s="202"/>
      <c r="AL36" s="204"/>
      <c r="AM36" s="204"/>
      <c r="AN36" s="204"/>
      <c r="AO36" s="204"/>
      <c r="AP36" s="1302"/>
      <c r="AQ36" s="1296"/>
      <c r="AR36" s="211"/>
      <c r="AS36" s="211"/>
      <c r="AT36" s="211"/>
      <c r="AU36" s="211"/>
      <c r="AV36" s="211"/>
      <c r="AW36" s="211"/>
      <c r="AX36" s="1302"/>
      <c r="AY36" s="1296"/>
      <c r="AZ36" s="211"/>
      <c r="BA36" s="211"/>
      <c r="BB36" s="211"/>
      <c r="BC36" s="211"/>
      <c r="BD36" s="211"/>
      <c r="BE36" s="211"/>
      <c r="BF36" s="1302"/>
      <c r="BG36" s="1296"/>
      <c r="BH36" s="211"/>
      <c r="BI36" s="211"/>
      <c r="BJ36" s="211"/>
      <c r="BK36" s="211"/>
      <c r="BL36" s="211"/>
      <c r="BM36" s="211"/>
      <c r="BN36" s="1302"/>
      <c r="BO36" s="1296"/>
      <c r="BP36" s="211"/>
      <c r="BQ36" s="211"/>
      <c r="BR36" s="211"/>
      <c r="BS36" s="211"/>
      <c r="BT36" s="211"/>
      <c r="BU36" s="211"/>
    </row>
    <row r="37" spans="1:73" ht="39.950000000000003" customHeight="1">
      <c r="A37" s="133"/>
      <c r="B37" s="141"/>
      <c r="C37" s="1244" t="s">
        <v>2458</v>
      </c>
      <c r="D37" s="1226" t="s">
        <v>2459</v>
      </c>
      <c r="E37" s="1232">
        <v>815</v>
      </c>
      <c r="F37" s="1421">
        <v>320200200</v>
      </c>
      <c r="G37" s="1806" t="s">
        <v>594</v>
      </c>
      <c r="H37" s="1518">
        <v>3</v>
      </c>
      <c r="I37" s="1518" t="s">
        <v>2982</v>
      </c>
      <c r="J37" s="1311">
        <v>32</v>
      </c>
      <c r="K37" s="1311" t="s">
        <v>3791</v>
      </c>
      <c r="L37" s="1311">
        <v>3202</v>
      </c>
      <c r="M37" s="1311" t="s">
        <v>3792</v>
      </c>
      <c r="N37" s="1415">
        <v>2026004540027</v>
      </c>
      <c r="O37" s="1311" t="s">
        <v>3793</v>
      </c>
      <c r="P37" s="1261" t="s">
        <v>594</v>
      </c>
      <c r="Q37" s="1819">
        <v>3</v>
      </c>
      <c r="R37" s="1826" t="s">
        <v>2871</v>
      </c>
      <c r="S37" s="1826"/>
      <c r="T37" s="1284"/>
      <c r="U37" s="1287"/>
      <c r="V37" s="1287"/>
      <c r="W37" s="1287"/>
      <c r="X37" s="1287"/>
      <c r="Y37" s="1287"/>
      <c r="Z37" s="1294">
        <f t="shared" si="14"/>
        <v>0</v>
      </c>
      <c r="AA37" s="1294">
        <f t="shared" si="16"/>
        <v>0</v>
      </c>
      <c r="AB37" s="1294">
        <f t="shared" si="16"/>
        <v>0</v>
      </c>
      <c r="AC37" s="1294">
        <f t="shared" si="16"/>
        <v>0</v>
      </c>
      <c r="AD37" s="1294">
        <f t="shared" si="16"/>
        <v>0</v>
      </c>
      <c r="AE37" s="1294">
        <f t="shared" si="16"/>
        <v>0</v>
      </c>
      <c r="AF37" s="1294">
        <f t="shared" si="16"/>
        <v>0</v>
      </c>
      <c r="AG37" s="194"/>
      <c r="AH37" s="195"/>
      <c r="AI37" s="195"/>
      <c r="AJ37" s="195"/>
      <c r="AK37" s="196"/>
      <c r="AL37" s="197"/>
      <c r="AM37" s="197"/>
      <c r="AN37" s="197"/>
      <c r="AO37" s="197"/>
      <c r="AP37" s="1300">
        <f>+U37</f>
        <v>0</v>
      </c>
      <c r="AQ37" s="1294">
        <f>SUM(AR37:AW40)</f>
        <v>0</v>
      </c>
      <c r="AR37" s="209"/>
      <c r="AS37" s="209"/>
      <c r="AT37" s="209"/>
      <c r="AU37" s="209"/>
      <c r="AV37" s="209"/>
      <c r="AW37" s="209"/>
      <c r="AX37" s="1300">
        <f>+V37</f>
        <v>0</v>
      </c>
      <c r="AY37" s="1294">
        <f>SUM(AZ37:BE40)</f>
        <v>0</v>
      </c>
      <c r="AZ37" s="209"/>
      <c r="BA37" s="209"/>
      <c r="BB37" s="209"/>
      <c r="BC37" s="209"/>
      <c r="BD37" s="209"/>
      <c r="BE37" s="209"/>
      <c r="BF37" s="1300">
        <f>+W37</f>
        <v>0</v>
      </c>
      <c r="BG37" s="1294">
        <f>SUM(BH37:BM40)</f>
        <v>0</v>
      </c>
      <c r="BH37" s="209"/>
      <c r="BI37" s="209"/>
      <c r="BJ37" s="209"/>
      <c r="BK37" s="209"/>
      <c r="BL37" s="209"/>
      <c r="BM37" s="209"/>
      <c r="BN37" s="1300">
        <f>+X37</f>
        <v>0</v>
      </c>
      <c r="BO37" s="1294">
        <f>SUM(BP37:BU40)</f>
        <v>0</v>
      </c>
      <c r="BP37" s="209"/>
      <c r="BQ37" s="209"/>
      <c r="BR37" s="209"/>
      <c r="BS37" s="209"/>
      <c r="BT37" s="209"/>
      <c r="BU37" s="209"/>
    </row>
    <row r="38" spans="1:73" ht="39.950000000000003" customHeight="1">
      <c r="A38" s="133"/>
      <c r="B38" s="141"/>
      <c r="C38" s="1245"/>
      <c r="D38" s="1227"/>
      <c r="E38" s="1233"/>
      <c r="F38" s="1422"/>
      <c r="G38" s="1807"/>
      <c r="H38" s="1515"/>
      <c r="I38" s="1515"/>
      <c r="J38" s="1312"/>
      <c r="K38" s="1312"/>
      <c r="L38" s="1312"/>
      <c r="M38" s="1312"/>
      <c r="N38" s="1416"/>
      <c r="O38" s="1312"/>
      <c r="P38" s="1262"/>
      <c r="Q38" s="1820"/>
      <c r="R38" s="1827"/>
      <c r="S38" s="1827"/>
      <c r="T38" s="1285"/>
      <c r="U38" s="1288"/>
      <c r="V38" s="1288"/>
      <c r="W38" s="1288"/>
      <c r="X38" s="1288"/>
      <c r="Y38" s="1288"/>
      <c r="Z38" s="1295"/>
      <c r="AA38" s="1295"/>
      <c r="AB38" s="1295"/>
      <c r="AC38" s="1295"/>
      <c r="AD38" s="1295"/>
      <c r="AE38" s="1295"/>
      <c r="AF38" s="1295"/>
      <c r="AG38" s="198"/>
      <c r="AH38" s="199"/>
      <c r="AI38" s="199"/>
      <c r="AJ38" s="199"/>
      <c r="AK38" s="200"/>
      <c r="AL38" s="201"/>
      <c r="AM38" s="201"/>
      <c r="AN38" s="201"/>
      <c r="AO38" s="201"/>
      <c r="AP38" s="1301"/>
      <c r="AQ38" s="1295"/>
      <c r="AR38" s="210"/>
      <c r="AS38" s="210"/>
      <c r="AT38" s="210"/>
      <c r="AU38" s="210"/>
      <c r="AV38" s="210"/>
      <c r="AW38" s="210"/>
      <c r="AX38" s="1301"/>
      <c r="AY38" s="1295"/>
      <c r="AZ38" s="210"/>
      <c r="BA38" s="210"/>
      <c r="BB38" s="210"/>
      <c r="BC38" s="210"/>
      <c r="BD38" s="210"/>
      <c r="BE38" s="210"/>
      <c r="BF38" s="1301"/>
      <c r="BG38" s="1295"/>
      <c r="BH38" s="210"/>
      <c r="BI38" s="210"/>
      <c r="BJ38" s="210"/>
      <c r="BK38" s="210"/>
      <c r="BL38" s="210"/>
      <c r="BM38" s="210"/>
      <c r="BN38" s="1301"/>
      <c r="BO38" s="1295"/>
      <c r="BP38" s="210"/>
      <c r="BQ38" s="210"/>
      <c r="BR38" s="210"/>
      <c r="BS38" s="210"/>
      <c r="BT38" s="210"/>
      <c r="BU38" s="210"/>
    </row>
    <row r="39" spans="1:73" ht="39.950000000000003" customHeight="1">
      <c r="A39" s="133"/>
      <c r="B39" s="141"/>
      <c r="C39" s="1245"/>
      <c r="D39" s="1227"/>
      <c r="E39" s="1233"/>
      <c r="F39" s="1422"/>
      <c r="G39" s="1807"/>
      <c r="H39" s="1515"/>
      <c r="I39" s="1515"/>
      <c r="J39" s="1312"/>
      <c r="K39" s="1312"/>
      <c r="L39" s="1312"/>
      <c r="M39" s="1312"/>
      <c r="N39" s="1416"/>
      <c r="O39" s="1312"/>
      <c r="P39" s="1262"/>
      <c r="Q39" s="1820"/>
      <c r="R39" s="1827"/>
      <c r="S39" s="1827"/>
      <c r="T39" s="1285"/>
      <c r="U39" s="1288"/>
      <c r="V39" s="1288"/>
      <c r="W39" s="1288"/>
      <c r="X39" s="1288"/>
      <c r="Y39" s="1288"/>
      <c r="Z39" s="1295"/>
      <c r="AA39" s="1295"/>
      <c r="AB39" s="1295"/>
      <c r="AC39" s="1295"/>
      <c r="AD39" s="1295"/>
      <c r="AE39" s="1295"/>
      <c r="AF39" s="1295"/>
      <c r="AG39" s="200"/>
      <c r="AH39" s="199"/>
      <c r="AI39" s="199"/>
      <c r="AJ39" s="199"/>
      <c r="AK39" s="200"/>
      <c r="AL39" s="201"/>
      <c r="AM39" s="201"/>
      <c r="AN39" s="201"/>
      <c r="AO39" s="201"/>
      <c r="AP39" s="1301"/>
      <c r="AQ39" s="1295"/>
      <c r="AR39" s="210"/>
      <c r="AS39" s="210"/>
      <c r="AT39" s="210"/>
      <c r="AU39" s="210"/>
      <c r="AV39" s="210"/>
      <c r="AW39" s="210"/>
      <c r="AX39" s="1301"/>
      <c r="AY39" s="1295"/>
      <c r="AZ39" s="210"/>
      <c r="BA39" s="210"/>
      <c r="BB39" s="210"/>
      <c r="BC39" s="210"/>
      <c r="BD39" s="210"/>
      <c r="BE39" s="210"/>
      <c r="BF39" s="1301"/>
      <c r="BG39" s="1295"/>
      <c r="BH39" s="210"/>
      <c r="BI39" s="210"/>
      <c r="BJ39" s="210"/>
      <c r="BK39" s="210"/>
      <c r="BL39" s="210"/>
      <c r="BM39" s="210"/>
      <c r="BN39" s="1301"/>
      <c r="BO39" s="1295"/>
      <c r="BP39" s="210"/>
      <c r="BQ39" s="210"/>
      <c r="BR39" s="210"/>
      <c r="BS39" s="210"/>
      <c r="BT39" s="210"/>
      <c r="BU39" s="210"/>
    </row>
    <row r="40" spans="1:73" ht="39.950000000000003" customHeight="1">
      <c r="A40" s="133"/>
      <c r="B40" s="141"/>
      <c r="C40" s="1245"/>
      <c r="D40" s="1227"/>
      <c r="E40" s="1233"/>
      <c r="F40" s="1422"/>
      <c r="G40" s="1807"/>
      <c r="H40" s="1515"/>
      <c r="I40" s="1515"/>
      <c r="J40" s="1312"/>
      <c r="K40" s="1312"/>
      <c r="L40" s="1312"/>
      <c r="M40" s="1312"/>
      <c r="N40" s="1416"/>
      <c r="O40" s="1312"/>
      <c r="P40" s="1262"/>
      <c r="Q40" s="1820"/>
      <c r="R40" s="1827"/>
      <c r="S40" s="1827"/>
      <c r="T40" s="1286"/>
      <c r="U40" s="1289"/>
      <c r="V40" s="1289"/>
      <c r="W40" s="1289"/>
      <c r="X40" s="1289"/>
      <c r="Y40" s="1289"/>
      <c r="Z40" s="1296"/>
      <c r="AA40" s="1296"/>
      <c r="AB40" s="1296"/>
      <c r="AC40" s="1296"/>
      <c r="AD40" s="1296"/>
      <c r="AE40" s="1296"/>
      <c r="AF40" s="1296"/>
      <c r="AG40" s="202"/>
      <c r="AH40" s="203"/>
      <c r="AI40" s="203"/>
      <c r="AJ40" s="203"/>
      <c r="AK40" s="202"/>
      <c r="AL40" s="204"/>
      <c r="AM40" s="204"/>
      <c r="AN40" s="204"/>
      <c r="AO40" s="204"/>
      <c r="AP40" s="1302"/>
      <c r="AQ40" s="1296"/>
      <c r="AR40" s="211"/>
      <c r="AS40" s="211"/>
      <c r="AT40" s="211"/>
      <c r="AU40" s="211"/>
      <c r="AV40" s="211"/>
      <c r="AW40" s="211"/>
      <c r="AX40" s="1302"/>
      <c r="AY40" s="1296"/>
      <c r="AZ40" s="211"/>
      <c r="BA40" s="211"/>
      <c r="BB40" s="211"/>
      <c r="BC40" s="211"/>
      <c r="BD40" s="211"/>
      <c r="BE40" s="211"/>
      <c r="BF40" s="1302"/>
      <c r="BG40" s="1296"/>
      <c r="BH40" s="211"/>
      <c r="BI40" s="211"/>
      <c r="BJ40" s="211"/>
      <c r="BK40" s="211"/>
      <c r="BL40" s="211"/>
      <c r="BM40" s="211"/>
      <c r="BN40" s="1302"/>
      <c r="BO40" s="1296"/>
      <c r="BP40" s="211"/>
      <c r="BQ40" s="211"/>
      <c r="BR40" s="211"/>
      <c r="BS40" s="211"/>
      <c r="BT40" s="211"/>
      <c r="BU40" s="211"/>
    </row>
    <row r="41" spans="1:73" ht="39.950000000000003" customHeight="1">
      <c r="A41" s="133"/>
      <c r="B41" s="141"/>
      <c r="C41" s="1244" t="s">
        <v>2460</v>
      </c>
      <c r="D41" s="1226" t="s">
        <v>2461</v>
      </c>
      <c r="E41" s="1232">
        <v>816</v>
      </c>
      <c r="F41" s="1421">
        <v>320200103</v>
      </c>
      <c r="G41" s="1806" t="s">
        <v>2519</v>
      </c>
      <c r="H41" s="1518">
        <v>1</v>
      </c>
      <c r="I41" s="1518" t="s">
        <v>2982</v>
      </c>
      <c r="J41" s="1311">
        <v>32</v>
      </c>
      <c r="K41" s="1311" t="s">
        <v>3791</v>
      </c>
      <c r="L41" s="1311">
        <v>3202</v>
      </c>
      <c r="M41" s="1311" t="s">
        <v>3792</v>
      </c>
      <c r="N41" s="1415">
        <v>2026004540027</v>
      </c>
      <c r="O41" s="1311" t="s">
        <v>3793</v>
      </c>
      <c r="P41" s="1261" t="s">
        <v>3800</v>
      </c>
      <c r="Q41" s="1819">
        <v>1</v>
      </c>
      <c r="R41" s="1826" t="s">
        <v>2867</v>
      </c>
      <c r="S41" s="1826"/>
      <c r="T41" s="1284"/>
      <c r="U41" s="1287"/>
      <c r="V41" s="1287"/>
      <c r="W41" s="1287"/>
      <c r="X41" s="1287"/>
      <c r="Y41" s="1287"/>
      <c r="Z41" s="1294">
        <f t="shared" si="14"/>
        <v>0</v>
      </c>
      <c r="AA41" s="1294">
        <f t="shared" ref="AA41:AF41" si="17">SUM(AR41:AR44,AZ41:AZ44,BH41:BH44,BP41:BP44)</f>
        <v>0</v>
      </c>
      <c r="AB41" s="1294">
        <f t="shared" si="17"/>
        <v>0</v>
      </c>
      <c r="AC41" s="1294">
        <f t="shared" si="17"/>
        <v>0</v>
      </c>
      <c r="AD41" s="1294">
        <f t="shared" si="17"/>
        <v>0</v>
      </c>
      <c r="AE41" s="1294">
        <f t="shared" si="17"/>
        <v>0</v>
      </c>
      <c r="AF41" s="1294">
        <f t="shared" si="17"/>
        <v>0</v>
      </c>
      <c r="AG41" s="194"/>
      <c r="AH41" s="195"/>
      <c r="AI41" s="195"/>
      <c r="AJ41" s="195"/>
      <c r="AK41" s="196"/>
      <c r="AL41" s="197"/>
      <c r="AM41" s="197"/>
      <c r="AN41" s="197"/>
      <c r="AO41" s="197"/>
      <c r="AP41" s="1300">
        <f>+U41</f>
        <v>0</v>
      </c>
      <c r="AQ41" s="1294">
        <f>SUM(AR41:AW44)</f>
        <v>0</v>
      </c>
      <c r="AR41" s="209"/>
      <c r="AS41" s="209"/>
      <c r="AT41" s="209"/>
      <c r="AU41" s="209"/>
      <c r="AV41" s="209"/>
      <c r="AW41" s="209"/>
      <c r="AX41" s="1300">
        <f>+V41</f>
        <v>0</v>
      </c>
      <c r="AY41" s="1294">
        <f>SUM(AZ41:BE44)</f>
        <v>0</v>
      </c>
      <c r="AZ41" s="209"/>
      <c r="BA41" s="209"/>
      <c r="BB41" s="209"/>
      <c r="BC41" s="209"/>
      <c r="BD41" s="209"/>
      <c r="BE41" s="209"/>
      <c r="BF41" s="1300">
        <f>+W41</f>
        <v>0</v>
      </c>
      <c r="BG41" s="1294">
        <f>SUM(BH41:BM44)</f>
        <v>0</v>
      </c>
      <c r="BH41" s="209"/>
      <c r="BI41" s="209"/>
      <c r="BJ41" s="209"/>
      <c r="BK41" s="209"/>
      <c r="BL41" s="209"/>
      <c r="BM41" s="209"/>
      <c r="BN41" s="1300">
        <f>+X41</f>
        <v>0</v>
      </c>
      <c r="BO41" s="1294">
        <f>SUM(BP41:BU44)</f>
        <v>0</v>
      </c>
      <c r="BP41" s="209"/>
      <c r="BQ41" s="209"/>
      <c r="BR41" s="209"/>
      <c r="BS41" s="209"/>
      <c r="BT41" s="209"/>
      <c r="BU41" s="209"/>
    </row>
    <row r="42" spans="1:73" ht="39.950000000000003" customHeight="1">
      <c r="A42" s="133"/>
      <c r="B42" s="141"/>
      <c r="C42" s="1245"/>
      <c r="D42" s="1227"/>
      <c r="E42" s="1233"/>
      <c r="F42" s="1422"/>
      <c r="G42" s="1807"/>
      <c r="H42" s="1515"/>
      <c r="I42" s="1515"/>
      <c r="J42" s="1312"/>
      <c r="K42" s="1312"/>
      <c r="L42" s="1312"/>
      <c r="M42" s="1312"/>
      <c r="N42" s="1416"/>
      <c r="O42" s="1312"/>
      <c r="P42" s="1262"/>
      <c r="Q42" s="1820"/>
      <c r="R42" s="1827"/>
      <c r="S42" s="1827"/>
      <c r="T42" s="1285"/>
      <c r="U42" s="1288"/>
      <c r="V42" s="1288"/>
      <c r="W42" s="1288"/>
      <c r="X42" s="1288"/>
      <c r="Y42" s="1288"/>
      <c r="Z42" s="1295"/>
      <c r="AA42" s="1295"/>
      <c r="AB42" s="1295"/>
      <c r="AC42" s="1295"/>
      <c r="AD42" s="1295"/>
      <c r="AE42" s="1295"/>
      <c r="AF42" s="1295"/>
      <c r="AG42" s="198"/>
      <c r="AH42" s="199"/>
      <c r="AI42" s="199"/>
      <c r="AJ42" s="199"/>
      <c r="AK42" s="200"/>
      <c r="AL42" s="201"/>
      <c r="AM42" s="201"/>
      <c r="AN42" s="201"/>
      <c r="AO42" s="201"/>
      <c r="AP42" s="1301"/>
      <c r="AQ42" s="1295"/>
      <c r="AR42" s="210"/>
      <c r="AS42" s="210"/>
      <c r="AT42" s="210"/>
      <c r="AU42" s="210"/>
      <c r="AV42" s="210"/>
      <c r="AW42" s="210"/>
      <c r="AX42" s="1301"/>
      <c r="AY42" s="1295"/>
      <c r="AZ42" s="210"/>
      <c r="BA42" s="210"/>
      <c r="BB42" s="210"/>
      <c r="BC42" s="210"/>
      <c r="BD42" s="210"/>
      <c r="BE42" s="210"/>
      <c r="BF42" s="1301"/>
      <c r="BG42" s="1295"/>
      <c r="BH42" s="210"/>
      <c r="BI42" s="210"/>
      <c r="BJ42" s="210"/>
      <c r="BK42" s="210"/>
      <c r="BL42" s="210"/>
      <c r="BM42" s="210"/>
      <c r="BN42" s="1301"/>
      <c r="BO42" s="1295"/>
      <c r="BP42" s="210"/>
      <c r="BQ42" s="210"/>
      <c r="BR42" s="210"/>
      <c r="BS42" s="210"/>
      <c r="BT42" s="210"/>
      <c r="BU42" s="210"/>
    </row>
    <row r="43" spans="1:73" ht="39.950000000000003" customHeight="1">
      <c r="A43" s="133"/>
      <c r="B43" s="141"/>
      <c r="C43" s="1245"/>
      <c r="D43" s="1227"/>
      <c r="E43" s="1233"/>
      <c r="F43" s="1422"/>
      <c r="G43" s="1807"/>
      <c r="H43" s="1515"/>
      <c r="I43" s="1515"/>
      <c r="J43" s="1312"/>
      <c r="K43" s="1312"/>
      <c r="L43" s="1312"/>
      <c r="M43" s="1312"/>
      <c r="N43" s="1416"/>
      <c r="O43" s="1312"/>
      <c r="P43" s="1262"/>
      <c r="Q43" s="1820"/>
      <c r="R43" s="1827"/>
      <c r="S43" s="1827"/>
      <c r="T43" s="1285"/>
      <c r="U43" s="1288"/>
      <c r="V43" s="1288"/>
      <c r="W43" s="1288"/>
      <c r="X43" s="1288"/>
      <c r="Y43" s="1288"/>
      <c r="Z43" s="1295"/>
      <c r="AA43" s="1295"/>
      <c r="AB43" s="1295"/>
      <c r="AC43" s="1295"/>
      <c r="AD43" s="1295"/>
      <c r="AE43" s="1295"/>
      <c r="AF43" s="1295"/>
      <c r="AG43" s="200"/>
      <c r="AH43" s="199"/>
      <c r="AI43" s="199"/>
      <c r="AJ43" s="199"/>
      <c r="AK43" s="200"/>
      <c r="AL43" s="201"/>
      <c r="AM43" s="201"/>
      <c r="AN43" s="201"/>
      <c r="AO43" s="201"/>
      <c r="AP43" s="1301"/>
      <c r="AQ43" s="1295"/>
      <c r="AR43" s="210"/>
      <c r="AS43" s="210"/>
      <c r="AT43" s="210"/>
      <c r="AU43" s="210"/>
      <c r="AV43" s="210"/>
      <c r="AW43" s="210"/>
      <c r="AX43" s="1301"/>
      <c r="AY43" s="1295"/>
      <c r="AZ43" s="210"/>
      <c r="BA43" s="210"/>
      <c r="BB43" s="210"/>
      <c r="BC43" s="210"/>
      <c r="BD43" s="210"/>
      <c r="BE43" s="210"/>
      <c r="BF43" s="1301"/>
      <c r="BG43" s="1295"/>
      <c r="BH43" s="210"/>
      <c r="BI43" s="210"/>
      <c r="BJ43" s="210"/>
      <c r="BK43" s="210"/>
      <c r="BL43" s="210"/>
      <c r="BM43" s="210"/>
      <c r="BN43" s="1301"/>
      <c r="BO43" s="1295"/>
      <c r="BP43" s="210"/>
      <c r="BQ43" s="210"/>
      <c r="BR43" s="210"/>
      <c r="BS43" s="210"/>
      <c r="BT43" s="210"/>
      <c r="BU43" s="210"/>
    </row>
    <row r="44" spans="1:73" ht="39.950000000000003" customHeight="1">
      <c r="A44" s="133"/>
      <c r="B44" s="141"/>
      <c r="C44" s="1246"/>
      <c r="D44" s="1228"/>
      <c r="E44" s="1234"/>
      <c r="F44" s="1423"/>
      <c r="G44" s="1808"/>
      <c r="H44" s="1516"/>
      <c r="I44" s="1516"/>
      <c r="J44" s="1313"/>
      <c r="K44" s="1313"/>
      <c r="L44" s="1313"/>
      <c r="M44" s="1313"/>
      <c r="N44" s="1417"/>
      <c r="O44" s="1313"/>
      <c r="P44" s="1263"/>
      <c r="Q44" s="1821"/>
      <c r="R44" s="1828"/>
      <c r="S44" s="1828"/>
      <c r="T44" s="1286"/>
      <c r="U44" s="1289"/>
      <c r="V44" s="1289"/>
      <c r="W44" s="1289"/>
      <c r="X44" s="1289"/>
      <c r="Y44" s="1289"/>
      <c r="Z44" s="1296"/>
      <c r="AA44" s="1296"/>
      <c r="AB44" s="1296"/>
      <c r="AC44" s="1296"/>
      <c r="AD44" s="1296"/>
      <c r="AE44" s="1296"/>
      <c r="AF44" s="1296"/>
      <c r="AG44" s="202"/>
      <c r="AH44" s="203"/>
      <c r="AI44" s="203"/>
      <c r="AJ44" s="203"/>
      <c r="AK44" s="202"/>
      <c r="AL44" s="204"/>
      <c r="AM44" s="204"/>
      <c r="AN44" s="204"/>
      <c r="AO44" s="204"/>
      <c r="AP44" s="1302"/>
      <c r="AQ44" s="1296"/>
      <c r="AR44" s="211"/>
      <c r="AS44" s="211"/>
      <c r="AT44" s="211"/>
      <c r="AU44" s="211"/>
      <c r="AV44" s="211"/>
      <c r="AW44" s="211"/>
      <c r="AX44" s="1302"/>
      <c r="AY44" s="1296"/>
      <c r="AZ44" s="211"/>
      <c r="BA44" s="211"/>
      <c r="BB44" s="211"/>
      <c r="BC44" s="211"/>
      <c r="BD44" s="211"/>
      <c r="BE44" s="211"/>
      <c r="BF44" s="1302"/>
      <c r="BG44" s="1296"/>
      <c r="BH44" s="211"/>
      <c r="BI44" s="211"/>
      <c r="BJ44" s="211"/>
      <c r="BK44" s="211"/>
      <c r="BL44" s="211"/>
      <c r="BM44" s="211"/>
      <c r="BN44" s="1302"/>
      <c r="BO44" s="1296"/>
      <c r="BP44" s="211"/>
      <c r="BQ44" s="211"/>
      <c r="BR44" s="211"/>
      <c r="BS44" s="211"/>
      <c r="BT44" s="211"/>
      <c r="BU44" s="211"/>
    </row>
    <row r="45" spans="1:73" ht="40.15" customHeight="1">
      <c r="A45" s="133"/>
      <c r="B45" s="134" t="s">
        <v>2463</v>
      </c>
      <c r="C45" s="135" t="s">
        <v>221</v>
      </c>
      <c r="D45" s="136"/>
      <c r="E45" s="137"/>
      <c r="F45" s="138"/>
      <c r="G45" s="139"/>
      <c r="H45" s="140"/>
      <c r="I45" s="140"/>
      <c r="J45" s="158"/>
      <c r="K45" s="158"/>
      <c r="L45" s="136"/>
      <c r="M45" s="159"/>
      <c r="N45" s="160"/>
      <c r="O45" s="161"/>
      <c r="P45" s="161"/>
      <c r="Q45" s="174"/>
      <c r="R45" s="175"/>
      <c r="S45" s="175"/>
      <c r="T45" s="176"/>
      <c r="U45" s="177"/>
      <c r="V45" s="177"/>
      <c r="W45" s="177"/>
      <c r="X45" s="177"/>
      <c r="Y45" s="185">
        <f>Z45</f>
        <v>0</v>
      </c>
      <c r="Z45" s="186">
        <f t="shared" si="5"/>
        <v>0</v>
      </c>
      <c r="AA45" s="186">
        <f t="shared" si="5"/>
        <v>0</v>
      </c>
      <c r="AB45" s="186">
        <f t="shared" si="5"/>
        <v>0</v>
      </c>
      <c r="AC45" s="186">
        <f t="shared" si="5"/>
        <v>0</v>
      </c>
      <c r="AD45" s="186">
        <f t="shared" si="5"/>
        <v>0</v>
      </c>
      <c r="AE45" s="186">
        <f t="shared" si="5"/>
        <v>0</v>
      </c>
      <c r="AF45" s="186">
        <f t="shared" si="5"/>
        <v>0</v>
      </c>
      <c r="AG45" s="193"/>
      <c r="AH45" s="193"/>
      <c r="AI45" s="193"/>
      <c r="AJ45" s="193"/>
      <c r="AK45" s="193"/>
      <c r="AL45" s="193"/>
      <c r="AM45" s="193"/>
      <c r="AN45" s="193"/>
      <c r="AO45" s="193"/>
      <c r="AP45" s="206"/>
      <c r="AQ45" s="207">
        <f t="shared" ref="AQ45:AR45" si="18">SUM(AQ46:AQ57)</f>
        <v>0</v>
      </c>
      <c r="AR45" s="207">
        <f t="shared" si="18"/>
        <v>0</v>
      </c>
      <c r="AS45" s="207">
        <f t="shared" ref="AS45:AW45" si="19">SUM(AS46:AS57)</f>
        <v>0</v>
      </c>
      <c r="AT45" s="207">
        <f t="shared" si="19"/>
        <v>0</v>
      </c>
      <c r="AU45" s="207">
        <f t="shared" si="19"/>
        <v>0</v>
      </c>
      <c r="AV45" s="207">
        <f t="shared" si="19"/>
        <v>0</v>
      </c>
      <c r="AW45" s="207">
        <f t="shared" si="19"/>
        <v>0</v>
      </c>
      <c r="AX45" s="206"/>
      <c r="AY45" s="207">
        <f t="shared" ref="AY45:AZ45" si="20">SUM(AY46:AY57)</f>
        <v>0</v>
      </c>
      <c r="AZ45" s="207">
        <f t="shared" si="20"/>
        <v>0</v>
      </c>
      <c r="BA45" s="207">
        <f t="shared" ref="BA45:BE45" si="21">SUM(BA46:BA57)</f>
        <v>0</v>
      </c>
      <c r="BB45" s="207">
        <f t="shared" si="21"/>
        <v>0</v>
      </c>
      <c r="BC45" s="207">
        <f t="shared" si="21"/>
        <v>0</v>
      </c>
      <c r="BD45" s="207">
        <f t="shared" si="21"/>
        <v>0</v>
      </c>
      <c r="BE45" s="207">
        <f t="shared" si="21"/>
        <v>0</v>
      </c>
      <c r="BF45" s="206"/>
      <c r="BG45" s="207">
        <f t="shared" ref="BG45:BH45" si="22">SUM(BG46:BG57)</f>
        <v>0</v>
      </c>
      <c r="BH45" s="207">
        <f t="shared" si="22"/>
        <v>0</v>
      </c>
      <c r="BI45" s="207">
        <f t="shared" ref="BI45:BM45" si="23">SUM(BI46:BI57)</f>
        <v>0</v>
      </c>
      <c r="BJ45" s="207">
        <f t="shared" si="23"/>
        <v>0</v>
      </c>
      <c r="BK45" s="207">
        <f t="shared" si="23"/>
        <v>0</v>
      </c>
      <c r="BL45" s="207">
        <f t="shared" si="23"/>
        <v>0</v>
      </c>
      <c r="BM45" s="207">
        <f t="shared" si="23"/>
        <v>0</v>
      </c>
      <c r="BN45" s="206"/>
      <c r="BO45" s="207">
        <f t="shared" ref="BO45:BP45" si="24">SUM(BO46:BO57)</f>
        <v>0</v>
      </c>
      <c r="BP45" s="207">
        <f t="shared" si="24"/>
        <v>0</v>
      </c>
      <c r="BQ45" s="207">
        <f t="shared" ref="BQ45:BU45" si="25">SUM(BQ46:BQ57)</f>
        <v>0</v>
      </c>
      <c r="BR45" s="207">
        <f t="shared" si="25"/>
        <v>0</v>
      </c>
      <c r="BS45" s="207">
        <f t="shared" si="25"/>
        <v>0</v>
      </c>
      <c r="BT45" s="207">
        <f t="shared" si="25"/>
        <v>0</v>
      </c>
      <c r="BU45" s="207">
        <f t="shared" si="25"/>
        <v>0</v>
      </c>
    </row>
    <row r="46" spans="1:73" ht="39.950000000000003" customHeight="1">
      <c r="A46" s="133"/>
      <c r="B46" s="141"/>
      <c r="C46" s="1244" t="s">
        <v>2464</v>
      </c>
      <c r="D46" s="1226" t="s">
        <v>2465</v>
      </c>
      <c r="E46" s="1232">
        <v>817</v>
      </c>
      <c r="F46" s="1421">
        <v>320100300</v>
      </c>
      <c r="G46" s="1806" t="s">
        <v>2466</v>
      </c>
      <c r="H46" s="1518">
        <v>40</v>
      </c>
      <c r="I46" s="1518" t="s">
        <v>2982</v>
      </c>
      <c r="J46" s="1311">
        <v>32</v>
      </c>
      <c r="K46" s="1311" t="s">
        <v>3791</v>
      </c>
      <c r="L46" s="1311">
        <v>3201</v>
      </c>
      <c r="M46" s="1311" t="s">
        <v>3801</v>
      </c>
      <c r="N46" s="1415">
        <v>2026004540036</v>
      </c>
      <c r="O46" s="1311" t="s">
        <v>3802</v>
      </c>
      <c r="P46" s="1261" t="s">
        <v>2466</v>
      </c>
      <c r="Q46" s="1819">
        <v>40</v>
      </c>
      <c r="R46" s="1826" t="s">
        <v>2871</v>
      </c>
      <c r="S46" s="1826"/>
      <c r="T46" s="1284"/>
      <c r="U46" s="1287"/>
      <c r="V46" s="1287"/>
      <c r="W46" s="1287"/>
      <c r="X46" s="1287"/>
      <c r="Y46" s="1287"/>
      <c r="Z46" s="1294">
        <f t="shared" si="5"/>
        <v>0</v>
      </c>
      <c r="AA46" s="1294">
        <f t="shared" ref="AA46:AF54" si="26">SUM(AR46:AR49,AZ46:AZ49,BH46:BH49,BP46:BP49)</f>
        <v>0</v>
      </c>
      <c r="AB46" s="1294">
        <f t="shared" si="26"/>
        <v>0</v>
      </c>
      <c r="AC46" s="1294">
        <f t="shared" si="26"/>
        <v>0</v>
      </c>
      <c r="AD46" s="1294">
        <f t="shared" si="26"/>
        <v>0</v>
      </c>
      <c r="AE46" s="1294">
        <f t="shared" si="26"/>
        <v>0</v>
      </c>
      <c r="AF46" s="1294">
        <f t="shared" si="26"/>
        <v>0</v>
      </c>
      <c r="AG46" s="194"/>
      <c r="AH46" s="195"/>
      <c r="AI46" s="195"/>
      <c r="AJ46" s="195"/>
      <c r="AK46" s="196"/>
      <c r="AL46" s="197"/>
      <c r="AM46" s="197"/>
      <c r="AN46" s="197"/>
      <c r="AO46" s="197"/>
      <c r="AP46" s="1300">
        <f>+U46</f>
        <v>0</v>
      </c>
      <c r="AQ46" s="1294">
        <f>SUM(AR46:AW49)</f>
        <v>0</v>
      </c>
      <c r="AR46" s="209"/>
      <c r="AS46" s="209"/>
      <c r="AT46" s="209"/>
      <c r="AU46" s="209"/>
      <c r="AV46" s="209"/>
      <c r="AW46" s="209"/>
      <c r="AX46" s="1300">
        <f>+V46</f>
        <v>0</v>
      </c>
      <c r="AY46" s="1294">
        <f>SUM(AZ46:BE49)</f>
        <v>0</v>
      </c>
      <c r="AZ46" s="209"/>
      <c r="BA46" s="209"/>
      <c r="BB46" s="209"/>
      <c r="BC46" s="209"/>
      <c r="BD46" s="209"/>
      <c r="BE46" s="209"/>
      <c r="BF46" s="1300">
        <f>+W46</f>
        <v>0</v>
      </c>
      <c r="BG46" s="1294">
        <f>SUM(BH46:BM49)</f>
        <v>0</v>
      </c>
      <c r="BH46" s="209"/>
      <c r="BI46" s="209"/>
      <c r="BJ46" s="209"/>
      <c r="BK46" s="209"/>
      <c r="BL46" s="209"/>
      <c r="BM46" s="209"/>
      <c r="BN46" s="1300">
        <f>+X46</f>
        <v>0</v>
      </c>
      <c r="BO46" s="1294">
        <f>SUM(BP46:BU49)</f>
        <v>0</v>
      </c>
      <c r="BP46" s="209"/>
      <c r="BQ46" s="209"/>
      <c r="BR46" s="209"/>
      <c r="BS46" s="209"/>
      <c r="BT46" s="209"/>
      <c r="BU46" s="209"/>
    </row>
    <row r="47" spans="1:73" ht="39.950000000000003" customHeight="1">
      <c r="A47" s="133"/>
      <c r="B47" s="141"/>
      <c r="C47" s="1245"/>
      <c r="D47" s="1227"/>
      <c r="E47" s="1233"/>
      <c r="F47" s="1422"/>
      <c r="G47" s="1807"/>
      <c r="H47" s="1515"/>
      <c r="I47" s="1515"/>
      <c r="J47" s="1312"/>
      <c r="K47" s="1312"/>
      <c r="L47" s="1312"/>
      <c r="M47" s="1312"/>
      <c r="N47" s="1416"/>
      <c r="O47" s="1312"/>
      <c r="P47" s="1262"/>
      <c r="Q47" s="1820"/>
      <c r="R47" s="1827"/>
      <c r="S47" s="1827"/>
      <c r="T47" s="1285"/>
      <c r="U47" s="1288"/>
      <c r="V47" s="1288"/>
      <c r="W47" s="1288"/>
      <c r="X47" s="1288"/>
      <c r="Y47" s="1288"/>
      <c r="Z47" s="1295"/>
      <c r="AA47" s="1295"/>
      <c r="AB47" s="1295"/>
      <c r="AC47" s="1295"/>
      <c r="AD47" s="1295"/>
      <c r="AE47" s="1295"/>
      <c r="AF47" s="1295"/>
      <c r="AG47" s="198"/>
      <c r="AH47" s="199"/>
      <c r="AI47" s="199"/>
      <c r="AJ47" s="199"/>
      <c r="AK47" s="200"/>
      <c r="AL47" s="201"/>
      <c r="AM47" s="201"/>
      <c r="AN47" s="201"/>
      <c r="AO47" s="201"/>
      <c r="AP47" s="1301"/>
      <c r="AQ47" s="1295"/>
      <c r="AR47" s="210"/>
      <c r="AS47" s="210"/>
      <c r="AT47" s="210"/>
      <c r="AU47" s="210"/>
      <c r="AV47" s="210"/>
      <c r="AW47" s="210"/>
      <c r="AX47" s="1301"/>
      <c r="AY47" s="1295"/>
      <c r="AZ47" s="210"/>
      <c r="BA47" s="210"/>
      <c r="BB47" s="210"/>
      <c r="BC47" s="210"/>
      <c r="BD47" s="210"/>
      <c r="BE47" s="210"/>
      <c r="BF47" s="1301"/>
      <c r="BG47" s="1295"/>
      <c r="BH47" s="210"/>
      <c r="BI47" s="210"/>
      <c r="BJ47" s="210"/>
      <c r="BK47" s="210"/>
      <c r="BL47" s="210"/>
      <c r="BM47" s="210"/>
      <c r="BN47" s="1301"/>
      <c r="BO47" s="1295"/>
      <c r="BP47" s="210"/>
      <c r="BQ47" s="210"/>
      <c r="BR47" s="210"/>
      <c r="BS47" s="210"/>
      <c r="BT47" s="210"/>
      <c r="BU47" s="210"/>
    </row>
    <row r="48" spans="1:73" ht="39.950000000000003" customHeight="1">
      <c r="A48" s="133"/>
      <c r="B48" s="141"/>
      <c r="C48" s="1245"/>
      <c r="D48" s="1227"/>
      <c r="E48" s="1233"/>
      <c r="F48" s="1422"/>
      <c r="G48" s="1807"/>
      <c r="H48" s="1515"/>
      <c r="I48" s="1515"/>
      <c r="J48" s="1312"/>
      <c r="K48" s="1312"/>
      <c r="L48" s="1312"/>
      <c r="M48" s="1312"/>
      <c r="N48" s="1416"/>
      <c r="O48" s="1312"/>
      <c r="P48" s="1262"/>
      <c r="Q48" s="1820"/>
      <c r="R48" s="1827"/>
      <c r="S48" s="1827"/>
      <c r="T48" s="1285"/>
      <c r="U48" s="1288"/>
      <c r="V48" s="1288"/>
      <c r="W48" s="1288"/>
      <c r="X48" s="1288"/>
      <c r="Y48" s="1288"/>
      <c r="Z48" s="1295"/>
      <c r="AA48" s="1295"/>
      <c r="AB48" s="1295"/>
      <c r="AC48" s="1295"/>
      <c r="AD48" s="1295"/>
      <c r="AE48" s="1295"/>
      <c r="AF48" s="1295"/>
      <c r="AG48" s="200"/>
      <c r="AH48" s="199"/>
      <c r="AI48" s="199"/>
      <c r="AJ48" s="199"/>
      <c r="AK48" s="200"/>
      <c r="AL48" s="201"/>
      <c r="AM48" s="201"/>
      <c r="AN48" s="201"/>
      <c r="AO48" s="201"/>
      <c r="AP48" s="1301"/>
      <c r="AQ48" s="1295"/>
      <c r="AR48" s="210"/>
      <c r="AS48" s="210"/>
      <c r="AT48" s="210"/>
      <c r="AU48" s="210"/>
      <c r="AV48" s="210"/>
      <c r="AW48" s="210"/>
      <c r="AX48" s="1301"/>
      <c r="AY48" s="1295"/>
      <c r="AZ48" s="210"/>
      <c r="BA48" s="210"/>
      <c r="BB48" s="210"/>
      <c r="BC48" s="210"/>
      <c r="BD48" s="210"/>
      <c r="BE48" s="210"/>
      <c r="BF48" s="1301"/>
      <c r="BG48" s="1295"/>
      <c r="BH48" s="210"/>
      <c r="BI48" s="210"/>
      <c r="BJ48" s="210"/>
      <c r="BK48" s="210"/>
      <c r="BL48" s="210"/>
      <c r="BM48" s="210"/>
      <c r="BN48" s="1301"/>
      <c r="BO48" s="1295"/>
      <c r="BP48" s="210"/>
      <c r="BQ48" s="210"/>
      <c r="BR48" s="210"/>
      <c r="BS48" s="210"/>
      <c r="BT48" s="210"/>
      <c r="BU48" s="210"/>
    </row>
    <row r="49" spans="1:73" ht="39.950000000000003" customHeight="1">
      <c r="A49" s="133"/>
      <c r="B49" s="141"/>
      <c r="C49" s="1246"/>
      <c r="D49" s="1228"/>
      <c r="E49" s="1234"/>
      <c r="F49" s="1423"/>
      <c r="G49" s="1808"/>
      <c r="H49" s="1516"/>
      <c r="I49" s="1516"/>
      <c r="J49" s="1313"/>
      <c r="K49" s="1313"/>
      <c r="L49" s="1313"/>
      <c r="M49" s="1313"/>
      <c r="N49" s="1417"/>
      <c r="O49" s="1313"/>
      <c r="P49" s="1263"/>
      <c r="Q49" s="1821"/>
      <c r="R49" s="1828"/>
      <c r="S49" s="1828"/>
      <c r="T49" s="1286"/>
      <c r="U49" s="1289"/>
      <c r="V49" s="1289"/>
      <c r="W49" s="1289"/>
      <c r="X49" s="1289"/>
      <c r="Y49" s="1289"/>
      <c r="Z49" s="1296"/>
      <c r="AA49" s="1296"/>
      <c r="AB49" s="1296"/>
      <c r="AC49" s="1296"/>
      <c r="AD49" s="1296"/>
      <c r="AE49" s="1296"/>
      <c r="AF49" s="1296"/>
      <c r="AG49" s="202"/>
      <c r="AH49" s="203"/>
      <c r="AI49" s="203"/>
      <c r="AJ49" s="203"/>
      <c r="AK49" s="202"/>
      <c r="AL49" s="204"/>
      <c r="AM49" s="204"/>
      <c r="AN49" s="204"/>
      <c r="AO49" s="204"/>
      <c r="AP49" s="1302"/>
      <c r="AQ49" s="1296"/>
      <c r="AR49" s="211"/>
      <c r="AS49" s="211"/>
      <c r="AT49" s="211"/>
      <c r="AU49" s="211"/>
      <c r="AV49" s="211"/>
      <c r="AW49" s="211"/>
      <c r="AX49" s="1302"/>
      <c r="AY49" s="1296"/>
      <c r="AZ49" s="211"/>
      <c r="BA49" s="211"/>
      <c r="BB49" s="211"/>
      <c r="BC49" s="211"/>
      <c r="BD49" s="211"/>
      <c r="BE49" s="211"/>
      <c r="BF49" s="1302"/>
      <c r="BG49" s="1296"/>
      <c r="BH49" s="211"/>
      <c r="BI49" s="211"/>
      <c r="BJ49" s="211"/>
      <c r="BK49" s="211"/>
      <c r="BL49" s="211"/>
      <c r="BM49" s="211"/>
      <c r="BN49" s="1302"/>
      <c r="BO49" s="1296"/>
      <c r="BP49" s="211"/>
      <c r="BQ49" s="211"/>
      <c r="BR49" s="211"/>
      <c r="BS49" s="211"/>
      <c r="BT49" s="211"/>
      <c r="BU49" s="211"/>
    </row>
    <row r="50" spans="1:73" ht="39.950000000000003" customHeight="1">
      <c r="A50" s="133"/>
      <c r="B50" s="141"/>
      <c r="C50" s="1244" t="s">
        <v>2467</v>
      </c>
      <c r="D50" s="1226" t="s">
        <v>2468</v>
      </c>
      <c r="E50" s="1232">
        <v>818</v>
      </c>
      <c r="F50" s="1421">
        <v>320100300</v>
      </c>
      <c r="G50" s="1806" t="s">
        <v>2466</v>
      </c>
      <c r="H50" s="1518">
        <v>6</v>
      </c>
      <c r="I50" s="1518" t="s">
        <v>2982</v>
      </c>
      <c r="J50" s="1311">
        <v>32</v>
      </c>
      <c r="K50" s="1311" t="s">
        <v>3791</v>
      </c>
      <c r="L50" s="1311">
        <v>3201</v>
      </c>
      <c r="M50" s="1311" t="s">
        <v>3801</v>
      </c>
      <c r="N50" s="1415">
        <v>2026004540036</v>
      </c>
      <c r="O50" s="1311" t="s">
        <v>3802</v>
      </c>
      <c r="P50" s="1261" t="s">
        <v>2466</v>
      </c>
      <c r="Q50" s="1819">
        <v>6</v>
      </c>
      <c r="R50" s="1826" t="s">
        <v>2871</v>
      </c>
      <c r="S50" s="1826"/>
      <c r="T50" s="1284"/>
      <c r="U50" s="1287"/>
      <c r="V50" s="1287"/>
      <c r="W50" s="1287"/>
      <c r="X50" s="1287"/>
      <c r="Y50" s="1287"/>
      <c r="Z50" s="1294">
        <f t="shared" si="5"/>
        <v>0</v>
      </c>
      <c r="AA50" s="1294">
        <f t="shared" si="26"/>
        <v>0</v>
      </c>
      <c r="AB50" s="1294">
        <f t="shared" si="26"/>
        <v>0</v>
      </c>
      <c r="AC50" s="1294">
        <f t="shared" si="26"/>
        <v>0</v>
      </c>
      <c r="AD50" s="1294">
        <f t="shared" si="26"/>
        <v>0</v>
      </c>
      <c r="AE50" s="1294">
        <f t="shared" si="26"/>
        <v>0</v>
      </c>
      <c r="AF50" s="1294">
        <f t="shared" si="26"/>
        <v>0</v>
      </c>
      <c r="AG50" s="194"/>
      <c r="AH50" s="195"/>
      <c r="AI50" s="195"/>
      <c r="AJ50" s="195"/>
      <c r="AK50" s="196"/>
      <c r="AL50" s="197"/>
      <c r="AM50" s="197"/>
      <c r="AN50" s="197"/>
      <c r="AO50" s="197"/>
      <c r="AP50" s="1300">
        <f>+U50</f>
        <v>0</v>
      </c>
      <c r="AQ50" s="1294">
        <f>SUM(AR50:AW53)</f>
        <v>0</v>
      </c>
      <c r="AR50" s="209"/>
      <c r="AS50" s="209"/>
      <c r="AT50" s="209"/>
      <c r="AU50" s="209"/>
      <c r="AV50" s="209"/>
      <c r="AW50" s="209"/>
      <c r="AX50" s="1300">
        <f>+V50</f>
        <v>0</v>
      </c>
      <c r="AY50" s="1294">
        <f>SUM(AZ50:BE53)</f>
        <v>0</v>
      </c>
      <c r="AZ50" s="209"/>
      <c r="BA50" s="209"/>
      <c r="BB50" s="209"/>
      <c r="BC50" s="209"/>
      <c r="BD50" s="209"/>
      <c r="BE50" s="209"/>
      <c r="BF50" s="1300">
        <f>+W50</f>
        <v>0</v>
      </c>
      <c r="BG50" s="1294">
        <f>SUM(BH50:BM53)</f>
        <v>0</v>
      </c>
      <c r="BH50" s="209"/>
      <c r="BI50" s="209"/>
      <c r="BJ50" s="209"/>
      <c r="BK50" s="209"/>
      <c r="BL50" s="209"/>
      <c r="BM50" s="209"/>
      <c r="BN50" s="1300">
        <f>+X50</f>
        <v>0</v>
      </c>
      <c r="BO50" s="1294">
        <f>SUM(BP50:BU53)</f>
        <v>0</v>
      </c>
      <c r="BP50" s="209"/>
      <c r="BQ50" s="209"/>
      <c r="BR50" s="209"/>
      <c r="BS50" s="209"/>
      <c r="BT50" s="209"/>
      <c r="BU50" s="209"/>
    </row>
    <row r="51" spans="1:73" ht="39.950000000000003" customHeight="1">
      <c r="A51" s="133"/>
      <c r="B51" s="141"/>
      <c r="C51" s="1245"/>
      <c r="D51" s="1227"/>
      <c r="E51" s="1233"/>
      <c r="F51" s="1422"/>
      <c r="G51" s="1807"/>
      <c r="H51" s="1515"/>
      <c r="I51" s="1515"/>
      <c r="J51" s="1312"/>
      <c r="K51" s="1312"/>
      <c r="L51" s="1312"/>
      <c r="M51" s="1312"/>
      <c r="N51" s="1416"/>
      <c r="O51" s="1312"/>
      <c r="P51" s="1262"/>
      <c r="Q51" s="1820"/>
      <c r="R51" s="1827"/>
      <c r="S51" s="1827"/>
      <c r="T51" s="1285"/>
      <c r="U51" s="1288"/>
      <c r="V51" s="1288"/>
      <c r="W51" s="1288"/>
      <c r="X51" s="1288"/>
      <c r="Y51" s="1288"/>
      <c r="Z51" s="1295"/>
      <c r="AA51" s="1295"/>
      <c r="AB51" s="1295"/>
      <c r="AC51" s="1295"/>
      <c r="AD51" s="1295"/>
      <c r="AE51" s="1295"/>
      <c r="AF51" s="1295"/>
      <c r="AG51" s="198"/>
      <c r="AH51" s="199"/>
      <c r="AI51" s="199"/>
      <c r="AJ51" s="199"/>
      <c r="AK51" s="200"/>
      <c r="AL51" s="201"/>
      <c r="AM51" s="201"/>
      <c r="AN51" s="201"/>
      <c r="AO51" s="201"/>
      <c r="AP51" s="1301"/>
      <c r="AQ51" s="1295"/>
      <c r="AR51" s="210"/>
      <c r="AS51" s="210"/>
      <c r="AT51" s="210"/>
      <c r="AU51" s="210"/>
      <c r="AV51" s="210"/>
      <c r="AW51" s="210"/>
      <c r="AX51" s="1301"/>
      <c r="AY51" s="1295"/>
      <c r="AZ51" s="210"/>
      <c r="BA51" s="210"/>
      <c r="BB51" s="210"/>
      <c r="BC51" s="210"/>
      <c r="BD51" s="210"/>
      <c r="BE51" s="210"/>
      <c r="BF51" s="1301"/>
      <c r="BG51" s="1295"/>
      <c r="BH51" s="210"/>
      <c r="BI51" s="210"/>
      <c r="BJ51" s="210"/>
      <c r="BK51" s="210"/>
      <c r="BL51" s="210"/>
      <c r="BM51" s="210"/>
      <c r="BN51" s="1301"/>
      <c r="BO51" s="1295"/>
      <c r="BP51" s="210"/>
      <c r="BQ51" s="210"/>
      <c r="BR51" s="210"/>
      <c r="BS51" s="210"/>
      <c r="BT51" s="210"/>
      <c r="BU51" s="210"/>
    </row>
    <row r="52" spans="1:73" ht="39.950000000000003" customHeight="1">
      <c r="A52" s="133"/>
      <c r="B52" s="141"/>
      <c r="C52" s="1245"/>
      <c r="D52" s="1227"/>
      <c r="E52" s="1233"/>
      <c r="F52" s="1422"/>
      <c r="G52" s="1807"/>
      <c r="H52" s="1515"/>
      <c r="I52" s="1515"/>
      <c r="J52" s="1312"/>
      <c r="K52" s="1312"/>
      <c r="L52" s="1312"/>
      <c r="M52" s="1312"/>
      <c r="N52" s="1416"/>
      <c r="O52" s="1312"/>
      <c r="P52" s="1262"/>
      <c r="Q52" s="1820"/>
      <c r="R52" s="1827"/>
      <c r="S52" s="1827"/>
      <c r="T52" s="1285"/>
      <c r="U52" s="1288"/>
      <c r="V52" s="1288"/>
      <c r="W52" s="1288"/>
      <c r="X52" s="1288"/>
      <c r="Y52" s="1288"/>
      <c r="Z52" s="1295"/>
      <c r="AA52" s="1295"/>
      <c r="AB52" s="1295"/>
      <c r="AC52" s="1295"/>
      <c r="AD52" s="1295"/>
      <c r="AE52" s="1295"/>
      <c r="AF52" s="1295"/>
      <c r="AG52" s="200"/>
      <c r="AH52" s="199"/>
      <c r="AI52" s="199"/>
      <c r="AJ52" s="199"/>
      <c r="AK52" s="200"/>
      <c r="AL52" s="201"/>
      <c r="AM52" s="201"/>
      <c r="AN52" s="201"/>
      <c r="AO52" s="201"/>
      <c r="AP52" s="1301"/>
      <c r="AQ52" s="1295"/>
      <c r="AR52" s="210"/>
      <c r="AS52" s="210"/>
      <c r="AT52" s="210"/>
      <c r="AU52" s="210"/>
      <c r="AV52" s="210"/>
      <c r="AW52" s="210"/>
      <c r="AX52" s="1301"/>
      <c r="AY52" s="1295"/>
      <c r="AZ52" s="210"/>
      <c r="BA52" s="210"/>
      <c r="BB52" s="210"/>
      <c r="BC52" s="210"/>
      <c r="BD52" s="210"/>
      <c r="BE52" s="210"/>
      <c r="BF52" s="1301"/>
      <c r="BG52" s="1295"/>
      <c r="BH52" s="210"/>
      <c r="BI52" s="210"/>
      <c r="BJ52" s="210"/>
      <c r="BK52" s="210"/>
      <c r="BL52" s="210"/>
      <c r="BM52" s="210"/>
      <c r="BN52" s="1301"/>
      <c r="BO52" s="1295"/>
      <c r="BP52" s="210"/>
      <c r="BQ52" s="210"/>
      <c r="BR52" s="210"/>
      <c r="BS52" s="210"/>
      <c r="BT52" s="210"/>
      <c r="BU52" s="210"/>
    </row>
    <row r="53" spans="1:73" ht="39.950000000000003" customHeight="1">
      <c r="A53" s="133"/>
      <c r="B53" s="141"/>
      <c r="C53" s="1246"/>
      <c r="D53" s="1228"/>
      <c r="E53" s="1234"/>
      <c r="F53" s="1423"/>
      <c r="G53" s="1808"/>
      <c r="H53" s="1516"/>
      <c r="I53" s="1516"/>
      <c r="J53" s="1313"/>
      <c r="K53" s="1313"/>
      <c r="L53" s="1313"/>
      <c r="M53" s="1313"/>
      <c r="N53" s="1417"/>
      <c r="O53" s="1313"/>
      <c r="P53" s="1263"/>
      <c r="Q53" s="1821"/>
      <c r="R53" s="1828"/>
      <c r="S53" s="1828"/>
      <c r="T53" s="1286"/>
      <c r="U53" s="1289"/>
      <c r="V53" s="1289"/>
      <c r="W53" s="1289"/>
      <c r="X53" s="1289"/>
      <c r="Y53" s="1289"/>
      <c r="Z53" s="1296"/>
      <c r="AA53" s="1296"/>
      <c r="AB53" s="1296"/>
      <c r="AC53" s="1296"/>
      <c r="AD53" s="1296"/>
      <c r="AE53" s="1296"/>
      <c r="AF53" s="1296"/>
      <c r="AG53" s="202"/>
      <c r="AH53" s="203"/>
      <c r="AI53" s="203"/>
      <c r="AJ53" s="203"/>
      <c r="AK53" s="202"/>
      <c r="AL53" s="204"/>
      <c r="AM53" s="204"/>
      <c r="AN53" s="204"/>
      <c r="AO53" s="204"/>
      <c r="AP53" s="1302"/>
      <c r="AQ53" s="1296"/>
      <c r="AR53" s="211"/>
      <c r="AS53" s="211"/>
      <c r="AT53" s="211"/>
      <c r="AU53" s="211"/>
      <c r="AV53" s="211"/>
      <c r="AW53" s="211"/>
      <c r="AX53" s="1302"/>
      <c r="AY53" s="1296"/>
      <c r="AZ53" s="211"/>
      <c r="BA53" s="211"/>
      <c r="BB53" s="211"/>
      <c r="BC53" s="211"/>
      <c r="BD53" s="211"/>
      <c r="BE53" s="211"/>
      <c r="BF53" s="1302"/>
      <c r="BG53" s="1296"/>
      <c r="BH53" s="211"/>
      <c r="BI53" s="211"/>
      <c r="BJ53" s="211"/>
      <c r="BK53" s="211"/>
      <c r="BL53" s="211"/>
      <c r="BM53" s="211"/>
      <c r="BN53" s="1302"/>
      <c r="BO53" s="1296"/>
      <c r="BP53" s="211"/>
      <c r="BQ53" s="211"/>
      <c r="BR53" s="211"/>
      <c r="BS53" s="211"/>
      <c r="BT53" s="211"/>
      <c r="BU53" s="211"/>
    </row>
    <row r="54" spans="1:73" ht="39.950000000000003" customHeight="1">
      <c r="A54" s="133"/>
      <c r="B54" s="141"/>
      <c r="C54" s="1244" t="s">
        <v>2469</v>
      </c>
      <c r="D54" s="1226" t="s">
        <v>2470</v>
      </c>
      <c r="E54" s="1232">
        <v>819</v>
      </c>
      <c r="F54" s="1421">
        <v>320100200</v>
      </c>
      <c r="G54" s="1806" t="s">
        <v>313</v>
      </c>
      <c r="H54" s="1518">
        <v>6</v>
      </c>
      <c r="I54" s="1518" t="s">
        <v>2982</v>
      </c>
      <c r="J54" s="1311">
        <v>32</v>
      </c>
      <c r="K54" s="1311" t="s">
        <v>3791</v>
      </c>
      <c r="L54" s="1311">
        <v>3201</v>
      </c>
      <c r="M54" s="1311" t="s">
        <v>3801</v>
      </c>
      <c r="N54" s="1415">
        <v>2026004540036</v>
      </c>
      <c r="O54" s="1311" t="s">
        <v>3802</v>
      </c>
      <c r="P54" s="1261" t="s">
        <v>2471</v>
      </c>
      <c r="Q54" s="1819">
        <v>6</v>
      </c>
      <c r="R54" s="1826" t="s">
        <v>2871</v>
      </c>
      <c r="S54" s="1826"/>
      <c r="T54" s="1284"/>
      <c r="U54" s="1287"/>
      <c r="V54" s="1287"/>
      <c r="W54" s="1287"/>
      <c r="X54" s="1287"/>
      <c r="Y54" s="1287"/>
      <c r="Z54" s="1294">
        <f t="shared" si="5"/>
        <v>0</v>
      </c>
      <c r="AA54" s="1294">
        <f t="shared" si="26"/>
        <v>0</v>
      </c>
      <c r="AB54" s="1294">
        <f t="shared" si="26"/>
        <v>0</v>
      </c>
      <c r="AC54" s="1294">
        <f t="shared" si="26"/>
        <v>0</v>
      </c>
      <c r="AD54" s="1294">
        <f t="shared" si="26"/>
        <v>0</v>
      </c>
      <c r="AE54" s="1294">
        <f t="shared" si="26"/>
        <v>0</v>
      </c>
      <c r="AF54" s="1294">
        <f t="shared" si="26"/>
        <v>0</v>
      </c>
      <c r="AG54" s="194"/>
      <c r="AH54" s="195"/>
      <c r="AI54" s="195"/>
      <c r="AJ54" s="195"/>
      <c r="AK54" s="196"/>
      <c r="AL54" s="197"/>
      <c r="AM54" s="197"/>
      <c r="AN54" s="197"/>
      <c r="AO54" s="197"/>
      <c r="AP54" s="1300">
        <f>+U54</f>
        <v>0</v>
      </c>
      <c r="AQ54" s="1294">
        <f>SUM(AR54:AW57)</f>
        <v>0</v>
      </c>
      <c r="AR54" s="209"/>
      <c r="AS54" s="209"/>
      <c r="AT54" s="209"/>
      <c r="AU54" s="209"/>
      <c r="AV54" s="209"/>
      <c r="AW54" s="209"/>
      <c r="AX54" s="1300">
        <f>+V54</f>
        <v>0</v>
      </c>
      <c r="AY54" s="1294">
        <f>SUM(AZ54:BE57)</f>
        <v>0</v>
      </c>
      <c r="AZ54" s="209"/>
      <c r="BA54" s="209"/>
      <c r="BB54" s="209"/>
      <c r="BC54" s="209"/>
      <c r="BD54" s="209"/>
      <c r="BE54" s="209"/>
      <c r="BF54" s="1300">
        <f>+W54</f>
        <v>0</v>
      </c>
      <c r="BG54" s="1294">
        <f>SUM(BH54:BM57)</f>
        <v>0</v>
      </c>
      <c r="BH54" s="209"/>
      <c r="BI54" s="209"/>
      <c r="BJ54" s="209"/>
      <c r="BK54" s="209"/>
      <c r="BL54" s="209"/>
      <c r="BM54" s="209"/>
      <c r="BN54" s="1300">
        <f>+X54</f>
        <v>0</v>
      </c>
      <c r="BO54" s="1294">
        <f>SUM(BP54:BU57)</f>
        <v>0</v>
      </c>
      <c r="BP54" s="209"/>
      <c r="BQ54" s="209"/>
      <c r="BR54" s="209"/>
      <c r="BS54" s="209"/>
      <c r="BT54" s="209"/>
      <c r="BU54" s="209"/>
    </row>
    <row r="55" spans="1:73" ht="39.950000000000003" customHeight="1">
      <c r="A55" s="133"/>
      <c r="B55" s="141"/>
      <c r="C55" s="1245"/>
      <c r="D55" s="1227"/>
      <c r="E55" s="1233"/>
      <c r="F55" s="1422"/>
      <c r="G55" s="1807"/>
      <c r="H55" s="1515"/>
      <c r="I55" s="1515"/>
      <c r="J55" s="1312"/>
      <c r="K55" s="1312"/>
      <c r="L55" s="1312"/>
      <c r="M55" s="1312"/>
      <c r="N55" s="1416"/>
      <c r="O55" s="1312"/>
      <c r="P55" s="1262"/>
      <c r="Q55" s="1820"/>
      <c r="R55" s="1827"/>
      <c r="S55" s="1827"/>
      <c r="T55" s="1285"/>
      <c r="U55" s="1288"/>
      <c r="V55" s="1288"/>
      <c r="W55" s="1288"/>
      <c r="X55" s="1288"/>
      <c r="Y55" s="1288"/>
      <c r="Z55" s="1295"/>
      <c r="AA55" s="1295"/>
      <c r="AB55" s="1295"/>
      <c r="AC55" s="1295"/>
      <c r="AD55" s="1295"/>
      <c r="AE55" s="1295"/>
      <c r="AF55" s="1295"/>
      <c r="AG55" s="198"/>
      <c r="AH55" s="199"/>
      <c r="AI55" s="199"/>
      <c r="AJ55" s="199"/>
      <c r="AK55" s="200"/>
      <c r="AL55" s="201"/>
      <c r="AM55" s="201"/>
      <c r="AN55" s="201"/>
      <c r="AO55" s="201"/>
      <c r="AP55" s="1301"/>
      <c r="AQ55" s="1295"/>
      <c r="AR55" s="210"/>
      <c r="AS55" s="210"/>
      <c r="AT55" s="210"/>
      <c r="AU55" s="210"/>
      <c r="AV55" s="210"/>
      <c r="AW55" s="210"/>
      <c r="AX55" s="1301"/>
      <c r="AY55" s="1295"/>
      <c r="AZ55" s="210"/>
      <c r="BA55" s="210"/>
      <c r="BB55" s="210"/>
      <c r="BC55" s="210"/>
      <c r="BD55" s="210"/>
      <c r="BE55" s="210"/>
      <c r="BF55" s="1301"/>
      <c r="BG55" s="1295"/>
      <c r="BH55" s="210"/>
      <c r="BI55" s="210"/>
      <c r="BJ55" s="210"/>
      <c r="BK55" s="210"/>
      <c r="BL55" s="210"/>
      <c r="BM55" s="210"/>
      <c r="BN55" s="1301"/>
      <c r="BO55" s="1295"/>
      <c r="BP55" s="210"/>
      <c r="BQ55" s="210"/>
      <c r="BR55" s="210"/>
      <c r="BS55" s="210"/>
      <c r="BT55" s="210"/>
      <c r="BU55" s="210"/>
    </row>
    <row r="56" spans="1:73" ht="39.950000000000003" customHeight="1">
      <c r="A56" s="133"/>
      <c r="B56" s="141"/>
      <c r="C56" s="1245"/>
      <c r="D56" s="1227"/>
      <c r="E56" s="1233"/>
      <c r="F56" s="1422"/>
      <c r="G56" s="1807"/>
      <c r="H56" s="1515"/>
      <c r="I56" s="1515"/>
      <c r="J56" s="1312"/>
      <c r="K56" s="1312"/>
      <c r="L56" s="1312"/>
      <c r="M56" s="1312"/>
      <c r="N56" s="1416"/>
      <c r="O56" s="1312"/>
      <c r="P56" s="1262"/>
      <c r="Q56" s="1820"/>
      <c r="R56" s="1827"/>
      <c r="S56" s="1827"/>
      <c r="T56" s="1285"/>
      <c r="U56" s="1288"/>
      <c r="V56" s="1288"/>
      <c r="W56" s="1288"/>
      <c r="X56" s="1288"/>
      <c r="Y56" s="1288"/>
      <c r="Z56" s="1295"/>
      <c r="AA56" s="1295"/>
      <c r="AB56" s="1295"/>
      <c r="AC56" s="1295"/>
      <c r="AD56" s="1295"/>
      <c r="AE56" s="1295"/>
      <c r="AF56" s="1295"/>
      <c r="AG56" s="200"/>
      <c r="AH56" s="199"/>
      <c r="AI56" s="199"/>
      <c r="AJ56" s="199"/>
      <c r="AK56" s="200"/>
      <c r="AL56" s="201"/>
      <c r="AM56" s="201"/>
      <c r="AN56" s="201"/>
      <c r="AO56" s="201"/>
      <c r="AP56" s="1301"/>
      <c r="AQ56" s="1295"/>
      <c r="AR56" s="210"/>
      <c r="AS56" s="210"/>
      <c r="AT56" s="210"/>
      <c r="AU56" s="210"/>
      <c r="AV56" s="210"/>
      <c r="AW56" s="210"/>
      <c r="AX56" s="1301"/>
      <c r="AY56" s="1295"/>
      <c r="AZ56" s="210"/>
      <c r="BA56" s="210"/>
      <c r="BB56" s="210"/>
      <c r="BC56" s="210"/>
      <c r="BD56" s="210"/>
      <c r="BE56" s="210"/>
      <c r="BF56" s="1301"/>
      <c r="BG56" s="1295"/>
      <c r="BH56" s="210"/>
      <c r="BI56" s="210"/>
      <c r="BJ56" s="210"/>
      <c r="BK56" s="210"/>
      <c r="BL56" s="210"/>
      <c r="BM56" s="210"/>
      <c r="BN56" s="1301"/>
      <c r="BO56" s="1295"/>
      <c r="BP56" s="210"/>
      <c r="BQ56" s="210"/>
      <c r="BR56" s="210"/>
      <c r="BS56" s="210"/>
      <c r="BT56" s="210"/>
      <c r="BU56" s="210"/>
    </row>
    <row r="57" spans="1:73" ht="39.950000000000003" customHeight="1">
      <c r="A57" s="133"/>
      <c r="B57" s="141"/>
      <c r="C57" s="1246"/>
      <c r="D57" s="1228"/>
      <c r="E57" s="1234"/>
      <c r="F57" s="1423"/>
      <c r="G57" s="1808"/>
      <c r="H57" s="1516"/>
      <c r="I57" s="1516"/>
      <c r="J57" s="1313"/>
      <c r="K57" s="1313"/>
      <c r="L57" s="1313"/>
      <c r="M57" s="1313"/>
      <c r="N57" s="1417"/>
      <c r="O57" s="1313"/>
      <c r="P57" s="1263"/>
      <c r="Q57" s="1821"/>
      <c r="R57" s="1828"/>
      <c r="S57" s="1828"/>
      <c r="T57" s="1286"/>
      <c r="U57" s="1289"/>
      <c r="V57" s="1289"/>
      <c r="W57" s="1289"/>
      <c r="X57" s="1289"/>
      <c r="Y57" s="1289"/>
      <c r="Z57" s="1296"/>
      <c r="AA57" s="1296"/>
      <c r="AB57" s="1296"/>
      <c r="AC57" s="1296"/>
      <c r="AD57" s="1296"/>
      <c r="AE57" s="1296"/>
      <c r="AF57" s="1296"/>
      <c r="AG57" s="202"/>
      <c r="AH57" s="203"/>
      <c r="AI57" s="203"/>
      <c r="AJ57" s="203"/>
      <c r="AK57" s="202"/>
      <c r="AL57" s="204"/>
      <c r="AM57" s="204"/>
      <c r="AN57" s="204"/>
      <c r="AO57" s="204"/>
      <c r="AP57" s="1302"/>
      <c r="AQ57" s="1296"/>
      <c r="AR57" s="211"/>
      <c r="AS57" s="211"/>
      <c r="AT57" s="211"/>
      <c r="AU57" s="211"/>
      <c r="AV57" s="211"/>
      <c r="AW57" s="211"/>
      <c r="AX57" s="1302"/>
      <c r="AY57" s="1296"/>
      <c r="AZ57" s="211"/>
      <c r="BA57" s="211"/>
      <c r="BB57" s="211"/>
      <c r="BC57" s="211"/>
      <c r="BD57" s="211"/>
      <c r="BE57" s="211"/>
      <c r="BF57" s="1302"/>
      <c r="BG57" s="1296"/>
      <c r="BH57" s="211"/>
      <c r="BI57" s="211"/>
      <c r="BJ57" s="211"/>
      <c r="BK57" s="211"/>
      <c r="BL57" s="211"/>
      <c r="BM57" s="211"/>
      <c r="BN57" s="1302"/>
      <c r="BO57" s="1296"/>
      <c r="BP57" s="211"/>
      <c r="BQ57" s="211"/>
      <c r="BR57" s="211"/>
      <c r="BS57" s="211"/>
      <c r="BT57" s="211"/>
      <c r="BU57" s="211"/>
    </row>
    <row r="58" spans="1:73" ht="40.15" customHeight="1">
      <c r="A58" s="133"/>
      <c r="B58" s="134" t="s">
        <v>2472</v>
      </c>
      <c r="C58" s="135" t="s">
        <v>222</v>
      </c>
      <c r="D58" s="136"/>
      <c r="E58" s="137"/>
      <c r="F58" s="138"/>
      <c r="G58" s="139"/>
      <c r="H58" s="140"/>
      <c r="I58" s="140"/>
      <c r="J58" s="158"/>
      <c r="K58" s="158"/>
      <c r="L58" s="136"/>
      <c r="M58" s="159"/>
      <c r="N58" s="160"/>
      <c r="O58" s="161"/>
      <c r="P58" s="161"/>
      <c r="Q58" s="174"/>
      <c r="R58" s="175"/>
      <c r="S58" s="175"/>
      <c r="T58" s="176"/>
      <c r="U58" s="177"/>
      <c r="V58" s="177"/>
      <c r="W58" s="177"/>
      <c r="X58" s="177"/>
      <c r="Y58" s="185">
        <f>Z58</f>
        <v>0</v>
      </c>
      <c r="Z58" s="186">
        <f t="shared" si="5"/>
        <v>0</v>
      </c>
      <c r="AA58" s="186">
        <f>+AR58+AZ58+BH58+BP58</f>
        <v>0</v>
      </c>
      <c r="AB58" s="186">
        <f t="shared" si="5"/>
        <v>0</v>
      </c>
      <c r="AC58" s="186">
        <f t="shared" si="5"/>
        <v>0</v>
      </c>
      <c r="AD58" s="186">
        <f t="shared" si="5"/>
        <v>0</v>
      </c>
      <c r="AE58" s="186">
        <f t="shared" si="5"/>
        <v>0</v>
      </c>
      <c r="AF58" s="186">
        <f t="shared" si="5"/>
        <v>0</v>
      </c>
      <c r="AG58" s="193"/>
      <c r="AH58" s="193"/>
      <c r="AI58" s="193"/>
      <c r="AJ58" s="193"/>
      <c r="AK58" s="193"/>
      <c r="AL58" s="193"/>
      <c r="AM58" s="193"/>
      <c r="AN58" s="193"/>
      <c r="AO58" s="193"/>
      <c r="AP58" s="206"/>
      <c r="AQ58" s="207">
        <f t="shared" ref="AQ58:AR58" si="27">SUM(AQ59:AQ78)</f>
        <v>0</v>
      </c>
      <c r="AR58" s="207">
        <f t="shared" si="27"/>
        <v>0</v>
      </c>
      <c r="AS58" s="207">
        <f t="shared" ref="AS58:AW58" si="28">SUM(AS59:AS78)</f>
        <v>0</v>
      </c>
      <c r="AT58" s="207">
        <f t="shared" si="28"/>
        <v>0</v>
      </c>
      <c r="AU58" s="207">
        <f t="shared" si="28"/>
        <v>0</v>
      </c>
      <c r="AV58" s="207">
        <f t="shared" si="28"/>
        <v>0</v>
      </c>
      <c r="AW58" s="207">
        <f t="shared" si="28"/>
        <v>0</v>
      </c>
      <c r="AX58" s="206"/>
      <c r="AY58" s="207">
        <f t="shared" ref="AY58:AZ58" si="29">SUM(AY59:AY78)</f>
        <v>0</v>
      </c>
      <c r="AZ58" s="207">
        <f t="shared" si="29"/>
        <v>0</v>
      </c>
      <c r="BA58" s="207">
        <f t="shared" ref="BA58:BE58" si="30">SUM(BA59:BA78)</f>
        <v>0</v>
      </c>
      <c r="BB58" s="207">
        <f t="shared" si="30"/>
        <v>0</v>
      </c>
      <c r="BC58" s="207">
        <f t="shared" si="30"/>
        <v>0</v>
      </c>
      <c r="BD58" s="207">
        <f t="shared" si="30"/>
        <v>0</v>
      </c>
      <c r="BE58" s="207">
        <f t="shared" si="30"/>
        <v>0</v>
      </c>
      <c r="BF58" s="206"/>
      <c r="BG58" s="207">
        <f t="shared" ref="BG58:BH58" si="31">SUM(BG59:BG78)</f>
        <v>0</v>
      </c>
      <c r="BH58" s="207">
        <f t="shared" si="31"/>
        <v>0</v>
      </c>
      <c r="BI58" s="207">
        <f t="shared" ref="BI58:BM58" si="32">SUM(BI59:BI78)</f>
        <v>0</v>
      </c>
      <c r="BJ58" s="207">
        <f t="shared" si="32"/>
        <v>0</v>
      </c>
      <c r="BK58" s="207">
        <f t="shared" si="32"/>
        <v>0</v>
      </c>
      <c r="BL58" s="207">
        <f t="shared" si="32"/>
        <v>0</v>
      </c>
      <c r="BM58" s="207">
        <f t="shared" si="32"/>
        <v>0</v>
      </c>
      <c r="BN58" s="206"/>
      <c r="BO58" s="207">
        <f t="shared" ref="BO58:BP58" si="33">SUM(BO59:BO78)</f>
        <v>0</v>
      </c>
      <c r="BP58" s="207">
        <f t="shared" si="33"/>
        <v>0</v>
      </c>
      <c r="BQ58" s="207">
        <f t="shared" ref="BQ58:BU58" si="34">SUM(BQ59:BQ78)</f>
        <v>0</v>
      </c>
      <c r="BR58" s="207">
        <f t="shared" si="34"/>
        <v>0</v>
      </c>
      <c r="BS58" s="207">
        <f t="shared" si="34"/>
        <v>0</v>
      </c>
      <c r="BT58" s="207">
        <f t="shared" si="34"/>
        <v>0</v>
      </c>
      <c r="BU58" s="207">
        <f t="shared" si="34"/>
        <v>0</v>
      </c>
    </row>
    <row r="59" spans="1:73" ht="39.950000000000003" customHeight="1">
      <c r="A59" s="133"/>
      <c r="B59" s="141"/>
      <c r="C59" s="1244" t="s">
        <v>2473</v>
      </c>
      <c r="D59" s="1226" t="s">
        <v>3803</v>
      </c>
      <c r="E59" s="1232">
        <v>820</v>
      </c>
      <c r="F59" s="1421">
        <v>320800701</v>
      </c>
      <c r="G59" s="1806" t="s">
        <v>3804</v>
      </c>
      <c r="H59" s="1518">
        <v>40</v>
      </c>
      <c r="I59" s="1518" t="s">
        <v>2982</v>
      </c>
      <c r="J59" s="1311">
        <v>32</v>
      </c>
      <c r="K59" s="1311" t="s">
        <v>3791</v>
      </c>
      <c r="L59" s="1311">
        <v>3208</v>
      </c>
      <c r="M59" s="1311" t="s">
        <v>3805</v>
      </c>
      <c r="N59" s="1415">
        <v>2026004540026</v>
      </c>
      <c r="O59" s="1311" t="s">
        <v>3806</v>
      </c>
      <c r="P59" s="1261" t="s">
        <v>2475</v>
      </c>
      <c r="Q59" s="1819">
        <v>40</v>
      </c>
      <c r="R59" s="1826" t="s">
        <v>2871</v>
      </c>
      <c r="S59" s="1826"/>
      <c r="T59" s="1284"/>
      <c r="U59" s="1287"/>
      <c r="V59" s="1287"/>
      <c r="W59" s="1287"/>
      <c r="X59" s="1287"/>
      <c r="Y59" s="1287"/>
      <c r="Z59" s="1294">
        <f t="shared" si="5"/>
        <v>0</v>
      </c>
      <c r="AA59" s="1294">
        <f t="shared" ref="AA59:AF71" si="35">SUM(AR59:AR62,AZ59:AZ62,BH59:BH62,BP59:BP62)</f>
        <v>0</v>
      </c>
      <c r="AB59" s="1294">
        <f t="shared" si="35"/>
        <v>0</v>
      </c>
      <c r="AC59" s="1294">
        <f t="shared" si="35"/>
        <v>0</v>
      </c>
      <c r="AD59" s="1294">
        <f t="shared" si="35"/>
        <v>0</v>
      </c>
      <c r="AE59" s="1294">
        <f t="shared" si="35"/>
        <v>0</v>
      </c>
      <c r="AF59" s="1294">
        <f t="shared" si="35"/>
        <v>0</v>
      </c>
      <c r="AG59" s="194"/>
      <c r="AH59" s="195"/>
      <c r="AI59" s="195"/>
      <c r="AJ59" s="195"/>
      <c r="AK59" s="196"/>
      <c r="AL59" s="197"/>
      <c r="AM59" s="197"/>
      <c r="AN59" s="197"/>
      <c r="AO59" s="197"/>
      <c r="AP59" s="1300">
        <f>+U59</f>
        <v>0</v>
      </c>
      <c r="AQ59" s="1294">
        <f>SUM(AR59:AW62)</f>
        <v>0</v>
      </c>
      <c r="AR59" s="209"/>
      <c r="AS59" s="209"/>
      <c r="AT59" s="209"/>
      <c r="AU59" s="209"/>
      <c r="AV59" s="209"/>
      <c r="AW59" s="209"/>
      <c r="AX59" s="1300">
        <f>+V59</f>
        <v>0</v>
      </c>
      <c r="AY59" s="1294">
        <f>SUM(AZ59:BE62)</f>
        <v>0</v>
      </c>
      <c r="AZ59" s="209"/>
      <c r="BA59" s="209"/>
      <c r="BB59" s="209"/>
      <c r="BC59" s="209"/>
      <c r="BD59" s="209"/>
      <c r="BE59" s="209"/>
      <c r="BF59" s="1300">
        <f>+W59</f>
        <v>0</v>
      </c>
      <c r="BG59" s="1294">
        <f>SUM(BH59:BM62)</f>
        <v>0</v>
      </c>
      <c r="BH59" s="209"/>
      <c r="BI59" s="209"/>
      <c r="BJ59" s="209"/>
      <c r="BK59" s="209"/>
      <c r="BL59" s="209"/>
      <c r="BM59" s="209"/>
      <c r="BN59" s="1300">
        <f>+X59</f>
        <v>0</v>
      </c>
      <c r="BO59" s="1294">
        <f>SUM(BP59:BU62)</f>
        <v>0</v>
      </c>
      <c r="BP59" s="209"/>
      <c r="BQ59" s="209"/>
      <c r="BR59" s="209"/>
      <c r="BS59" s="209"/>
      <c r="BT59" s="209"/>
      <c r="BU59" s="209"/>
    </row>
    <row r="60" spans="1:73" ht="39.950000000000003" customHeight="1">
      <c r="A60" s="133"/>
      <c r="B60" s="141"/>
      <c r="C60" s="1245"/>
      <c r="D60" s="1227"/>
      <c r="E60" s="1233"/>
      <c r="F60" s="1422"/>
      <c r="G60" s="1807"/>
      <c r="H60" s="1515"/>
      <c r="I60" s="1515"/>
      <c r="J60" s="1312"/>
      <c r="K60" s="1312"/>
      <c r="L60" s="1312"/>
      <c r="M60" s="1312"/>
      <c r="N60" s="1416"/>
      <c r="O60" s="1312"/>
      <c r="P60" s="1262"/>
      <c r="Q60" s="1820"/>
      <c r="R60" s="1827"/>
      <c r="S60" s="1827"/>
      <c r="T60" s="1285"/>
      <c r="U60" s="1288"/>
      <c r="V60" s="1288"/>
      <c r="W60" s="1288"/>
      <c r="X60" s="1288"/>
      <c r="Y60" s="1288"/>
      <c r="Z60" s="1295"/>
      <c r="AA60" s="1295"/>
      <c r="AB60" s="1295"/>
      <c r="AC60" s="1295"/>
      <c r="AD60" s="1295"/>
      <c r="AE60" s="1295"/>
      <c r="AF60" s="1295"/>
      <c r="AG60" s="198"/>
      <c r="AH60" s="199"/>
      <c r="AI60" s="199"/>
      <c r="AJ60" s="199"/>
      <c r="AK60" s="200"/>
      <c r="AL60" s="201"/>
      <c r="AM60" s="201"/>
      <c r="AN60" s="201"/>
      <c r="AO60" s="201"/>
      <c r="AP60" s="1301"/>
      <c r="AQ60" s="1295"/>
      <c r="AR60" s="210"/>
      <c r="AS60" s="210"/>
      <c r="AT60" s="210"/>
      <c r="AU60" s="210"/>
      <c r="AV60" s="210"/>
      <c r="AW60" s="210"/>
      <c r="AX60" s="1301"/>
      <c r="AY60" s="1295"/>
      <c r="AZ60" s="210"/>
      <c r="BA60" s="210"/>
      <c r="BB60" s="210"/>
      <c r="BC60" s="210"/>
      <c r="BD60" s="210"/>
      <c r="BE60" s="210"/>
      <c r="BF60" s="1301"/>
      <c r="BG60" s="1295"/>
      <c r="BH60" s="210"/>
      <c r="BI60" s="210"/>
      <c r="BJ60" s="210"/>
      <c r="BK60" s="210"/>
      <c r="BL60" s="210"/>
      <c r="BM60" s="210"/>
      <c r="BN60" s="1301"/>
      <c r="BO60" s="1295"/>
      <c r="BP60" s="210"/>
      <c r="BQ60" s="210"/>
      <c r="BR60" s="210"/>
      <c r="BS60" s="210"/>
      <c r="BT60" s="210"/>
      <c r="BU60" s="210"/>
    </row>
    <row r="61" spans="1:73" ht="39.950000000000003" customHeight="1">
      <c r="A61" s="133"/>
      <c r="B61" s="141"/>
      <c r="C61" s="1245"/>
      <c r="D61" s="1227"/>
      <c r="E61" s="1233"/>
      <c r="F61" s="1422"/>
      <c r="G61" s="1807"/>
      <c r="H61" s="1515"/>
      <c r="I61" s="1515"/>
      <c r="J61" s="1312"/>
      <c r="K61" s="1312"/>
      <c r="L61" s="1312"/>
      <c r="M61" s="1312"/>
      <c r="N61" s="1416"/>
      <c r="O61" s="1312"/>
      <c r="P61" s="1262"/>
      <c r="Q61" s="1820"/>
      <c r="R61" s="1827"/>
      <c r="S61" s="1827"/>
      <c r="T61" s="1285"/>
      <c r="U61" s="1288"/>
      <c r="V61" s="1288"/>
      <c r="W61" s="1288"/>
      <c r="X61" s="1288"/>
      <c r="Y61" s="1288"/>
      <c r="Z61" s="1295"/>
      <c r="AA61" s="1295"/>
      <c r="AB61" s="1295"/>
      <c r="AC61" s="1295"/>
      <c r="AD61" s="1295"/>
      <c r="AE61" s="1295"/>
      <c r="AF61" s="1295"/>
      <c r="AG61" s="200"/>
      <c r="AH61" s="199"/>
      <c r="AI61" s="199"/>
      <c r="AJ61" s="199"/>
      <c r="AK61" s="200"/>
      <c r="AL61" s="201"/>
      <c r="AM61" s="201"/>
      <c r="AN61" s="201"/>
      <c r="AO61" s="201"/>
      <c r="AP61" s="1301"/>
      <c r="AQ61" s="1295"/>
      <c r="AR61" s="210"/>
      <c r="AS61" s="210"/>
      <c r="AT61" s="210"/>
      <c r="AU61" s="210"/>
      <c r="AV61" s="210"/>
      <c r="AW61" s="210"/>
      <c r="AX61" s="1301"/>
      <c r="AY61" s="1295"/>
      <c r="AZ61" s="210"/>
      <c r="BA61" s="210"/>
      <c r="BB61" s="210"/>
      <c r="BC61" s="210"/>
      <c r="BD61" s="210"/>
      <c r="BE61" s="210"/>
      <c r="BF61" s="1301"/>
      <c r="BG61" s="1295"/>
      <c r="BH61" s="210"/>
      <c r="BI61" s="210"/>
      <c r="BJ61" s="210"/>
      <c r="BK61" s="210"/>
      <c r="BL61" s="210"/>
      <c r="BM61" s="210"/>
      <c r="BN61" s="1301"/>
      <c r="BO61" s="1295"/>
      <c r="BP61" s="210"/>
      <c r="BQ61" s="210"/>
      <c r="BR61" s="210"/>
      <c r="BS61" s="210"/>
      <c r="BT61" s="210"/>
      <c r="BU61" s="210"/>
    </row>
    <row r="62" spans="1:73" ht="39.950000000000003" customHeight="1">
      <c r="A62" s="133"/>
      <c r="B62" s="141"/>
      <c r="C62" s="1246"/>
      <c r="D62" s="1228"/>
      <c r="E62" s="1234"/>
      <c r="F62" s="1423"/>
      <c r="G62" s="1808"/>
      <c r="H62" s="1516"/>
      <c r="I62" s="1516"/>
      <c r="J62" s="1313"/>
      <c r="K62" s="1313"/>
      <c r="L62" s="1313"/>
      <c r="M62" s="1313"/>
      <c r="N62" s="1417"/>
      <c r="O62" s="1313"/>
      <c r="P62" s="1263"/>
      <c r="Q62" s="1821"/>
      <c r="R62" s="1828"/>
      <c r="S62" s="1828"/>
      <c r="T62" s="1286"/>
      <c r="U62" s="1289"/>
      <c r="V62" s="1289"/>
      <c r="W62" s="1289"/>
      <c r="X62" s="1289"/>
      <c r="Y62" s="1289"/>
      <c r="Z62" s="1296"/>
      <c r="AA62" s="1296"/>
      <c r="AB62" s="1296"/>
      <c r="AC62" s="1296"/>
      <c r="AD62" s="1296"/>
      <c r="AE62" s="1296"/>
      <c r="AF62" s="1296"/>
      <c r="AG62" s="202"/>
      <c r="AH62" s="203"/>
      <c r="AI62" s="203"/>
      <c r="AJ62" s="203"/>
      <c r="AK62" s="202"/>
      <c r="AL62" s="204"/>
      <c r="AM62" s="204"/>
      <c r="AN62" s="204"/>
      <c r="AO62" s="204"/>
      <c r="AP62" s="1302"/>
      <c r="AQ62" s="1296"/>
      <c r="AR62" s="211"/>
      <c r="AS62" s="211"/>
      <c r="AT62" s="211"/>
      <c r="AU62" s="211"/>
      <c r="AV62" s="211"/>
      <c r="AW62" s="211"/>
      <c r="AX62" s="1302"/>
      <c r="AY62" s="1296"/>
      <c r="AZ62" s="211"/>
      <c r="BA62" s="211"/>
      <c r="BB62" s="211"/>
      <c r="BC62" s="211"/>
      <c r="BD62" s="211"/>
      <c r="BE62" s="211"/>
      <c r="BF62" s="1302"/>
      <c r="BG62" s="1296"/>
      <c r="BH62" s="211"/>
      <c r="BI62" s="211"/>
      <c r="BJ62" s="211"/>
      <c r="BK62" s="211"/>
      <c r="BL62" s="211"/>
      <c r="BM62" s="211"/>
      <c r="BN62" s="1302"/>
      <c r="BO62" s="1296"/>
      <c r="BP62" s="211"/>
      <c r="BQ62" s="211"/>
      <c r="BR62" s="211"/>
      <c r="BS62" s="211"/>
      <c r="BT62" s="211"/>
      <c r="BU62" s="211"/>
    </row>
    <row r="63" spans="1:73" ht="39.950000000000003" customHeight="1">
      <c r="A63" s="133"/>
      <c r="B63" s="141"/>
      <c r="C63" s="1245" t="s">
        <v>2476</v>
      </c>
      <c r="D63" s="1227" t="s">
        <v>2477</v>
      </c>
      <c r="E63" s="1233">
        <v>821</v>
      </c>
      <c r="F63" s="1422">
        <v>320800600</v>
      </c>
      <c r="G63" s="1807" t="s">
        <v>3807</v>
      </c>
      <c r="H63" s="1515">
        <v>4</v>
      </c>
      <c r="I63" s="1515" t="s">
        <v>2982</v>
      </c>
      <c r="J63" s="1312">
        <v>32</v>
      </c>
      <c r="K63" s="1312" t="s">
        <v>3791</v>
      </c>
      <c r="L63" s="1312">
        <v>3208</v>
      </c>
      <c r="M63" s="1312" t="s">
        <v>3805</v>
      </c>
      <c r="N63" s="1416">
        <v>2026004540026</v>
      </c>
      <c r="O63" s="1312" t="s">
        <v>3806</v>
      </c>
      <c r="P63" s="1262" t="s">
        <v>2478</v>
      </c>
      <c r="Q63" s="1820">
        <v>4</v>
      </c>
      <c r="R63" s="1829" t="s">
        <v>2867</v>
      </c>
      <c r="S63" s="1827"/>
      <c r="T63" s="1284"/>
      <c r="U63" s="1287"/>
      <c r="V63" s="1287"/>
      <c r="W63" s="1287"/>
      <c r="X63" s="1287"/>
      <c r="Y63" s="1287"/>
      <c r="Z63" s="1294">
        <f t="shared" ref="Z63:Z75" si="36">+AQ63+AY63+BG63+BO63</f>
        <v>0</v>
      </c>
      <c r="AA63" s="1294">
        <f t="shared" si="35"/>
        <v>0</v>
      </c>
      <c r="AB63" s="1294">
        <f t="shared" si="35"/>
        <v>0</v>
      </c>
      <c r="AC63" s="1294">
        <f t="shared" si="35"/>
        <v>0</v>
      </c>
      <c r="AD63" s="1294">
        <f t="shared" si="35"/>
        <v>0</v>
      </c>
      <c r="AE63" s="1294">
        <f t="shared" si="35"/>
        <v>0</v>
      </c>
      <c r="AF63" s="1294">
        <f t="shared" si="35"/>
        <v>0</v>
      </c>
      <c r="AG63" s="194"/>
      <c r="AH63" s="195"/>
      <c r="AI63" s="195"/>
      <c r="AJ63" s="195"/>
      <c r="AK63" s="196"/>
      <c r="AL63" s="197"/>
      <c r="AM63" s="197"/>
      <c r="AN63" s="197"/>
      <c r="AO63" s="197"/>
      <c r="AP63" s="1300">
        <f>+U63</f>
        <v>0</v>
      </c>
      <c r="AQ63" s="1294">
        <f>SUM(AR63:AW66)</f>
        <v>0</v>
      </c>
      <c r="AR63" s="209"/>
      <c r="AS63" s="209"/>
      <c r="AT63" s="209"/>
      <c r="AU63" s="209"/>
      <c r="AV63" s="209"/>
      <c r="AW63" s="209"/>
      <c r="AX63" s="1300">
        <f>+V63</f>
        <v>0</v>
      </c>
      <c r="AY63" s="1294">
        <f>SUM(AZ63:BE66)</f>
        <v>0</v>
      </c>
      <c r="AZ63" s="209"/>
      <c r="BA63" s="209"/>
      <c r="BB63" s="209"/>
      <c r="BC63" s="209"/>
      <c r="BD63" s="209"/>
      <c r="BE63" s="209"/>
      <c r="BF63" s="1300">
        <f>+W63</f>
        <v>0</v>
      </c>
      <c r="BG63" s="1294">
        <f>SUM(BH63:BM66)</f>
        <v>0</v>
      </c>
      <c r="BH63" s="209"/>
      <c r="BI63" s="209"/>
      <c r="BJ63" s="209"/>
      <c r="BK63" s="209"/>
      <c r="BL63" s="209"/>
      <c r="BM63" s="209"/>
      <c r="BN63" s="1300">
        <f>+X63</f>
        <v>0</v>
      </c>
      <c r="BO63" s="1294">
        <f>SUM(BP63:BU66)</f>
        <v>0</v>
      </c>
      <c r="BP63" s="209"/>
      <c r="BQ63" s="209"/>
      <c r="BR63" s="209"/>
      <c r="BS63" s="209"/>
      <c r="BT63" s="209"/>
      <c r="BU63" s="209"/>
    </row>
    <row r="64" spans="1:73" ht="39.950000000000003" customHeight="1">
      <c r="A64" s="133"/>
      <c r="B64" s="141"/>
      <c r="C64" s="1245"/>
      <c r="D64" s="1227"/>
      <c r="E64" s="1233"/>
      <c r="F64" s="1422"/>
      <c r="G64" s="1807"/>
      <c r="H64" s="1515"/>
      <c r="I64" s="1515"/>
      <c r="J64" s="1312"/>
      <c r="K64" s="1312"/>
      <c r="L64" s="1312"/>
      <c r="M64" s="1312"/>
      <c r="N64" s="1416"/>
      <c r="O64" s="1312"/>
      <c r="P64" s="1262"/>
      <c r="Q64" s="1820"/>
      <c r="R64" s="1827"/>
      <c r="S64" s="1827"/>
      <c r="T64" s="1285"/>
      <c r="U64" s="1288"/>
      <c r="V64" s="1288"/>
      <c r="W64" s="1288"/>
      <c r="X64" s="1288"/>
      <c r="Y64" s="1288"/>
      <c r="Z64" s="1295"/>
      <c r="AA64" s="1295"/>
      <c r="AB64" s="1295"/>
      <c r="AC64" s="1295"/>
      <c r="AD64" s="1295"/>
      <c r="AE64" s="1295"/>
      <c r="AF64" s="1295"/>
      <c r="AG64" s="198"/>
      <c r="AH64" s="199"/>
      <c r="AI64" s="199"/>
      <c r="AJ64" s="199"/>
      <c r="AK64" s="200"/>
      <c r="AL64" s="201"/>
      <c r="AM64" s="201"/>
      <c r="AN64" s="201"/>
      <c r="AO64" s="201"/>
      <c r="AP64" s="1301"/>
      <c r="AQ64" s="1295"/>
      <c r="AR64" s="210"/>
      <c r="AS64" s="210"/>
      <c r="AT64" s="210"/>
      <c r="AU64" s="210"/>
      <c r="AV64" s="210"/>
      <c r="AW64" s="210"/>
      <c r="AX64" s="1301"/>
      <c r="AY64" s="1295"/>
      <c r="AZ64" s="210"/>
      <c r="BA64" s="210"/>
      <c r="BB64" s="210"/>
      <c r="BC64" s="210"/>
      <c r="BD64" s="210"/>
      <c r="BE64" s="210"/>
      <c r="BF64" s="1301"/>
      <c r="BG64" s="1295"/>
      <c r="BH64" s="210"/>
      <c r="BI64" s="210"/>
      <c r="BJ64" s="210"/>
      <c r="BK64" s="210"/>
      <c r="BL64" s="210"/>
      <c r="BM64" s="210"/>
      <c r="BN64" s="1301"/>
      <c r="BO64" s="1295"/>
      <c r="BP64" s="210"/>
      <c r="BQ64" s="210"/>
      <c r="BR64" s="210"/>
      <c r="BS64" s="210"/>
      <c r="BT64" s="210"/>
      <c r="BU64" s="210"/>
    </row>
    <row r="65" spans="1:73" ht="39.950000000000003" customHeight="1">
      <c r="A65" s="133"/>
      <c r="B65" s="141"/>
      <c r="C65" s="1245"/>
      <c r="D65" s="1227"/>
      <c r="E65" s="1233"/>
      <c r="F65" s="1422"/>
      <c r="G65" s="1807"/>
      <c r="H65" s="1515"/>
      <c r="I65" s="1515"/>
      <c r="J65" s="1312"/>
      <c r="K65" s="1312"/>
      <c r="L65" s="1312"/>
      <c r="M65" s="1312"/>
      <c r="N65" s="1416"/>
      <c r="O65" s="1312"/>
      <c r="P65" s="1262"/>
      <c r="Q65" s="1820"/>
      <c r="R65" s="1827"/>
      <c r="S65" s="1827"/>
      <c r="T65" s="1285"/>
      <c r="U65" s="1288"/>
      <c r="V65" s="1288"/>
      <c r="W65" s="1288"/>
      <c r="X65" s="1288"/>
      <c r="Y65" s="1288"/>
      <c r="Z65" s="1295"/>
      <c r="AA65" s="1295"/>
      <c r="AB65" s="1295"/>
      <c r="AC65" s="1295"/>
      <c r="AD65" s="1295"/>
      <c r="AE65" s="1295"/>
      <c r="AF65" s="1295"/>
      <c r="AG65" s="200"/>
      <c r="AH65" s="199"/>
      <c r="AI65" s="199"/>
      <c r="AJ65" s="199"/>
      <c r="AK65" s="200"/>
      <c r="AL65" s="201"/>
      <c r="AM65" s="201"/>
      <c r="AN65" s="201"/>
      <c r="AO65" s="201"/>
      <c r="AP65" s="1301"/>
      <c r="AQ65" s="1295"/>
      <c r="AR65" s="210"/>
      <c r="AS65" s="210"/>
      <c r="AT65" s="210"/>
      <c r="AU65" s="210"/>
      <c r="AV65" s="210"/>
      <c r="AW65" s="210"/>
      <c r="AX65" s="1301"/>
      <c r="AY65" s="1295"/>
      <c r="AZ65" s="210"/>
      <c r="BA65" s="210"/>
      <c r="BB65" s="210"/>
      <c r="BC65" s="210"/>
      <c r="BD65" s="210"/>
      <c r="BE65" s="210"/>
      <c r="BF65" s="1301"/>
      <c r="BG65" s="1295"/>
      <c r="BH65" s="210"/>
      <c r="BI65" s="210"/>
      <c r="BJ65" s="210"/>
      <c r="BK65" s="210"/>
      <c r="BL65" s="210"/>
      <c r="BM65" s="210"/>
      <c r="BN65" s="1301"/>
      <c r="BO65" s="1295"/>
      <c r="BP65" s="210"/>
      <c r="BQ65" s="210"/>
      <c r="BR65" s="210"/>
      <c r="BS65" s="210"/>
      <c r="BT65" s="210"/>
      <c r="BU65" s="210"/>
    </row>
    <row r="66" spans="1:73" ht="39.950000000000003" customHeight="1">
      <c r="A66" s="133"/>
      <c r="B66" s="141"/>
      <c r="C66" s="1245"/>
      <c r="D66" s="1227"/>
      <c r="E66" s="1233"/>
      <c r="F66" s="1422"/>
      <c r="G66" s="1807"/>
      <c r="H66" s="1515"/>
      <c r="I66" s="1515"/>
      <c r="J66" s="1312"/>
      <c r="K66" s="1312"/>
      <c r="L66" s="1312"/>
      <c r="M66" s="1312"/>
      <c r="N66" s="1416"/>
      <c r="O66" s="1312"/>
      <c r="P66" s="1262"/>
      <c r="Q66" s="1820"/>
      <c r="R66" s="1827"/>
      <c r="S66" s="1827"/>
      <c r="T66" s="1286"/>
      <c r="U66" s="1289"/>
      <c r="V66" s="1289"/>
      <c r="W66" s="1289"/>
      <c r="X66" s="1289"/>
      <c r="Y66" s="1289"/>
      <c r="Z66" s="1296"/>
      <c r="AA66" s="1296"/>
      <c r="AB66" s="1296"/>
      <c r="AC66" s="1296"/>
      <c r="AD66" s="1296"/>
      <c r="AE66" s="1296"/>
      <c r="AF66" s="1296"/>
      <c r="AG66" s="202"/>
      <c r="AH66" s="203"/>
      <c r="AI66" s="203"/>
      <c r="AJ66" s="203"/>
      <c r="AK66" s="202"/>
      <c r="AL66" s="204"/>
      <c r="AM66" s="204"/>
      <c r="AN66" s="204"/>
      <c r="AO66" s="204"/>
      <c r="AP66" s="1302"/>
      <c r="AQ66" s="1296"/>
      <c r="AR66" s="211"/>
      <c r="AS66" s="211"/>
      <c r="AT66" s="211"/>
      <c r="AU66" s="211"/>
      <c r="AV66" s="211"/>
      <c r="AW66" s="211"/>
      <c r="AX66" s="1302"/>
      <c r="AY66" s="1296"/>
      <c r="AZ66" s="211"/>
      <c r="BA66" s="211"/>
      <c r="BB66" s="211"/>
      <c r="BC66" s="211"/>
      <c r="BD66" s="211"/>
      <c r="BE66" s="211"/>
      <c r="BF66" s="1302"/>
      <c r="BG66" s="1296"/>
      <c r="BH66" s="211"/>
      <c r="BI66" s="211"/>
      <c r="BJ66" s="211"/>
      <c r="BK66" s="211"/>
      <c r="BL66" s="211"/>
      <c r="BM66" s="211"/>
      <c r="BN66" s="1302"/>
      <c r="BO66" s="1296"/>
      <c r="BP66" s="211"/>
      <c r="BQ66" s="211"/>
      <c r="BR66" s="211"/>
      <c r="BS66" s="211"/>
      <c r="BT66" s="211"/>
      <c r="BU66" s="211"/>
    </row>
    <row r="67" spans="1:73" ht="39.950000000000003" customHeight="1">
      <c r="A67" s="133"/>
      <c r="B67" s="141"/>
      <c r="C67" s="1244" t="s">
        <v>2479</v>
      </c>
      <c r="D67" s="1226" t="s">
        <v>2480</v>
      </c>
      <c r="E67" s="1232">
        <v>822</v>
      </c>
      <c r="F67" s="1421">
        <v>320801000</v>
      </c>
      <c r="G67" s="1806" t="s">
        <v>485</v>
      </c>
      <c r="H67" s="1518">
        <v>20000</v>
      </c>
      <c r="I67" s="1518" t="s">
        <v>2982</v>
      </c>
      <c r="J67" s="1311">
        <v>32</v>
      </c>
      <c r="K67" s="1311" t="s">
        <v>3791</v>
      </c>
      <c r="L67" s="1311">
        <v>3208</v>
      </c>
      <c r="M67" s="1311" t="s">
        <v>3805</v>
      </c>
      <c r="N67" s="1415">
        <v>2026004540026</v>
      </c>
      <c r="O67" s="1311" t="s">
        <v>3806</v>
      </c>
      <c r="P67" s="1261" t="s">
        <v>485</v>
      </c>
      <c r="Q67" s="1819">
        <v>20000</v>
      </c>
      <c r="R67" s="1826" t="s">
        <v>2871</v>
      </c>
      <c r="S67" s="1826"/>
      <c r="T67" s="1284"/>
      <c r="U67" s="1287"/>
      <c r="V67" s="1287"/>
      <c r="W67" s="1287"/>
      <c r="X67" s="1287"/>
      <c r="Y67" s="1287"/>
      <c r="Z67" s="1294">
        <f t="shared" si="36"/>
        <v>0</v>
      </c>
      <c r="AA67" s="1294">
        <f t="shared" si="35"/>
        <v>0</v>
      </c>
      <c r="AB67" s="1294">
        <f t="shared" si="35"/>
        <v>0</v>
      </c>
      <c r="AC67" s="1294">
        <f t="shared" si="35"/>
        <v>0</v>
      </c>
      <c r="AD67" s="1294">
        <f t="shared" si="35"/>
        <v>0</v>
      </c>
      <c r="AE67" s="1294">
        <f t="shared" si="35"/>
        <v>0</v>
      </c>
      <c r="AF67" s="1294">
        <f t="shared" si="35"/>
        <v>0</v>
      </c>
      <c r="AG67" s="194"/>
      <c r="AH67" s="195"/>
      <c r="AI67" s="195"/>
      <c r="AJ67" s="195"/>
      <c r="AK67" s="196"/>
      <c r="AL67" s="197"/>
      <c r="AM67" s="197"/>
      <c r="AN67" s="197"/>
      <c r="AO67" s="197"/>
      <c r="AP67" s="1300">
        <f>+U67</f>
        <v>0</v>
      </c>
      <c r="AQ67" s="1294">
        <f>SUM(AR67:AW70)</f>
        <v>0</v>
      </c>
      <c r="AR67" s="209"/>
      <c r="AS67" s="209"/>
      <c r="AT67" s="209"/>
      <c r="AU67" s="209"/>
      <c r="AV67" s="209"/>
      <c r="AW67" s="209"/>
      <c r="AX67" s="1300">
        <f>+V67</f>
        <v>0</v>
      </c>
      <c r="AY67" s="1294">
        <f>SUM(AZ67:BE70)</f>
        <v>0</v>
      </c>
      <c r="AZ67" s="209"/>
      <c r="BA67" s="209"/>
      <c r="BB67" s="209"/>
      <c r="BC67" s="209"/>
      <c r="BD67" s="209"/>
      <c r="BE67" s="209"/>
      <c r="BF67" s="1300">
        <f>+W67</f>
        <v>0</v>
      </c>
      <c r="BG67" s="1294">
        <f>SUM(BH67:BM70)</f>
        <v>0</v>
      </c>
      <c r="BH67" s="209"/>
      <c r="BI67" s="209"/>
      <c r="BJ67" s="209"/>
      <c r="BK67" s="209"/>
      <c r="BL67" s="209"/>
      <c r="BM67" s="209"/>
      <c r="BN67" s="1300">
        <f>+X67</f>
        <v>0</v>
      </c>
      <c r="BO67" s="1294">
        <f>SUM(BP67:BU70)</f>
        <v>0</v>
      </c>
      <c r="BP67" s="209"/>
      <c r="BQ67" s="209"/>
      <c r="BR67" s="209"/>
      <c r="BS67" s="209"/>
      <c r="BT67" s="209"/>
      <c r="BU67" s="209"/>
    </row>
    <row r="68" spans="1:73" ht="39.950000000000003" customHeight="1">
      <c r="A68" s="133"/>
      <c r="B68" s="141"/>
      <c r="C68" s="1245"/>
      <c r="D68" s="1227"/>
      <c r="E68" s="1233"/>
      <c r="F68" s="1422"/>
      <c r="G68" s="1807"/>
      <c r="H68" s="1515"/>
      <c r="I68" s="1515"/>
      <c r="J68" s="1312"/>
      <c r="K68" s="1312"/>
      <c r="L68" s="1312"/>
      <c r="M68" s="1312"/>
      <c r="N68" s="1416"/>
      <c r="O68" s="1312"/>
      <c r="P68" s="1262"/>
      <c r="Q68" s="1820"/>
      <c r="R68" s="1827"/>
      <c r="S68" s="1827"/>
      <c r="T68" s="1285"/>
      <c r="U68" s="1288"/>
      <c r="V68" s="1288"/>
      <c r="W68" s="1288"/>
      <c r="X68" s="1288"/>
      <c r="Y68" s="1288"/>
      <c r="Z68" s="1295"/>
      <c r="AA68" s="1295"/>
      <c r="AB68" s="1295"/>
      <c r="AC68" s="1295"/>
      <c r="AD68" s="1295"/>
      <c r="AE68" s="1295"/>
      <c r="AF68" s="1295"/>
      <c r="AG68" s="198"/>
      <c r="AH68" s="199"/>
      <c r="AI68" s="199"/>
      <c r="AJ68" s="199"/>
      <c r="AK68" s="200"/>
      <c r="AL68" s="201"/>
      <c r="AM68" s="201"/>
      <c r="AN68" s="201"/>
      <c r="AO68" s="201"/>
      <c r="AP68" s="1301"/>
      <c r="AQ68" s="1295"/>
      <c r="AR68" s="210"/>
      <c r="AS68" s="210"/>
      <c r="AT68" s="210"/>
      <c r="AU68" s="210"/>
      <c r="AV68" s="210"/>
      <c r="AW68" s="210"/>
      <c r="AX68" s="1301"/>
      <c r="AY68" s="1295"/>
      <c r="AZ68" s="210"/>
      <c r="BA68" s="210"/>
      <c r="BB68" s="210"/>
      <c r="BC68" s="210"/>
      <c r="BD68" s="210"/>
      <c r="BE68" s="210"/>
      <c r="BF68" s="1301"/>
      <c r="BG68" s="1295"/>
      <c r="BH68" s="210"/>
      <c r="BI68" s="210"/>
      <c r="BJ68" s="210"/>
      <c r="BK68" s="210"/>
      <c r="BL68" s="210"/>
      <c r="BM68" s="210"/>
      <c r="BN68" s="1301"/>
      <c r="BO68" s="1295"/>
      <c r="BP68" s="210"/>
      <c r="BQ68" s="210"/>
      <c r="BR68" s="210"/>
      <c r="BS68" s="210"/>
      <c r="BT68" s="210"/>
      <c r="BU68" s="210"/>
    </row>
    <row r="69" spans="1:73" ht="39.950000000000003" customHeight="1">
      <c r="A69" s="133"/>
      <c r="B69" s="141"/>
      <c r="C69" s="1245"/>
      <c r="D69" s="1227"/>
      <c r="E69" s="1233"/>
      <c r="F69" s="1422"/>
      <c r="G69" s="1807"/>
      <c r="H69" s="1515"/>
      <c r="I69" s="1515"/>
      <c r="J69" s="1312"/>
      <c r="K69" s="1312"/>
      <c r="L69" s="1312"/>
      <c r="M69" s="1312"/>
      <c r="N69" s="1416"/>
      <c r="O69" s="1312"/>
      <c r="P69" s="1262"/>
      <c r="Q69" s="1820"/>
      <c r="R69" s="1827"/>
      <c r="S69" s="1827"/>
      <c r="T69" s="1285"/>
      <c r="U69" s="1288"/>
      <c r="V69" s="1288"/>
      <c r="W69" s="1288"/>
      <c r="X69" s="1288"/>
      <c r="Y69" s="1288"/>
      <c r="Z69" s="1295"/>
      <c r="AA69" s="1295"/>
      <c r="AB69" s="1295"/>
      <c r="AC69" s="1295"/>
      <c r="AD69" s="1295"/>
      <c r="AE69" s="1295"/>
      <c r="AF69" s="1295"/>
      <c r="AG69" s="200"/>
      <c r="AH69" s="199"/>
      <c r="AI69" s="199"/>
      <c r="AJ69" s="199"/>
      <c r="AK69" s="200"/>
      <c r="AL69" s="201"/>
      <c r="AM69" s="201"/>
      <c r="AN69" s="201"/>
      <c r="AO69" s="201"/>
      <c r="AP69" s="1301"/>
      <c r="AQ69" s="1295"/>
      <c r="AR69" s="210"/>
      <c r="AS69" s="210"/>
      <c r="AT69" s="210"/>
      <c r="AU69" s="210"/>
      <c r="AV69" s="210"/>
      <c r="AW69" s="210"/>
      <c r="AX69" s="1301"/>
      <c r="AY69" s="1295"/>
      <c r="AZ69" s="210"/>
      <c r="BA69" s="210"/>
      <c r="BB69" s="210"/>
      <c r="BC69" s="210"/>
      <c r="BD69" s="210"/>
      <c r="BE69" s="210"/>
      <c r="BF69" s="1301"/>
      <c r="BG69" s="1295"/>
      <c r="BH69" s="210"/>
      <c r="BI69" s="210"/>
      <c r="BJ69" s="210"/>
      <c r="BK69" s="210"/>
      <c r="BL69" s="210"/>
      <c r="BM69" s="210"/>
      <c r="BN69" s="1301"/>
      <c r="BO69" s="1295"/>
      <c r="BP69" s="210"/>
      <c r="BQ69" s="210"/>
      <c r="BR69" s="210"/>
      <c r="BS69" s="210"/>
      <c r="BT69" s="210"/>
      <c r="BU69" s="210"/>
    </row>
    <row r="70" spans="1:73" ht="39.950000000000003" customHeight="1">
      <c r="A70" s="133"/>
      <c r="B70" s="141"/>
      <c r="C70" s="1246"/>
      <c r="D70" s="1228"/>
      <c r="E70" s="1234"/>
      <c r="F70" s="1423"/>
      <c r="G70" s="1808"/>
      <c r="H70" s="1516"/>
      <c r="I70" s="1516"/>
      <c r="J70" s="1313"/>
      <c r="K70" s="1313"/>
      <c r="L70" s="1313"/>
      <c r="M70" s="1313"/>
      <c r="N70" s="1417"/>
      <c r="O70" s="1313"/>
      <c r="P70" s="1263"/>
      <c r="Q70" s="1821"/>
      <c r="R70" s="1828"/>
      <c r="S70" s="1828"/>
      <c r="T70" s="1286"/>
      <c r="U70" s="1289"/>
      <c r="V70" s="1289"/>
      <c r="W70" s="1289"/>
      <c r="X70" s="1289"/>
      <c r="Y70" s="1289"/>
      <c r="Z70" s="1296"/>
      <c r="AA70" s="1296"/>
      <c r="AB70" s="1296"/>
      <c r="AC70" s="1296"/>
      <c r="AD70" s="1296"/>
      <c r="AE70" s="1296"/>
      <c r="AF70" s="1296"/>
      <c r="AG70" s="202"/>
      <c r="AH70" s="203"/>
      <c r="AI70" s="203"/>
      <c r="AJ70" s="203"/>
      <c r="AK70" s="202"/>
      <c r="AL70" s="204"/>
      <c r="AM70" s="204"/>
      <c r="AN70" s="204"/>
      <c r="AO70" s="204"/>
      <c r="AP70" s="1302"/>
      <c r="AQ70" s="1296"/>
      <c r="AR70" s="211"/>
      <c r="AS70" s="211"/>
      <c r="AT70" s="211"/>
      <c r="AU70" s="211"/>
      <c r="AV70" s="211"/>
      <c r="AW70" s="211"/>
      <c r="AX70" s="1302"/>
      <c r="AY70" s="1296"/>
      <c r="AZ70" s="211"/>
      <c r="BA70" s="211"/>
      <c r="BB70" s="211"/>
      <c r="BC70" s="211"/>
      <c r="BD70" s="211"/>
      <c r="BE70" s="211"/>
      <c r="BF70" s="1302"/>
      <c r="BG70" s="1296"/>
      <c r="BH70" s="211"/>
      <c r="BI70" s="211"/>
      <c r="BJ70" s="211"/>
      <c r="BK70" s="211"/>
      <c r="BL70" s="211"/>
      <c r="BM70" s="211"/>
      <c r="BN70" s="1302"/>
      <c r="BO70" s="1296"/>
      <c r="BP70" s="211"/>
      <c r="BQ70" s="211"/>
      <c r="BR70" s="211"/>
      <c r="BS70" s="211"/>
      <c r="BT70" s="211"/>
      <c r="BU70" s="211"/>
    </row>
    <row r="71" spans="1:73" ht="39.950000000000003" customHeight="1">
      <c r="A71" s="133"/>
      <c r="B71" s="141"/>
      <c r="C71" s="1244" t="s">
        <v>2481</v>
      </c>
      <c r="D71" s="1226" t="s">
        <v>2482</v>
      </c>
      <c r="E71" s="1232">
        <v>823</v>
      </c>
      <c r="F71" s="1421">
        <v>320800802</v>
      </c>
      <c r="G71" s="1806" t="s">
        <v>3808</v>
      </c>
      <c r="H71" s="1518">
        <v>20</v>
      </c>
      <c r="I71" s="1518" t="s">
        <v>2982</v>
      </c>
      <c r="J71" s="1311">
        <v>32</v>
      </c>
      <c r="K71" s="1311" t="s">
        <v>3791</v>
      </c>
      <c r="L71" s="1311">
        <v>3208</v>
      </c>
      <c r="M71" s="1311" t="s">
        <v>3805</v>
      </c>
      <c r="N71" s="1415">
        <v>2026004540026</v>
      </c>
      <c r="O71" s="1311" t="s">
        <v>3806</v>
      </c>
      <c r="P71" s="1261" t="s">
        <v>2483</v>
      </c>
      <c r="Q71" s="1819">
        <v>20</v>
      </c>
      <c r="R71" s="1826" t="s">
        <v>2871</v>
      </c>
      <c r="S71" s="1826"/>
      <c r="T71" s="1284"/>
      <c r="U71" s="1287"/>
      <c r="V71" s="1287"/>
      <c r="W71" s="1287"/>
      <c r="X71" s="1287"/>
      <c r="Y71" s="1287"/>
      <c r="Z71" s="1294">
        <f t="shared" si="36"/>
        <v>0</v>
      </c>
      <c r="AA71" s="1294">
        <f t="shared" si="35"/>
        <v>0</v>
      </c>
      <c r="AB71" s="1294">
        <f t="shared" si="35"/>
        <v>0</v>
      </c>
      <c r="AC71" s="1294">
        <f t="shared" si="35"/>
        <v>0</v>
      </c>
      <c r="AD71" s="1294">
        <f t="shared" si="35"/>
        <v>0</v>
      </c>
      <c r="AE71" s="1294">
        <f t="shared" si="35"/>
        <v>0</v>
      </c>
      <c r="AF71" s="1294">
        <f t="shared" si="35"/>
        <v>0</v>
      </c>
      <c r="AG71" s="194"/>
      <c r="AH71" s="195"/>
      <c r="AI71" s="195"/>
      <c r="AJ71" s="195"/>
      <c r="AK71" s="196"/>
      <c r="AL71" s="197"/>
      <c r="AM71" s="197"/>
      <c r="AN71" s="197"/>
      <c r="AO71" s="197"/>
      <c r="AP71" s="1300">
        <f>+U71</f>
        <v>0</v>
      </c>
      <c r="AQ71" s="1294">
        <f>SUM(AR71:AW74)</f>
        <v>0</v>
      </c>
      <c r="AR71" s="209"/>
      <c r="AS71" s="209"/>
      <c r="AT71" s="209"/>
      <c r="AU71" s="209"/>
      <c r="AV71" s="209"/>
      <c r="AW71" s="209"/>
      <c r="AX71" s="1300">
        <f>+V71</f>
        <v>0</v>
      </c>
      <c r="AY71" s="1294">
        <f>SUM(AZ71:BE74)</f>
        <v>0</v>
      </c>
      <c r="AZ71" s="209"/>
      <c r="BA71" s="209"/>
      <c r="BB71" s="209"/>
      <c r="BC71" s="209"/>
      <c r="BD71" s="209"/>
      <c r="BE71" s="209"/>
      <c r="BF71" s="1300">
        <f>+W71</f>
        <v>0</v>
      </c>
      <c r="BG71" s="1294">
        <f>SUM(BH71:BM74)</f>
        <v>0</v>
      </c>
      <c r="BH71" s="209"/>
      <c r="BI71" s="209"/>
      <c r="BJ71" s="209"/>
      <c r="BK71" s="209"/>
      <c r="BL71" s="209"/>
      <c r="BM71" s="209"/>
      <c r="BN71" s="1300">
        <f>+X71</f>
        <v>0</v>
      </c>
      <c r="BO71" s="1294">
        <f>SUM(BP71:BU74)</f>
        <v>0</v>
      </c>
      <c r="BP71" s="209"/>
      <c r="BQ71" s="209"/>
      <c r="BR71" s="209"/>
      <c r="BS71" s="209"/>
      <c r="BT71" s="209"/>
      <c r="BU71" s="209"/>
    </row>
    <row r="72" spans="1:73" ht="39.950000000000003" customHeight="1">
      <c r="A72" s="133"/>
      <c r="B72" s="141"/>
      <c r="C72" s="1245"/>
      <c r="D72" s="1227"/>
      <c r="E72" s="1233"/>
      <c r="F72" s="1422"/>
      <c r="G72" s="1807"/>
      <c r="H72" s="1515"/>
      <c r="I72" s="1515"/>
      <c r="J72" s="1312"/>
      <c r="K72" s="1312"/>
      <c r="L72" s="1312"/>
      <c r="M72" s="1312"/>
      <c r="N72" s="1416"/>
      <c r="O72" s="1312"/>
      <c r="P72" s="1262"/>
      <c r="Q72" s="1820"/>
      <c r="R72" s="1827"/>
      <c r="S72" s="1827"/>
      <c r="T72" s="1285"/>
      <c r="U72" s="1288"/>
      <c r="V72" s="1288"/>
      <c r="W72" s="1288"/>
      <c r="X72" s="1288"/>
      <c r="Y72" s="1288"/>
      <c r="Z72" s="1295"/>
      <c r="AA72" s="1295"/>
      <c r="AB72" s="1295"/>
      <c r="AC72" s="1295"/>
      <c r="AD72" s="1295"/>
      <c r="AE72" s="1295"/>
      <c r="AF72" s="1295"/>
      <c r="AG72" s="198"/>
      <c r="AH72" s="199"/>
      <c r="AI72" s="199"/>
      <c r="AJ72" s="199"/>
      <c r="AK72" s="200"/>
      <c r="AL72" s="201"/>
      <c r="AM72" s="201"/>
      <c r="AN72" s="201"/>
      <c r="AO72" s="201"/>
      <c r="AP72" s="1301"/>
      <c r="AQ72" s="1295"/>
      <c r="AR72" s="210"/>
      <c r="AS72" s="210"/>
      <c r="AT72" s="210"/>
      <c r="AU72" s="210"/>
      <c r="AV72" s="210"/>
      <c r="AW72" s="210"/>
      <c r="AX72" s="1301"/>
      <c r="AY72" s="1295"/>
      <c r="AZ72" s="210"/>
      <c r="BA72" s="210"/>
      <c r="BB72" s="210"/>
      <c r="BC72" s="210"/>
      <c r="BD72" s="210"/>
      <c r="BE72" s="210"/>
      <c r="BF72" s="1301"/>
      <c r="BG72" s="1295"/>
      <c r="BH72" s="210"/>
      <c r="BI72" s="210"/>
      <c r="BJ72" s="210"/>
      <c r="BK72" s="210"/>
      <c r="BL72" s="210"/>
      <c r="BM72" s="210"/>
      <c r="BN72" s="1301"/>
      <c r="BO72" s="1295"/>
      <c r="BP72" s="210"/>
      <c r="BQ72" s="210"/>
      <c r="BR72" s="210"/>
      <c r="BS72" s="210"/>
      <c r="BT72" s="210"/>
      <c r="BU72" s="210"/>
    </row>
    <row r="73" spans="1:73" ht="39.950000000000003" customHeight="1">
      <c r="A73" s="133"/>
      <c r="B73" s="141"/>
      <c r="C73" s="1245"/>
      <c r="D73" s="1227"/>
      <c r="E73" s="1233"/>
      <c r="F73" s="1422"/>
      <c r="G73" s="1807"/>
      <c r="H73" s="1515"/>
      <c r="I73" s="1515"/>
      <c r="J73" s="1312"/>
      <c r="K73" s="1312"/>
      <c r="L73" s="1312"/>
      <c r="M73" s="1312"/>
      <c r="N73" s="1416"/>
      <c r="O73" s="1312"/>
      <c r="P73" s="1262"/>
      <c r="Q73" s="1820"/>
      <c r="R73" s="1827"/>
      <c r="S73" s="1827"/>
      <c r="T73" s="1285"/>
      <c r="U73" s="1288"/>
      <c r="V73" s="1288"/>
      <c r="W73" s="1288"/>
      <c r="X73" s="1288"/>
      <c r="Y73" s="1288"/>
      <c r="Z73" s="1295"/>
      <c r="AA73" s="1295"/>
      <c r="AB73" s="1295"/>
      <c r="AC73" s="1295"/>
      <c r="AD73" s="1295"/>
      <c r="AE73" s="1295"/>
      <c r="AF73" s="1295"/>
      <c r="AG73" s="200"/>
      <c r="AH73" s="199"/>
      <c r="AI73" s="199"/>
      <c r="AJ73" s="199"/>
      <c r="AK73" s="200"/>
      <c r="AL73" s="201"/>
      <c r="AM73" s="201"/>
      <c r="AN73" s="201"/>
      <c r="AO73" s="201"/>
      <c r="AP73" s="1301"/>
      <c r="AQ73" s="1295"/>
      <c r="AR73" s="210"/>
      <c r="AS73" s="210"/>
      <c r="AT73" s="210"/>
      <c r="AU73" s="210"/>
      <c r="AV73" s="210"/>
      <c r="AW73" s="210"/>
      <c r="AX73" s="1301"/>
      <c r="AY73" s="1295"/>
      <c r="AZ73" s="210"/>
      <c r="BA73" s="210"/>
      <c r="BB73" s="210"/>
      <c r="BC73" s="210"/>
      <c r="BD73" s="210"/>
      <c r="BE73" s="210"/>
      <c r="BF73" s="1301"/>
      <c r="BG73" s="1295"/>
      <c r="BH73" s="210"/>
      <c r="BI73" s="210"/>
      <c r="BJ73" s="210"/>
      <c r="BK73" s="210"/>
      <c r="BL73" s="210"/>
      <c r="BM73" s="210"/>
      <c r="BN73" s="1301"/>
      <c r="BO73" s="1295"/>
      <c r="BP73" s="210"/>
      <c r="BQ73" s="210"/>
      <c r="BR73" s="210"/>
      <c r="BS73" s="210"/>
      <c r="BT73" s="210"/>
      <c r="BU73" s="210"/>
    </row>
    <row r="74" spans="1:73" ht="39.950000000000003" customHeight="1">
      <c r="A74" s="133"/>
      <c r="B74" s="141"/>
      <c r="C74" s="1246"/>
      <c r="D74" s="1228"/>
      <c r="E74" s="1234"/>
      <c r="F74" s="1423"/>
      <c r="G74" s="1808"/>
      <c r="H74" s="1516"/>
      <c r="I74" s="1516"/>
      <c r="J74" s="1313"/>
      <c r="K74" s="1313"/>
      <c r="L74" s="1313"/>
      <c r="M74" s="1313"/>
      <c r="N74" s="1417"/>
      <c r="O74" s="1313"/>
      <c r="P74" s="1263"/>
      <c r="Q74" s="1821"/>
      <c r="R74" s="1828"/>
      <c r="S74" s="1828"/>
      <c r="T74" s="1286"/>
      <c r="U74" s="1289"/>
      <c r="V74" s="1289"/>
      <c r="W74" s="1289"/>
      <c r="X74" s="1289"/>
      <c r="Y74" s="1289"/>
      <c r="Z74" s="1296"/>
      <c r="AA74" s="1296"/>
      <c r="AB74" s="1296"/>
      <c r="AC74" s="1296"/>
      <c r="AD74" s="1296"/>
      <c r="AE74" s="1296"/>
      <c r="AF74" s="1296"/>
      <c r="AG74" s="202"/>
      <c r="AH74" s="203"/>
      <c r="AI74" s="203"/>
      <c r="AJ74" s="203"/>
      <c r="AK74" s="202"/>
      <c r="AL74" s="204"/>
      <c r="AM74" s="204"/>
      <c r="AN74" s="204"/>
      <c r="AO74" s="204"/>
      <c r="AP74" s="1302"/>
      <c r="AQ74" s="1296"/>
      <c r="AR74" s="211"/>
      <c r="AS74" s="211"/>
      <c r="AT74" s="211"/>
      <c r="AU74" s="211"/>
      <c r="AV74" s="211"/>
      <c r="AW74" s="211"/>
      <c r="AX74" s="1302"/>
      <c r="AY74" s="1296"/>
      <c r="AZ74" s="211"/>
      <c r="BA74" s="211"/>
      <c r="BB74" s="211"/>
      <c r="BC74" s="211"/>
      <c r="BD74" s="211"/>
      <c r="BE74" s="211"/>
      <c r="BF74" s="1302"/>
      <c r="BG74" s="1296"/>
      <c r="BH74" s="211"/>
      <c r="BI74" s="211"/>
      <c r="BJ74" s="211"/>
      <c r="BK74" s="211"/>
      <c r="BL74" s="211"/>
      <c r="BM74" s="211"/>
      <c r="BN74" s="1302"/>
      <c r="BO74" s="1296"/>
      <c r="BP74" s="211"/>
      <c r="BQ74" s="211"/>
      <c r="BR74" s="211"/>
      <c r="BS74" s="211"/>
      <c r="BT74" s="211"/>
      <c r="BU74" s="211"/>
    </row>
    <row r="75" spans="1:73" ht="39.950000000000003" customHeight="1">
      <c r="A75" s="133"/>
      <c r="B75" s="141"/>
      <c r="C75" s="1244" t="s">
        <v>2484</v>
      </c>
      <c r="D75" s="1226" t="s">
        <v>3809</v>
      </c>
      <c r="E75" s="1232">
        <v>824</v>
      </c>
      <c r="F75" s="1421">
        <v>320800809</v>
      </c>
      <c r="G75" s="1806" t="s">
        <v>515</v>
      </c>
      <c r="H75" s="1518">
        <v>1</v>
      </c>
      <c r="I75" s="1518" t="s">
        <v>2982</v>
      </c>
      <c r="J75" s="1311">
        <v>32</v>
      </c>
      <c r="K75" s="1311" t="s">
        <v>3791</v>
      </c>
      <c r="L75" s="1311">
        <v>3208</v>
      </c>
      <c r="M75" s="1311" t="s">
        <v>3805</v>
      </c>
      <c r="N75" s="1415">
        <v>2026004540026</v>
      </c>
      <c r="O75" s="1311" t="s">
        <v>3806</v>
      </c>
      <c r="P75" s="1261" t="s">
        <v>742</v>
      </c>
      <c r="Q75" s="1819">
        <v>1</v>
      </c>
      <c r="R75" s="1826" t="s">
        <v>2867</v>
      </c>
      <c r="S75" s="1826"/>
      <c r="T75" s="1284"/>
      <c r="U75" s="1287"/>
      <c r="V75" s="1287"/>
      <c r="W75" s="1287"/>
      <c r="X75" s="1287"/>
      <c r="Y75" s="1287"/>
      <c r="Z75" s="1294">
        <f t="shared" si="36"/>
        <v>0</v>
      </c>
      <c r="AA75" s="1294">
        <f t="shared" ref="AA75:AF75" si="37">SUM(AR75:AR78,AZ75:AZ78,BH75:BH78,BP75:BP78)</f>
        <v>0</v>
      </c>
      <c r="AB75" s="1294">
        <f t="shared" si="37"/>
        <v>0</v>
      </c>
      <c r="AC75" s="1294">
        <f t="shared" si="37"/>
        <v>0</v>
      </c>
      <c r="AD75" s="1294">
        <f t="shared" si="37"/>
        <v>0</v>
      </c>
      <c r="AE75" s="1294">
        <f t="shared" si="37"/>
        <v>0</v>
      </c>
      <c r="AF75" s="1294">
        <f t="shared" si="37"/>
        <v>0</v>
      </c>
      <c r="AG75" s="194"/>
      <c r="AH75" s="195"/>
      <c r="AI75" s="195"/>
      <c r="AJ75" s="195"/>
      <c r="AK75" s="196"/>
      <c r="AL75" s="197"/>
      <c r="AM75" s="197"/>
      <c r="AN75" s="197"/>
      <c r="AO75" s="197"/>
      <c r="AP75" s="1300">
        <f>+U75</f>
        <v>0</v>
      </c>
      <c r="AQ75" s="1294">
        <f>SUM(AR75:AW78)</f>
        <v>0</v>
      </c>
      <c r="AR75" s="209"/>
      <c r="AS75" s="209"/>
      <c r="AT75" s="209"/>
      <c r="AU75" s="209"/>
      <c r="AV75" s="209"/>
      <c r="AW75" s="209"/>
      <c r="AX75" s="1300">
        <f>+V75</f>
        <v>0</v>
      </c>
      <c r="AY75" s="1294">
        <f>SUM(AZ75:BE78)</f>
        <v>0</v>
      </c>
      <c r="AZ75" s="209"/>
      <c r="BA75" s="209"/>
      <c r="BB75" s="209"/>
      <c r="BC75" s="209"/>
      <c r="BD75" s="209"/>
      <c r="BE75" s="209"/>
      <c r="BF75" s="1300">
        <f>+W75</f>
        <v>0</v>
      </c>
      <c r="BG75" s="1294">
        <f>SUM(BH75:BM78)</f>
        <v>0</v>
      </c>
      <c r="BH75" s="209"/>
      <c r="BI75" s="209"/>
      <c r="BJ75" s="209"/>
      <c r="BK75" s="209"/>
      <c r="BL75" s="209"/>
      <c r="BM75" s="209"/>
      <c r="BN75" s="1300">
        <f>+X75</f>
        <v>0</v>
      </c>
      <c r="BO75" s="1294">
        <f>SUM(BP75:BU78)</f>
        <v>0</v>
      </c>
      <c r="BP75" s="209"/>
      <c r="BQ75" s="209"/>
      <c r="BR75" s="209"/>
      <c r="BS75" s="209"/>
      <c r="BT75" s="209"/>
      <c r="BU75" s="209"/>
    </row>
    <row r="76" spans="1:73" ht="39.950000000000003" customHeight="1">
      <c r="A76" s="133"/>
      <c r="B76" s="141"/>
      <c r="C76" s="1245"/>
      <c r="D76" s="1227"/>
      <c r="E76" s="1233"/>
      <c r="F76" s="1422"/>
      <c r="G76" s="1807"/>
      <c r="H76" s="1515"/>
      <c r="I76" s="1515"/>
      <c r="J76" s="1312"/>
      <c r="K76" s="1312"/>
      <c r="L76" s="1312"/>
      <c r="M76" s="1312"/>
      <c r="N76" s="1416"/>
      <c r="O76" s="1312"/>
      <c r="P76" s="1262"/>
      <c r="Q76" s="1820"/>
      <c r="R76" s="1827"/>
      <c r="S76" s="1827"/>
      <c r="T76" s="1285"/>
      <c r="U76" s="1288"/>
      <c r="V76" s="1288"/>
      <c r="W76" s="1288"/>
      <c r="X76" s="1288"/>
      <c r="Y76" s="1288"/>
      <c r="Z76" s="1295"/>
      <c r="AA76" s="1295"/>
      <c r="AB76" s="1295"/>
      <c r="AC76" s="1295"/>
      <c r="AD76" s="1295"/>
      <c r="AE76" s="1295"/>
      <c r="AF76" s="1295"/>
      <c r="AG76" s="198"/>
      <c r="AH76" s="199"/>
      <c r="AI76" s="199"/>
      <c r="AJ76" s="199"/>
      <c r="AK76" s="200"/>
      <c r="AL76" s="201"/>
      <c r="AM76" s="201"/>
      <c r="AN76" s="201"/>
      <c r="AO76" s="201"/>
      <c r="AP76" s="1301"/>
      <c r="AQ76" s="1295"/>
      <c r="AR76" s="210"/>
      <c r="AS76" s="210"/>
      <c r="AT76" s="210"/>
      <c r="AU76" s="210"/>
      <c r="AV76" s="210"/>
      <c r="AW76" s="210"/>
      <c r="AX76" s="1301"/>
      <c r="AY76" s="1295"/>
      <c r="AZ76" s="210"/>
      <c r="BA76" s="210"/>
      <c r="BB76" s="210"/>
      <c r="BC76" s="210"/>
      <c r="BD76" s="210"/>
      <c r="BE76" s="210"/>
      <c r="BF76" s="1301"/>
      <c r="BG76" s="1295"/>
      <c r="BH76" s="210"/>
      <c r="BI76" s="210"/>
      <c r="BJ76" s="210"/>
      <c r="BK76" s="210"/>
      <c r="BL76" s="210"/>
      <c r="BM76" s="210"/>
      <c r="BN76" s="1301"/>
      <c r="BO76" s="1295"/>
      <c r="BP76" s="210"/>
      <c r="BQ76" s="210"/>
      <c r="BR76" s="210"/>
      <c r="BS76" s="210"/>
      <c r="BT76" s="210"/>
      <c r="BU76" s="210"/>
    </row>
    <row r="77" spans="1:73" ht="39.950000000000003" customHeight="1">
      <c r="A77" s="133"/>
      <c r="B77" s="141"/>
      <c r="C77" s="1245"/>
      <c r="D77" s="1227"/>
      <c r="E77" s="1233"/>
      <c r="F77" s="1422"/>
      <c r="G77" s="1807"/>
      <c r="H77" s="1515"/>
      <c r="I77" s="1515"/>
      <c r="J77" s="1312"/>
      <c r="K77" s="1312"/>
      <c r="L77" s="1312"/>
      <c r="M77" s="1312"/>
      <c r="N77" s="1416"/>
      <c r="O77" s="1312"/>
      <c r="P77" s="1262"/>
      <c r="Q77" s="1820"/>
      <c r="R77" s="1827"/>
      <c r="S77" s="1827"/>
      <c r="T77" s="1285"/>
      <c r="U77" s="1288"/>
      <c r="V77" s="1288"/>
      <c r="W77" s="1288"/>
      <c r="X77" s="1288"/>
      <c r="Y77" s="1288"/>
      <c r="Z77" s="1295"/>
      <c r="AA77" s="1295"/>
      <c r="AB77" s="1295"/>
      <c r="AC77" s="1295"/>
      <c r="AD77" s="1295"/>
      <c r="AE77" s="1295"/>
      <c r="AF77" s="1295"/>
      <c r="AG77" s="200"/>
      <c r="AH77" s="199"/>
      <c r="AI77" s="199"/>
      <c r="AJ77" s="199"/>
      <c r="AK77" s="200"/>
      <c r="AL77" s="201"/>
      <c r="AM77" s="201"/>
      <c r="AN77" s="201"/>
      <c r="AO77" s="201"/>
      <c r="AP77" s="1301"/>
      <c r="AQ77" s="1295"/>
      <c r="AR77" s="210"/>
      <c r="AS77" s="210"/>
      <c r="AT77" s="210"/>
      <c r="AU77" s="210"/>
      <c r="AV77" s="210"/>
      <c r="AW77" s="210"/>
      <c r="AX77" s="1301"/>
      <c r="AY77" s="1295"/>
      <c r="AZ77" s="210"/>
      <c r="BA77" s="210"/>
      <c r="BB77" s="210"/>
      <c r="BC77" s="210"/>
      <c r="BD77" s="210"/>
      <c r="BE77" s="210"/>
      <c r="BF77" s="1301"/>
      <c r="BG77" s="1295"/>
      <c r="BH77" s="210"/>
      <c r="BI77" s="210"/>
      <c r="BJ77" s="210"/>
      <c r="BK77" s="210"/>
      <c r="BL77" s="210"/>
      <c r="BM77" s="210"/>
      <c r="BN77" s="1301"/>
      <c r="BO77" s="1295"/>
      <c r="BP77" s="210"/>
      <c r="BQ77" s="210"/>
      <c r="BR77" s="210"/>
      <c r="BS77" s="210"/>
      <c r="BT77" s="210"/>
      <c r="BU77" s="210"/>
    </row>
    <row r="78" spans="1:73" ht="39.950000000000003" customHeight="1">
      <c r="A78" s="133"/>
      <c r="B78" s="141"/>
      <c r="C78" s="1246"/>
      <c r="D78" s="1228"/>
      <c r="E78" s="1234"/>
      <c r="F78" s="1423"/>
      <c r="G78" s="1808"/>
      <c r="H78" s="1516"/>
      <c r="I78" s="1516"/>
      <c r="J78" s="1313"/>
      <c r="K78" s="1313"/>
      <c r="L78" s="1313"/>
      <c r="M78" s="1313"/>
      <c r="N78" s="1417"/>
      <c r="O78" s="1313"/>
      <c r="P78" s="1263"/>
      <c r="Q78" s="1821"/>
      <c r="R78" s="1828"/>
      <c r="S78" s="1828"/>
      <c r="T78" s="1286"/>
      <c r="U78" s="1289"/>
      <c r="V78" s="1289"/>
      <c r="W78" s="1289"/>
      <c r="X78" s="1289"/>
      <c r="Y78" s="1289"/>
      <c r="Z78" s="1296"/>
      <c r="AA78" s="1296"/>
      <c r="AB78" s="1296"/>
      <c r="AC78" s="1296"/>
      <c r="AD78" s="1296"/>
      <c r="AE78" s="1296"/>
      <c r="AF78" s="1296"/>
      <c r="AG78" s="202"/>
      <c r="AH78" s="203"/>
      <c r="AI78" s="203"/>
      <c r="AJ78" s="203"/>
      <c r="AK78" s="202"/>
      <c r="AL78" s="204"/>
      <c r="AM78" s="204"/>
      <c r="AN78" s="204"/>
      <c r="AO78" s="204"/>
      <c r="AP78" s="1302"/>
      <c r="AQ78" s="1296"/>
      <c r="AR78" s="211"/>
      <c r="AS78" s="211"/>
      <c r="AT78" s="211"/>
      <c r="AU78" s="211"/>
      <c r="AV78" s="211"/>
      <c r="AW78" s="211"/>
      <c r="AX78" s="1302"/>
      <c r="AY78" s="1296"/>
      <c r="AZ78" s="211"/>
      <c r="BA78" s="211"/>
      <c r="BB78" s="211"/>
      <c r="BC78" s="211"/>
      <c r="BD78" s="211"/>
      <c r="BE78" s="211"/>
      <c r="BF78" s="1302"/>
      <c r="BG78" s="1296"/>
      <c r="BH78" s="211"/>
      <c r="BI78" s="211"/>
      <c r="BJ78" s="211"/>
      <c r="BK78" s="211"/>
      <c r="BL78" s="211"/>
      <c r="BM78" s="211"/>
      <c r="BN78" s="1302"/>
      <c r="BO78" s="1296"/>
      <c r="BP78" s="211"/>
      <c r="BQ78" s="211"/>
      <c r="BR78" s="211"/>
      <c r="BS78" s="211"/>
      <c r="BT78" s="211"/>
      <c r="BU78" s="211"/>
    </row>
    <row r="79" spans="1:73" ht="40.15" customHeight="1">
      <c r="A79" s="133"/>
      <c r="B79" s="134" t="s">
        <v>2486</v>
      </c>
      <c r="C79" s="135" t="s">
        <v>223</v>
      </c>
      <c r="D79" s="136"/>
      <c r="E79" s="137"/>
      <c r="F79" s="138"/>
      <c r="G79" s="139"/>
      <c r="H79" s="140"/>
      <c r="I79" s="140"/>
      <c r="J79" s="158"/>
      <c r="K79" s="158"/>
      <c r="L79" s="136"/>
      <c r="M79" s="159"/>
      <c r="N79" s="160"/>
      <c r="O79" s="161"/>
      <c r="P79" s="161"/>
      <c r="Q79" s="174"/>
      <c r="R79" s="175"/>
      <c r="S79" s="175"/>
      <c r="T79" s="176"/>
      <c r="U79" s="177"/>
      <c r="V79" s="177"/>
      <c r="W79" s="177"/>
      <c r="X79" s="177"/>
      <c r="Y79" s="185">
        <f>Z79</f>
        <v>0</v>
      </c>
      <c r="Z79" s="186">
        <f t="shared" ref="Z79:AF117" si="38">+AQ79+AY79+BG79+BO79</f>
        <v>0</v>
      </c>
      <c r="AA79" s="186">
        <f t="shared" si="38"/>
        <v>0</v>
      </c>
      <c r="AB79" s="186">
        <f t="shared" si="38"/>
        <v>0</v>
      </c>
      <c r="AC79" s="186">
        <f t="shared" si="38"/>
        <v>0</v>
      </c>
      <c r="AD79" s="186">
        <f t="shared" si="38"/>
        <v>0</v>
      </c>
      <c r="AE79" s="186">
        <f t="shared" si="38"/>
        <v>0</v>
      </c>
      <c r="AF79" s="186">
        <f t="shared" si="38"/>
        <v>0</v>
      </c>
      <c r="AG79" s="193"/>
      <c r="AH79" s="193"/>
      <c r="AI79" s="193"/>
      <c r="AJ79" s="193"/>
      <c r="AK79" s="193"/>
      <c r="AL79" s="193"/>
      <c r="AM79" s="193"/>
      <c r="AN79" s="193"/>
      <c r="AO79" s="193"/>
      <c r="AP79" s="206"/>
      <c r="AQ79" s="207">
        <f t="shared" ref="AQ79:AR79" si="39">SUM(AQ80:AQ107)</f>
        <v>0</v>
      </c>
      <c r="AR79" s="207">
        <f t="shared" si="39"/>
        <v>0</v>
      </c>
      <c r="AS79" s="207">
        <f t="shared" ref="AS79:AW79" si="40">SUM(AS80:AS107)</f>
        <v>0</v>
      </c>
      <c r="AT79" s="207">
        <f t="shared" si="40"/>
        <v>0</v>
      </c>
      <c r="AU79" s="207">
        <f t="shared" si="40"/>
        <v>0</v>
      </c>
      <c r="AV79" s="207">
        <f t="shared" si="40"/>
        <v>0</v>
      </c>
      <c r="AW79" s="207">
        <f t="shared" si="40"/>
        <v>0</v>
      </c>
      <c r="AX79" s="206"/>
      <c r="AY79" s="207">
        <f t="shared" ref="AY79:AZ79" si="41">SUM(AY80:AY107)</f>
        <v>0</v>
      </c>
      <c r="AZ79" s="207">
        <f t="shared" si="41"/>
        <v>0</v>
      </c>
      <c r="BA79" s="207">
        <f t="shared" ref="BA79:BE79" si="42">SUM(BA80:BA107)</f>
        <v>0</v>
      </c>
      <c r="BB79" s="207">
        <f t="shared" si="42"/>
        <v>0</v>
      </c>
      <c r="BC79" s="207">
        <f t="shared" si="42"/>
        <v>0</v>
      </c>
      <c r="BD79" s="207">
        <f t="shared" si="42"/>
        <v>0</v>
      </c>
      <c r="BE79" s="207">
        <f t="shared" si="42"/>
        <v>0</v>
      </c>
      <c r="BF79" s="206"/>
      <c r="BG79" s="207">
        <f t="shared" ref="BG79:BH79" si="43">SUM(BG80:BG107)</f>
        <v>0</v>
      </c>
      <c r="BH79" s="207">
        <f t="shared" si="43"/>
        <v>0</v>
      </c>
      <c r="BI79" s="207">
        <f t="shared" ref="BI79:BM79" si="44">SUM(BI80:BI107)</f>
        <v>0</v>
      </c>
      <c r="BJ79" s="207">
        <f t="shared" si="44"/>
        <v>0</v>
      </c>
      <c r="BK79" s="207">
        <f t="shared" si="44"/>
        <v>0</v>
      </c>
      <c r="BL79" s="207">
        <f t="shared" si="44"/>
        <v>0</v>
      </c>
      <c r="BM79" s="207">
        <f t="shared" si="44"/>
        <v>0</v>
      </c>
      <c r="BN79" s="206"/>
      <c r="BO79" s="207">
        <f t="shared" ref="BO79:BP79" si="45">SUM(BO80:BO107)</f>
        <v>0</v>
      </c>
      <c r="BP79" s="207">
        <f t="shared" si="45"/>
        <v>0</v>
      </c>
      <c r="BQ79" s="207">
        <f t="shared" ref="BQ79:BU79" si="46">SUM(BQ80:BQ107)</f>
        <v>0</v>
      </c>
      <c r="BR79" s="207">
        <f t="shared" si="46"/>
        <v>0</v>
      </c>
      <c r="BS79" s="207">
        <f t="shared" si="46"/>
        <v>0</v>
      </c>
      <c r="BT79" s="207">
        <f t="shared" si="46"/>
        <v>0</v>
      </c>
      <c r="BU79" s="207">
        <f t="shared" si="46"/>
        <v>0</v>
      </c>
    </row>
    <row r="80" spans="1:73" ht="39.950000000000003" customHeight="1">
      <c r="A80" s="133"/>
      <c r="B80" s="141"/>
      <c r="C80" s="1244" t="s">
        <v>2487</v>
      </c>
      <c r="D80" s="1226" t="s">
        <v>3810</v>
      </c>
      <c r="E80" s="1232">
        <v>825</v>
      </c>
      <c r="F80" s="1421">
        <v>320100901</v>
      </c>
      <c r="G80" s="1806" t="s">
        <v>3811</v>
      </c>
      <c r="H80" s="1518">
        <v>2</v>
      </c>
      <c r="I80" s="1518" t="s">
        <v>2982</v>
      </c>
      <c r="J80" s="1311">
        <v>32</v>
      </c>
      <c r="K80" s="1311" t="s">
        <v>3791</v>
      </c>
      <c r="L80" s="1311">
        <v>3201</v>
      </c>
      <c r="M80" s="1311" t="s">
        <v>3801</v>
      </c>
      <c r="N80" s="1415">
        <v>2026004540036</v>
      </c>
      <c r="O80" s="1311" t="s">
        <v>3802</v>
      </c>
      <c r="P80" s="1261" t="s">
        <v>2489</v>
      </c>
      <c r="Q80" s="1819">
        <v>2</v>
      </c>
      <c r="R80" s="1826" t="s">
        <v>2871</v>
      </c>
      <c r="S80" s="1826"/>
      <c r="T80" s="1284"/>
      <c r="U80" s="1287"/>
      <c r="V80" s="1287"/>
      <c r="W80" s="1287"/>
      <c r="X80" s="1287"/>
      <c r="Y80" s="1287"/>
      <c r="Z80" s="1294">
        <f t="shared" si="38"/>
        <v>0</v>
      </c>
      <c r="AA80" s="1294">
        <f t="shared" ref="AA80:AF92" si="47">SUM(AR80:AR83,AZ80:AZ83,BH80:BH83,BP80:BP83)</f>
        <v>0</v>
      </c>
      <c r="AB80" s="1294">
        <f t="shared" si="47"/>
        <v>0</v>
      </c>
      <c r="AC80" s="1294">
        <f t="shared" si="47"/>
        <v>0</v>
      </c>
      <c r="AD80" s="1294">
        <f t="shared" si="47"/>
        <v>0</v>
      </c>
      <c r="AE80" s="1294">
        <f t="shared" si="47"/>
        <v>0</v>
      </c>
      <c r="AF80" s="1294">
        <f t="shared" si="47"/>
        <v>0</v>
      </c>
      <c r="AG80" s="194"/>
      <c r="AH80" s="195"/>
      <c r="AI80" s="195"/>
      <c r="AJ80" s="195"/>
      <c r="AK80" s="196"/>
      <c r="AL80" s="197"/>
      <c r="AM80" s="197"/>
      <c r="AN80" s="197"/>
      <c r="AO80" s="197"/>
      <c r="AP80" s="1300">
        <f>+U80</f>
        <v>0</v>
      </c>
      <c r="AQ80" s="1294">
        <f>SUM(AR80:AW83)</f>
        <v>0</v>
      </c>
      <c r="AR80" s="209"/>
      <c r="AS80" s="209"/>
      <c r="AT80" s="209"/>
      <c r="AU80" s="209"/>
      <c r="AV80" s="209"/>
      <c r="AW80" s="209"/>
      <c r="AX80" s="1300">
        <f>+V80</f>
        <v>0</v>
      </c>
      <c r="AY80" s="1294">
        <f>SUM(AZ80:BE83)</f>
        <v>0</v>
      </c>
      <c r="AZ80" s="209"/>
      <c r="BA80" s="209"/>
      <c r="BB80" s="209"/>
      <c r="BC80" s="209"/>
      <c r="BD80" s="209"/>
      <c r="BE80" s="209"/>
      <c r="BF80" s="1300">
        <f>+W80</f>
        <v>0</v>
      </c>
      <c r="BG80" s="1294">
        <f>SUM(BH80:BM83)</f>
        <v>0</v>
      </c>
      <c r="BH80" s="209"/>
      <c r="BI80" s="209"/>
      <c r="BJ80" s="209"/>
      <c r="BK80" s="209"/>
      <c r="BL80" s="209"/>
      <c r="BM80" s="209"/>
      <c r="BN80" s="1300">
        <f>+X80</f>
        <v>0</v>
      </c>
      <c r="BO80" s="1294">
        <f>SUM(BP80:BU83)</f>
        <v>0</v>
      </c>
      <c r="BP80" s="209"/>
      <c r="BQ80" s="209"/>
      <c r="BR80" s="209"/>
      <c r="BS80" s="209"/>
      <c r="BT80" s="209"/>
      <c r="BU80" s="209"/>
    </row>
    <row r="81" spans="1:73" ht="39.950000000000003" customHeight="1">
      <c r="A81" s="133"/>
      <c r="B81" s="141"/>
      <c r="C81" s="1245"/>
      <c r="D81" s="1227"/>
      <c r="E81" s="1233"/>
      <c r="F81" s="1422"/>
      <c r="G81" s="1807"/>
      <c r="H81" s="1515"/>
      <c r="I81" s="1515"/>
      <c r="J81" s="1312"/>
      <c r="K81" s="1312"/>
      <c r="L81" s="1312"/>
      <c r="M81" s="1312"/>
      <c r="N81" s="1416"/>
      <c r="O81" s="1312"/>
      <c r="P81" s="1262"/>
      <c r="Q81" s="1820"/>
      <c r="R81" s="1827"/>
      <c r="S81" s="1827"/>
      <c r="T81" s="1285"/>
      <c r="U81" s="1288"/>
      <c r="V81" s="1288"/>
      <c r="W81" s="1288"/>
      <c r="X81" s="1288"/>
      <c r="Y81" s="1288"/>
      <c r="Z81" s="1295"/>
      <c r="AA81" s="1295"/>
      <c r="AB81" s="1295"/>
      <c r="AC81" s="1295"/>
      <c r="AD81" s="1295"/>
      <c r="AE81" s="1295"/>
      <c r="AF81" s="1295"/>
      <c r="AG81" s="198"/>
      <c r="AH81" s="199"/>
      <c r="AI81" s="199"/>
      <c r="AJ81" s="199"/>
      <c r="AK81" s="200"/>
      <c r="AL81" s="201"/>
      <c r="AM81" s="201"/>
      <c r="AN81" s="201"/>
      <c r="AO81" s="201"/>
      <c r="AP81" s="1301"/>
      <c r="AQ81" s="1295"/>
      <c r="AR81" s="210"/>
      <c r="AS81" s="210"/>
      <c r="AT81" s="210"/>
      <c r="AU81" s="210"/>
      <c r="AV81" s="210"/>
      <c r="AW81" s="210"/>
      <c r="AX81" s="1301"/>
      <c r="AY81" s="1295"/>
      <c r="AZ81" s="210"/>
      <c r="BA81" s="210"/>
      <c r="BB81" s="210"/>
      <c r="BC81" s="210"/>
      <c r="BD81" s="210"/>
      <c r="BE81" s="210"/>
      <c r="BF81" s="1301"/>
      <c r="BG81" s="1295"/>
      <c r="BH81" s="210"/>
      <c r="BI81" s="210"/>
      <c r="BJ81" s="210"/>
      <c r="BK81" s="210"/>
      <c r="BL81" s="210"/>
      <c r="BM81" s="210"/>
      <c r="BN81" s="1301"/>
      <c r="BO81" s="1295"/>
      <c r="BP81" s="210"/>
      <c r="BQ81" s="210"/>
      <c r="BR81" s="210"/>
      <c r="BS81" s="210"/>
      <c r="BT81" s="210"/>
      <c r="BU81" s="210"/>
    </row>
    <row r="82" spans="1:73" ht="39.950000000000003" customHeight="1">
      <c r="A82" s="133"/>
      <c r="B82" s="141"/>
      <c r="C82" s="1245"/>
      <c r="D82" s="1227"/>
      <c r="E82" s="1233"/>
      <c r="F82" s="1422"/>
      <c r="G82" s="1807"/>
      <c r="H82" s="1515"/>
      <c r="I82" s="1515"/>
      <c r="J82" s="1312"/>
      <c r="K82" s="1312"/>
      <c r="L82" s="1312"/>
      <c r="M82" s="1312"/>
      <c r="N82" s="1416"/>
      <c r="O82" s="1312"/>
      <c r="P82" s="1262"/>
      <c r="Q82" s="1820"/>
      <c r="R82" s="1827"/>
      <c r="S82" s="1827"/>
      <c r="T82" s="1285"/>
      <c r="U82" s="1288"/>
      <c r="V82" s="1288"/>
      <c r="W82" s="1288"/>
      <c r="X82" s="1288"/>
      <c r="Y82" s="1288"/>
      <c r="Z82" s="1295"/>
      <c r="AA82" s="1295"/>
      <c r="AB82" s="1295"/>
      <c r="AC82" s="1295"/>
      <c r="AD82" s="1295"/>
      <c r="AE82" s="1295"/>
      <c r="AF82" s="1295"/>
      <c r="AG82" s="200"/>
      <c r="AH82" s="199"/>
      <c r="AI82" s="199"/>
      <c r="AJ82" s="199"/>
      <c r="AK82" s="200"/>
      <c r="AL82" s="201"/>
      <c r="AM82" s="201"/>
      <c r="AN82" s="201"/>
      <c r="AO82" s="201"/>
      <c r="AP82" s="1301"/>
      <c r="AQ82" s="1295"/>
      <c r="AR82" s="210"/>
      <c r="AS82" s="210"/>
      <c r="AT82" s="210"/>
      <c r="AU82" s="210"/>
      <c r="AV82" s="210"/>
      <c r="AW82" s="210"/>
      <c r="AX82" s="1301"/>
      <c r="AY82" s="1295"/>
      <c r="AZ82" s="210"/>
      <c r="BA82" s="210"/>
      <c r="BB82" s="210"/>
      <c r="BC82" s="210"/>
      <c r="BD82" s="210"/>
      <c r="BE82" s="210"/>
      <c r="BF82" s="1301"/>
      <c r="BG82" s="1295"/>
      <c r="BH82" s="210"/>
      <c r="BI82" s="210"/>
      <c r="BJ82" s="210"/>
      <c r="BK82" s="210"/>
      <c r="BL82" s="210"/>
      <c r="BM82" s="210"/>
      <c r="BN82" s="1301"/>
      <c r="BO82" s="1295"/>
      <c r="BP82" s="210"/>
      <c r="BQ82" s="210"/>
      <c r="BR82" s="210"/>
      <c r="BS82" s="210"/>
      <c r="BT82" s="210"/>
      <c r="BU82" s="210"/>
    </row>
    <row r="83" spans="1:73" ht="39.950000000000003" customHeight="1">
      <c r="A83" s="133"/>
      <c r="B83" s="141"/>
      <c r="C83" s="1246"/>
      <c r="D83" s="1228"/>
      <c r="E83" s="1234"/>
      <c r="F83" s="1423"/>
      <c r="G83" s="1808"/>
      <c r="H83" s="1516"/>
      <c r="I83" s="1516"/>
      <c r="J83" s="1313"/>
      <c r="K83" s="1313"/>
      <c r="L83" s="1313"/>
      <c r="M83" s="1313"/>
      <c r="N83" s="1417"/>
      <c r="O83" s="1313"/>
      <c r="P83" s="1263"/>
      <c r="Q83" s="1821"/>
      <c r="R83" s="1828"/>
      <c r="S83" s="1828"/>
      <c r="T83" s="1286"/>
      <c r="U83" s="1289"/>
      <c r="V83" s="1289"/>
      <c r="W83" s="1289"/>
      <c r="X83" s="1289"/>
      <c r="Y83" s="1289"/>
      <c r="Z83" s="1296"/>
      <c r="AA83" s="1296"/>
      <c r="AB83" s="1296"/>
      <c r="AC83" s="1296"/>
      <c r="AD83" s="1296"/>
      <c r="AE83" s="1296"/>
      <c r="AF83" s="1296"/>
      <c r="AG83" s="202"/>
      <c r="AH83" s="203"/>
      <c r="AI83" s="203"/>
      <c r="AJ83" s="203"/>
      <c r="AK83" s="202"/>
      <c r="AL83" s="204"/>
      <c r="AM83" s="204"/>
      <c r="AN83" s="204"/>
      <c r="AO83" s="204"/>
      <c r="AP83" s="1302"/>
      <c r="AQ83" s="1296"/>
      <c r="AR83" s="211"/>
      <c r="AS83" s="211"/>
      <c r="AT83" s="211"/>
      <c r="AU83" s="211"/>
      <c r="AV83" s="211"/>
      <c r="AW83" s="211"/>
      <c r="AX83" s="1302"/>
      <c r="AY83" s="1296"/>
      <c r="AZ83" s="211"/>
      <c r="BA83" s="211"/>
      <c r="BB83" s="211"/>
      <c r="BC83" s="211"/>
      <c r="BD83" s="211"/>
      <c r="BE83" s="211"/>
      <c r="BF83" s="1302"/>
      <c r="BG83" s="1296"/>
      <c r="BH83" s="211"/>
      <c r="BI83" s="211"/>
      <c r="BJ83" s="211"/>
      <c r="BK83" s="211"/>
      <c r="BL83" s="211"/>
      <c r="BM83" s="211"/>
      <c r="BN83" s="1302"/>
      <c r="BO83" s="1296"/>
      <c r="BP83" s="211"/>
      <c r="BQ83" s="211"/>
      <c r="BR83" s="211"/>
      <c r="BS83" s="211"/>
      <c r="BT83" s="211"/>
      <c r="BU83" s="211"/>
    </row>
    <row r="84" spans="1:73" ht="39.950000000000003" customHeight="1">
      <c r="C84" s="1245" t="s">
        <v>2490</v>
      </c>
      <c r="D84" s="1401" t="s">
        <v>2491</v>
      </c>
      <c r="E84" s="1232">
        <v>826</v>
      </c>
      <c r="F84" s="1421">
        <v>320100901</v>
      </c>
      <c r="G84" s="1806" t="s">
        <v>3811</v>
      </c>
      <c r="H84" s="1518">
        <v>4</v>
      </c>
      <c r="I84" s="1518" t="s">
        <v>2982</v>
      </c>
      <c r="J84" s="1311">
        <v>32</v>
      </c>
      <c r="K84" s="1311" t="s">
        <v>3791</v>
      </c>
      <c r="L84" s="1311">
        <v>3201</v>
      </c>
      <c r="M84" s="1311" t="s">
        <v>3801</v>
      </c>
      <c r="N84" s="1415">
        <v>2026004540036</v>
      </c>
      <c r="O84" s="1311" t="s">
        <v>3802</v>
      </c>
      <c r="P84" s="1261" t="s">
        <v>2492</v>
      </c>
      <c r="Q84" s="1819">
        <v>4</v>
      </c>
      <c r="R84" s="1826" t="s">
        <v>2871</v>
      </c>
      <c r="S84" s="1826"/>
      <c r="T84" s="1284"/>
      <c r="U84" s="1287"/>
      <c r="V84" s="1287"/>
      <c r="W84" s="1287"/>
      <c r="X84" s="1287"/>
      <c r="Y84" s="1287"/>
      <c r="Z84" s="1294">
        <f t="shared" si="38"/>
        <v>0</v>
      </c>
      <c r="AA84" s="1294">
        <f t="shared" si="47"/>
        <v>0</v>
      </c>
      <c r="AB84" s="1294">
        <f t="shared" si="47"/>
        <v>0</v>
      </c>
      <c r="AC84" s="1294">
        <f t="shared" si="47"/>
        <v>0</v>
      </c>
      <c r="AD84" s="1294">
        <f t="shared" si="47"/>
        <v>0</v>
      </c>
      <c r="AE84" s="1294">
        <f t="shared" si="47"/>
        <v>0</v>
      </c>
      <c r="AF84" s="1294">
        <f t="shared" si="47"/>
        <v>0</v>
      </c>
      <c r="AG84" s="194"/>
      <c r="AH84" s="195"/>
      <c r="AI84" s="195"/>
      <c r="AJ84" s="195"/>
      <c r="AK84" s="196"/>
      <c r="AL84" s="197"/>
      <c r="AM84" s="197"/>
      <c r="AN84" s="197"/>
      <c r="AO84" s="197"/>
      <c r="AP84" s="1300">
        <f>+U84</f>
        <v>0</v>
      </c>
      <c r="AQ84" s="1294">
        <f>SUM(AR84:AW87)</f>
        <v>0</v>
      </c>
      <c r="AR84" s="209"/>
      <c r="AS84" s="209"/>
      <c r="AT84" s="209"/>
      <c r="AU84" s="209"/>
      <c r="AV84" s="209"/>
      <c r="AW84" s="209"/>
      <c r="AX84" s="1300">
        <f>+V84</f>
        <v>0</v>
      </c>
      <c r="AY84" s="1294">
        <f>SUM(AZ84:BE87)</f>
        <v>0</v>
      </c>
      <c r="AZ84" s="209"/>
      <c r="BA84" s="209"/>
      <c r="BB84" s="209"/>
      <c r="BC84" s="209"/>
      <c r="BD84" s="209"/>
      <c r="BE84" s="209"/>
      <c r="BF84" s="1300">
        <f>+W84</f>
        <v>0</v>
      </c>
      <c r="BG84" s="1294">
        <f>SUM(BH84:BM87)</f>
        <v>0</v>
      </c>
      <c r="BH84" s="209"/>
      <c r="BI84" s="209"/>
      <c r="BJ84" s="209"/>
      <c r="BK84" s="209"/>
      <c r="BL84" s="209"/>
      <c r="BM84" s="209"/>
      <c r="BN84" s="1300">
        <f>+X84</f>
        <v>0</v>
      </c>
      <c r="BO84" s="1294">
        <f>SUM(BP84:BU87)</f>
        <v>0</v>
      </c>
      <c r="BP84" s="209"/>
      <c r="BQ84" s="209"/>
      <c r="BR84" s="209"/>
      <c r="BS84" s="209"/>
      <c r="BT84" s="209"/>
      <c r="BU84" s="209"/>
    </row>
    <row r="85" spans="1:73" ht="39.950000000000003" customHeight="1">
      <c r="C85" s="1245"/>
      <c r="D85" s="1401"/>
      <c r="E85" s="1233"/>
      <c r="F85" s="1422">
        <v>320100901</v>
      </c>
      <c r="G85" s="1807" t="s">
        <v>3811</v>
      </c>
      <c r="H85" s="1515">
        <v>4</v>
      </c>
      <c r="I85" s="1515" t="s">
        <v>2982</v>
      </c>
      <c r="J85" s="1312">
        <v>32</v>
      </c>
      <c r="K85" s="1312" t="s">
        <v>3791</v>
      </c>
      <c r="L85" s="1312">
        <v>3201</v>
      </c>
      <c r="M85" s="1312" t="s">
        <v>3801</v>
      </c>
      <c r="N85" s="1416"/>
      <c r="O85" s="1312" t="s">
        <v>3802</v>
      </c>
      <c r="P85" s="1262"/>
      <c r="Q85" s="1820"/>
      <c r="R85" s="1827"/>
      <c r="S85" s="1827"/>
      <c r="T85" s="1285"/>
      <c r="U85" s="1288"/>
      <c r="V85" s="1288"/>
      <c r="W85" s="1288"/>
      <c r="X85" s="1288"/>
      <c r="Y85" s="1288"/>
      <c r="Z85" s="1295"/>
      <c r="AA85" s="1295"/>
      <c r="AB85" s="1295"/>
      <c r="AC85" s="1295"/>
      <c r="AD85" s="1295"/>
      <c r="AE85" s="1295"/>
      <c r="AF85" s="1295"/>
      <c r="AG85" s="198"/>
      <c r="AH85" s="199"/>
      <c r="AI85" s="199"/>
      <c r="AJ85" s="199"/>
      <c r="AK85" s="200"/>
      <c r="AL85" s="201"/>
      <c r="AM85" s="201"/>
      <c r="AN85" s="201"/>
      <c r="AO85" s="201"/>
      <c r="AP85" s="1301"/>
      <c r="AQ85" s="1295"/>
      <c r="AR85" s="210"/>
      <c r="AS85" s="210"/>
      <c r="AT85" s="210"/>
      <c r="AU85" s="210"/>
      <c r="AV85" s="210"/>
      <c r="AW85" s="210"/>
      <c r="AX85" s="1301"/>
      <c r="AY85" s="1295"/>
      <c r="AZ85" s="210"/>
      <c r="BA85" s="210"/>
      <c r="BB85" s="210"/>
      <c r="BC85" s="210"/>
      <c r="BD85" s="210"/>
      <c r="BE85" s="210"/>
      <c r="BF85" s="1301"/>
      <c r="BG85" s="1295"/>
      <c r="BH85" s="210"/>
      <c r="BI85" s="210"/>
      <c r="BJ85" s="210"/>
      <c r="BK85" s="210"/>
      <c r="BL85" s="210"/>
      <c r="BM85" s="210"/>
      <c r="BN85" s="1301"/>
      <c r="BO85" s="1295"/>
      <c r="BP85" s="210"/>
      <c r="BQ85" s="210"/>
      <c r="BR85" s="210"/>
      <c r="BS85" s="210"/>
      <c r="BT85" s="210"/>
      <c r="BU85" s="210"/>
    </row>
    <row r="86" spans="1:73" ht="39.950000000000003" customHeight="1">
      <c r="C86" s="1245"/>
      <c r="D86" s="1401"/>
      <c r="E86" s="1233"/>
      <c r="F86" s="1422">
        <v>320100901</v>
      </c>
      <c r="G86" s="1807" t="s">
        <v>3811</v>
      </c>
      <c r="H86" s="1515">
        <v>4</v>
      </c>
      <c r="I86" s="1515" t="s">
        <v>2982</v>
      </c>
      <c r="J86" s="1312">
        <v>32</v>
      </c>
      <c r="K86" s="1312" t="s">
        <v>3791</v>
      </c>
      <c r="L86" s="1312">
        <v>3201</v>
      </c>
      <c r="M86" s="1312" t="s">
        <v>3801</v>
      </c>
      <c r="N86" s="1416"/>
      <c r="O86" s="1312" t="s">
        <v>3802</v>
      </c>
      <c r="P86" s="1262"/>
      <c r="Q86" s="1820"/>
      <c r="R86" s="1827"/>
      <c r="S86" s="1827"/>
      <c r="T86" s="1285"/>
      <c r="U86" s="1288"/>
      <c r="V86" s="1288"/>
      <c r="W86" s="1288"/>
      <c r="X86" s="1288"/>
      <c r="Y86" s="1288"/>
      <c r="Z86" s="1295"/>
      <c r="AA86" s="1295"/>
      <c r="AB86" s="1295"/>
      <c r="AC86" s="1295"/>
      <c r="AD86" s="1295"/>
      <c r="AE86" s="1295"/>
      <c r="AF86" s="1295"/>
      <c r="AG86" s="200"/>
      <c r="AH86" s="199"/>
      <c r="AI86" s="199"/>
      <c r="AJ86" s="199"/>
      <c r="AK86" s="200"/>
      <c r="AL86" s="201"/>
      <c r="AM86" s="201"/>
      <c r="AN86" s="201"/>
      <c r="AO86" s="201"/>
      <c r="AP86" s="1301"/>
      <c r="AQ86" s="1295"/>
      <c r="AR86" s="210"/>
      <c r="AS86" s="210"/>
      <c r="AT86" s="210"/>
      <c r="AU86" s="210"/>
      <c r="AV86" s="210"/>
      <c r="AW86" s="210"/>
      <c r="AX86" s="1301"/>
      <c r="AY86" s="1295"/>
      <c r="AZ86" s="210"/>
      <c r="BA86" s="210"/>
      <c r="BB86" s="210"/>
      <c r="BC86" s="210"/>
      <c r="BD86" s="210"/>
      <c r="BE86" s="210"/>
      <c r="BF86" s="1301"/>
      <c r="BG86" s="1295"/>
      <c r="BH86" s="210"/>
      <c r="BI86" s="210"/>
      <c r="BJ86" s="210"/>
      <c r="BK86" s="210"/>
      <c r="BL86" s="210"/>
      <c r="BM86" s="210"/>
      <c r="BN86" s="1301"/>
      <c r="BO86" s="1295"/>
      <c r="BP86" s="210"/>
      <c r="BQ86" s="210"/>
      <c r="BR86" s="210"/>
      <c r="BS86" s="210"/>
      <c r="BT86" s="210"/>
      <c r="BU86" s="210"/>
    </row>
    <row r="87" spans="1:73" ht="39.950000000000003" customHeight="1">
      <c r="C87" s="1245"/>
      <c r="D87" s="1401"/>
      <c r="E87" s="1234"/>
      <c r="F87" s="1423">
        <v>320100901</v>
      </c>
      <c r="G87" s="1808" t="s">
        <v>3811</v>
      </c>
      <c r="H87" s="1516">
        <v>4</v>
      </c>
      <c r="I87" s="1516" t="s">
        <v>2982</v>
      </c>
      <c r="J87" s="1313">
        <v>32</v>
      </c>
      <c r="K87" s="1313" t="s">
        <v>3791</v>
      </c>
      <c r="L87" s="1313">
        <v>3201</v>
      </c>
      <c r="M87" s="1313" t="s">
        <v>3801</v>
      </c>
      <c r="N87" s="1417"/>
      <c r="O87" s="1313" t="s">
        <v>3802</v>
      </c>
      <c r="P87" s="1263"/>
      <c r="Q87" s="1821"/>
      <c r="R87" s="1828"/>
      <c r="S87" s="1828"/>
      <c r="T87" s="1286"/>
      <c r="U87" s="1289"/>
      <c r="V87" s="1289"/>
      <c r="W87" s="1289"/>
      <c r="X87" s="1289"/>
      <c r="Y87" s="1289"/>
      <c r="Z87" s="1296"/>
      <c r="AA87" s="1296"/>
      <c r="AB87" s="1296"/>
      <c r="AC87" s="1296"/>
      <c r="AD87" s="1296"/>
      <c r="AE87" s="1296"/>
      <c r="AF87" s="1296"/>
      <c r="AG87" s="202"/>
      <c r="AH87" s="203"/>
      <c r="AI87" s="203"/>
      <c r="AJ87" s="203"/>
      <c r="AK87" s="202"/>
      <c r="AL87" s="204"/>
      <c r="AM87" s="204"/>
      <c r="AN87" s="204"/>
      <c r="AO87" s="204"/>
      <c r="AP87" s="1302"/>
      <c r="AQ87" s="1296"/>
      <c r="AR87" s="211"/>
      <c r="AS87" s="211"/>
      <c r="AT87" s="211"/>
      <c r="AU87" s="211"/>
      <c r="AV87" s="211"/>
      <c r="AW87" s="211"/>
      <c r="AX87" s="1302"/>
      <c r="AY87" s="1296"/>
      <c r="AZ87" s="211"/>
      <c r="BA87" s="211"/>
      <c r="BB87" s="211"/>
      <c r="BC87" s="211"/>
      <c r="BD87" s="211"/>
      <c r="BE87" s="211"/>
      <c r="BF87" s="1302"/>
      <c r="BG87" s="1296"/>
      <c r="BH87" s="211"/>
      <c r="BI87" s="211"/>
      <c r="BJ87" s="211"/>
      <c r="BK87" s="211"/>
      <c r="BL87" s="211"/>
      <c r="BM87" s="211"/>
      <c r="BN87" s="1302"/>
      <c r="BO87" s="1296"/>
      <c r="BP87" s="211"/>
      <c r="BQ87" s="211"/>
      <c r="BR87" s="211"/>
      <c r="BS87" s="211"/>
      <c r="BT87" s="211"/>
      <c r="BU87" s="211"/>
    </row>
    <row r="88" spans="1:73" ht="39.950000000000003" customHeight="1">
      <c r="C88" s="1245"/>
      <c r="D88" s="1401"/>
      <c r="E88" s="1232">
        <v>827</v>
      </c>
      <c r="F88" s="1421">
        <v>320800600</v>
      </c>
      <c r="G88" s="1806" t="s">
        <v>2478</v>
      </c>
      <c r="H88" s="1518">
        <v>4</v>
      </c>
      <c r="I88" s="1518" t="s">
        <v>2982</v>
      </c>
      <c r="J88" s="1311">
        <v>32</v>
      </c>
      <c r="K88" s="1311" t="s">
        <v>3791</v>
      </c>
      <c r="L88" s="1311">
        <v>3208</v>
      </c>
      <c r="M88" s="1311" t="s">
        <v>3805</v>
      </c>
      <c r="N88" s="1415">
        <v>2026004540026</v>
      </c>
      <c r="O88" s="1311" t="s">
        <v>3806</v>
      </c>
      <c r="P88" s="1261" t="s">
        <v>2478</v>
      </c>
      <c r="Q88" s="1819">
        <v>4</v>
      </c>
      <c r="R88" s="1826" t="s">
        <v>2867</v>
      </c>
      <c r="S88" s="1826"/>
      <c r="T88" s="1284"/>
      <c r="U88" s="1287"/>
      <c r="V88" s="1287"/>
      <c r="W88" s="1287"/>
      <c r="X88" s="1287"/>
      <c r="Y88" s="1287"/>
      <c r="Z88" s="1294">
        <f t="shared" si="38"/>
        <v>0</v>
      </c>
      <c r="AA88" s="1294">
        <f t="shared" si="47"/>
        <v>0</v>
      </c>
      <c r="AB88" s="1294">
        <f t="shared" si="47"/>
        <v>0</v>
      </c>
      <c r="AC88" s="1294">
        <f t="shared" si="47"/>
        <v>0</v>
      </c>
      <c r="AD88" s="1294">
        <f t="shared" si="47"/>
        <v>0</v>
      </c>
      <c r="AE88" s="1294">
        <f t="shared" si="47"/>
        <v>0</v>
      </c>
      <c r="AF88" s="1294">
        <f t="shared" si="47"/>
        <v>0</v>
      </c>
      <c r="AG88" s="194"/>
      <c r="AH88" s="195"/>
      <c r="AI88" s="195"/>
      <c r="AJ88" s="195"/>
      <c r="AK88" s="196"/>
      <c r="AL88" s="197"/>
      <c r="AM88" s="197"/>
      <c r="AN88" s="197"/>
      <c r="AO88" s="197"/>
      <c r="AP88" s="1300">
        <f>+U88</f>
        <v>0</v>
      </c>
      <c r="AQ88" s="1294">
        <f>SUM(AR88:AW91)</f>
        <v>0</v>
      </c>
      <c r="AR88" s="209"/>
      <c r="AS88" s="209"/>
      <c r="AT88" s="209"/>
      <c r="AU88" s="209"/>
      <c r="AV88" s="209"/>
      <c r="AW88" s="209"/>
      <c r="AX88" s="1300">
        <f>+V88</f>
        <v>0</v>
      </c>
      <c r="AY88" s="1294">
        <f>SUM(AZ88:BE91)</f>
        <v>0</v>
      </c>
      <c r="AZ88" s="209"/>
      <c r="BA88" s="209"/>
      <c r="BB88" s="209"/>
      <c r="BC88" s="209"/>
      <c r="BD88" s="209"/>
      <c r="BE88" s="209"/>
      <c r="BF88" s="1300">
        <f>+W88</f>
        <v>0</v>
      </c>
      <c r="BG88" s="1294">
        <f>SUM(BH88:BM91)</f>
        <v>0</v>
      </c>
      <c r="BH88" s="209"/>
      <c r="BI88" s="209"/>
      <c r="BJ88" s="209"/>
      <c r="BK88" s="209"/>
      <c r="BL88" s="209"/>
      <c r="BM88" s="209"/>
      <c r="BN88" s="1300">
        <f>+X88</f>
        <v>0</v>
      </c>
      <c r="BO88" s="1294">
        <f>SUM(BP88:BU91)</f>
        <v>0</v>
      </c>
      <c r="BP88" s="209"/>
      <c r="BQ88" s="209"/>
      <c r="BR88" s="209"/>
      <c r="BS88" s="209"/>
      <c r="BT88" s="209"/>
      <c r="BU88" s="209"/>
    </row>
    <row r="89" spans="1:73" ht="39.950000000000003" customHeight="1">
      <c r="C89" s="1245"/>
      <c r="D89" s="1401"/>
      <c r="E89" s="1233"/>
      <c r="F89" s="1422">
        <v>320800600</v>
      </c>
      <c r="G89" s="1807" t="s">
        <v>2478</v>
      </c>
      <c r="H89" s="1515">
        <v>4</v>
      </c>
      <c r="I89" s="1515" t="s">
        <v>2982</v>
      </c>
      <c r="J89" s="1312">
        <v>32</v>
      </c>
      <c r="K89" s="1312" t="s">
        <v>3791</v>
      </c>
      <c r="L89" s="1312">
        <v>3208</v>
      </c>
      <c r="M89" s="1312" t="s">
        <v>3805</v>
      </c>
      <c r="N89" s="1416"/>
      <c r="O89" s="1312" t="s">
        <v>3806</v>
      </c>
      <c r="P89" s="1262"/>
      <c r="Q89" s="1820"/>
      <c r="R89" s="1827"/>
      <c r="S89" s="1827"/>
      <c r="T89" s="1285"/>
      <c r="U89" s="1288"/>
      <c r="V89" s="1288"/>
      <c r="W89" s="1288"/>
      <c r="X89" s="1288"/>
      <c r="Y89" s="1288"/>
      <c r="Z89" s="1295"/>
      <c r="AA89" s="1295"/>
      <c r="AB89" s="1295"/>
      <c r="AC89" s="1295"/>
      <c r="AD89" s="1295"/>
      <c r="AE89" s="1295"/>
      <c r="AF89" s="1295"/>
      <c r="AG89" s="198"/>
      <c r="AH89" s="199"/>
      <c r="AI89" s="199"/>
      <c r="AJ89" s="199"/>
      <c r="AK89" s="200"/>
      <c r="AL89" s="201"/>
      <c r="AM89" s="201"/>
      <c r="AN89" s="201"/>
      <c r="AO89" s="201"/>
      <c r="AP89" s="1301"/>
      <c r="AQ89" s="1295"/>
      <c r="AR89" s="210"/>
      <c r="AS89" s="210"/>
      <c r="AT89" s="210"/>
      <c r="AU89" s="210"/>
      <c r="AV89" s="210"/>
      <c r="AW89" s="210"/>
      <c r="AX89" s="1301"/>
      <c r="AY89" s="1295"/>
      <c r="AZ89" s="210"/>
      <c r="BA89" s="210"/>
      <c r="BB89" s="210"/>
      <c r="BC89" s="210"/>
      <c r="BD89" s="210"/>
      <c r="BE89" s="210"/>
      <c r="BF89" s="1301"/>
      <c r="BG89" s="1295"/>
      <c r="BH89" s="210"/>
      <c r="BI89" s="210"/>
      <c r="BJ89" s="210"/>
      <c r="BK89" s="210"/>
      <c r="BL89" s="210"/>
      <c r="BM89" s="210"/>
      <c r="BN89" s="1301"/>
      <c r="BO89" s="1295"/>
      <c r="BP89" s="210"/>
      <c r="BQ89" s="210"/>
      <c r="BR89" s="210"/>
      <c r="BS89" s="210"/>
      <c r="BT89" s="210"/>
      <c r="BU89" s="210"/>
    </row>
    <row r="90" spans="1:73" ht="39.950000000000003" customHeight="1">
      <c r="C90" s="1245"/>
      <c r="D90" s="1401"/>
      <c r="E90" s="1233"/>
      <c r="F90" s="1422">
        <v>320800600</v>
      </c>
      <c r="G90" s="1807" t="s">
        <v>2478</v>
      </c>
      <c r="H90" s="1515">
        <v>4</v>
      </c>
      <c r="I90" s="1515" t="s">
        <v>2982</v>
      </c>
      <c r="J90" s="1312">
        <v>32</v>
      </c>
      <c r="K90" s="1312" t="s">
        <v>3791</v>
      </c>
      <c r="L90" s="1312">
        <v>3208</v>
      </c>
      <c r="M90" s="1312" t="s">
        <v>3805</v>
      </c>
      <c r="N90" s="1416"/>
      <c r="O90" s="1312" t="s">
        <v>3806</v>
      </c>
      <c r="P90" s="1262"/>
      <c r="Q90" s="1820"/>
      <c r="R90" s="1827"/>
      <c r="S90" s="1827"/>
      <c r="T90" s="1285"/>
      <c r="U90" s="1288"/>
      <c r="V90" s="1288"/>
      <c r="W90" s="1288"/>
      <c r="X90" s="1288"/>
      <c r="Y90" s="1288"/>
      <c r="Z90" s="1295"/>
      <c r="AA90" s="1295"/>
      <c r="AB90" s="1295"/>
      <c r="AC90" s="1295"/>
      <c r="AD90" s="1295"/>
      <c r="AE90" s="1295"/>
      <c r="AF90" s="1295"/>
      <c r="AG90" s="200"/>
      <c r="AH90" s="199"/>
      <c r="AI90" s="199"/>
      <c r="AJ90" s="199"/>
      <c r="AK90" s="200"/>
      <c r="AL90" s="201"/>
      <c r="AM90" s="201"/>
      <c r="AN90" s="201"/>
      <c r="AO90" s="201"/>
      <c r="AP90" s="1301"/>
      <c r="AQ90" s="1295"/>
      <c r="AR90" s="210"/>
      <c r="AS90" s="210"/>
      <c r="AT90" s="210"/>
      <c r="AU90" s="210"/>
      <c r="AV90" s="210"/>
      <c r="AW90" s="210"/>
      <c r="AX90" s="1301"/>
      <c r="AY90" s="1295"/>
      <c r="AZ90" s="210"/>
      <c r="BA90" s="210"/>
      <c r="BB90" s="210"/>
      <c r="BC90" s="210"/>
      <c r="BD90" s="210"/>
      <c r="BE90" s="210"/>
      <c r="BF90" s="1301"/>
      <c r="BG90" s="1295"/>
      <c r="BH90" s="210"/>
      <c r="BI90" s="210"/>
      <c r="BJ90" s="210"/>
      <c r="BK90" s="210"/>
      <c r="BL90" s="210"/>
      <c r="BM90" s="210"/>
      <c r="BN90" s="1301"/>
      <c r="BO90" s="1295"/>
      <c r="BP90" s="210"/>
      <c r="BQ90" s="210"/>
      <c r="BR90" s="210"/>
      <c r="BS90" s="210"/>
      <c r="BT90" s="210"/>
      <c r="BU90" s="210"/>
    </row>
    <row r="91" spans="1:73" ht="39.950000000000003" customHeight="1">
      <c r="C91" s="1246"/>
      <c r="D91" s="1402"/>
      <c r="E91" s="1234"/>
      <c r="F91" s="1423">
        <v>320800600</v>
      </c>
      <c r="G91" s="1808" t="s">
        <v>2478</v>
      </c>
      <c r="H91" s="1516">
        <v>4</v>
      </c>
      <c r="I91" s="1516" t="s">
        <v>2982</v>
      </c>
      <c r="J91" s="1313">
        <v>32</v>
      </c>
      <c r="K91" s="1313" t="s">
        <v>3791</v>
      </c>
      <c r="L91" s="1313">
        <v>3208</v>
      </c>
      <c r="M91" s="1313" t="s">
        <v>3805</v>
      </c>
      <c r="N91" s="1417"/>
      <c r="O91" s="1313" t="s">
        <v>3806</v>
      </c>
      <c r="P91" s="1263"/>
      <c r="Q91" s="1821"/>
      <c r="R91" s="1828"/>
      <c r="S91" s="1828"/>
      <c r="T91" s="1286"/>
      <c r="U91" s="1289"/>
      <c r="V91" s="1289"/>
      <c r="W91" s="1289"/>
      <c r="X91" s="1289"/>
      <c r="Y91" s="1289"/>
      <c r="Z91" s="1296"/>
      <c r="AA91" s="1296"/>
      <c r="AB91" s="1296"/>
      <c r="AC91" s="1296"/>
      <c r="AD91" s="1296"/>
      <c r="AE91" s="1296"/>
      <c r="AF91" s="1296"/>
      <c r="AG91" s="202"/>
      <c r="AH91" s="203"/>
      <c r="AI91" s="203"/>
      <c r="AJ91" s="203"/>
      <c r="AK91" s="202"/>
      <c r="AL91" s="204"/>
      <c r="AM91" s="204"/>
      <c r="AN91" s="204"/>
      <c r="AO91" s="204"/>
      <c r="AP91" s="1302"/>
      <c r="AQ91" s="1296"/>
      <c r="AR91" s="211"/>
      <c r="AS91" s="211"/>
      <c r="AT91" s="211"/>
      <c r="AU91" s="211"/>
      <c r="AV91" s="211"/>
      <c r="AW91" s="211"/>
      <c r="AX91" s="1302"/>
      <c r="AY91" s="1296"/>
      <c r="AZ91" s="211"/>
      <c r="BA91" s="211"/>
      <c r="BB91" s="211"/>
      <c r="BC91" s="211"/>
      <c r="BD91" s="211"/>
      <c r="BE91" s="211"/>
      <c r="BF91" s="1302"/>
      <c r="BG91" s="1296"/>
      <c r="BH91" s="211"/>
      <c r="BI91" s="211"/>
      <c r="BJ91" s="211"/>
      <c r="BK91" s="211"/>
      <c r="BL91" s="211"/>
      <c r="BM91" s="211"/>
      <c r="BN91" s="1302"/>
      <c r="BO91" s="1296"/>
      <c r="BP91" s="211"/>
      <c r="BQ91" s="211"/>
      <c r="BR91" s="211"/>
      <c r="BS91" s="211"/>
      <c r="BT91" s="211"/>
      <c r="BU91" s="211"/>
    </row>
    <row r="92" spans="1:73" ht="39.950000000000003" customHeight="1">
      <c r="A92" s="133"/>
      <c r="B92" s="141"/>
      <c r="C92" s="1244" t="s">
        <v>2493</v>
      </c>
      <c r="D92" s="1226" t="s">
        <v>3812</v>
      </c>
      <c r="E92" s="1232">
        <v>828</v>
      </c>
      <c r="F92" s="1421">
        <v>320100901</v>
      </c>
      <c r="G92" s="1806" t="s">
        <v>3811</v>
      </c>
      <c r="H92" s="1518">
        <v>6</v>
      </c>
      <c r="I92" s="1518" t="s">
        <v>2982</v>
      </c>
      <c r="J92" s="1311">
        <v>32</v>
      </c>
      <c r="K92" s="1311" t="s">
        <v>3791</v>
      </c>
      <c r="L92" s="1311">
        <v>3201</v>
      </c>
      <c r="M92" s="1311" t="s">
        <v>3801</v>
      </c>
      <c r="N92" s="1415">
        <v>2026004540036</v>
      </c>
      <c r="O92" s="1311" t="s">
        <v>3802</v>
      </c>
      <c r="P92" s="1261" t="s">
        <v>2495</v>
      </c>
      <c r="Q92" s="1819">
        <v>6</v>
      </c>
      <c r="R92" s="1826" t="s">
        <v>2871</v>
      </c>
      <c r="S92" s="1826"/>
      <c r="T92" s="1284"/>
      <c r="U92" s="1287"/>
      <c r="V92" s="1287"/>
      <c r="W92" s="1287"/>
      <c r="X92" s="1287"/>
      <c r="Y92" s="1287"/>
      <c r="Z92" s="1294">
        <f t="shared" si="38"/>
        <v>0</v>
      </c>
      <c r="AA92" s="1294">
        <f t="shared" si="47"/>
        <v>0</v>
      </c>
      <c r="AB92" s="1294">
        <f t="shared" si="47"/>
        <v>0</v>
      </c>
      <c r="AC92" s="1294">
        <f t="shared" si="47"/>
        <v>0</v>
      </c>
      <c r="AD92" s="1294">
        <f t="shared" si="47"/>
        <v>0</v>
      </c>
      <c r="AE92" s="1294">
        <f t="shared" si="47"/>
        <v>0</v>
      </c>
      <c r="AF92" s="1294">
        <f t="shared" si="47"/>
        <v>0</v>
      </c>
      <c r="AG92" s="194"/>
      <c r="AH92" s="195"/>
      <c r="AI92" s="195"/>
      <c r="AJ92" s="195"/>
      <c r="AK92" s="196"/>
      <c r="AL92" s="197"/>
      <c r="AM92" s="197"/>
      <c r="AN92" s="197"/>
      <c r="AO92" s="197"/>
      <c r="AP92" s="1300">
        <f>+U92</f>
        <v>0</v>
      </c>
      <c r="AQ92" s="1294">
        <f>SUM(AR92:AW95)</f>
        <v>0</v>
      </c>
      <c r="AR92" s="209"/>
      <c r="AS92" s="209"/>
      <c r="AT92" s="209"/>
      <c r="AU92" s="209"/>
      <c r="AV92" s="209"/>
      <c r="AW92" s="209"/>
      <c r="AX92" s="1300">
        <f>+V92</f>
        <v>0</v>
      </c>
      <c r="AY92" s="1294">
        <f>SUM(AZ92:BE95)</f>
        <v>0</v>
      </c>
      <c r="AZ92" s="209"/>
      <c r="BA92" s="209"/>
      <c r="BB92" s="209"/>
      <c r="BC92" s="209"/>
      <c r="BD92" s="209"/>
      <c r="BE92" s="209"/>
      <c r="BF92" s="1300">
        <f>+W92</f>
        <v>0</v>
      </c>
      <c r="BG92" s="1294">
        <f>SUM(BH92:BM95)</f>
        <v>0</v>
      </c>
      <c r="BH92" s="209"/>
      <c r="BI92" s="209"/>
      <c r="BJ92" s="209"/>
      <c r="BK92" s="209"/>
      <c r="BL92" s="209"/>
      <c r="BM92" s="209"/>
      <c r="BN92" s="1300">
        <f>+X92</f>
        <v>0</v>
      </c>
      <c r="BO92" s="1294">
        <f>SUM(BP92:BU95)</f>
        <v>0</v>
      </c>
      <c r="BP92" s="209"/>
      <c r="BQ92" s="209"/>
      <c r="BR92" s="209"/>
      <c r="BS92" s="209"/>
      <c r="BT92" s="209"/>
      <c r="BU92" s="209"/>
    </row>
    <row r="93" spans="1:73" ht="39.950000000000003" customHeight="1">
      <c r="A93" s="133"/>
      <c r="B93" s="141"/>
      <c r="C93" s="1245"/>
      <c r="D93" s="1227"/>
      <c r="E93" s="1233"/>
      <c r="F93" s="1422">
        <v>320100901</v>
      </c>
      <c r="G93" s="1807" t="s">
        <v>3811</v>
      </c>
      <c r="H93" s="1515">
        <v>6</v>
      </c>
      <c r="I93" s="1515" t="s">
        <v>2982</v>
      </c>
      <c r="J93" s="1312">
        <v>32</v>
      </c>
      <c r="K93" s="1312" t="s">
        <v>3791</v>
      </c>
      <c r="L93" s="1312">
        <v>3201</v>
      </c>
      <c r="M93" s="1312" t="s">
        <v>3801</v>
      </c>
      <c r="N93" s="1416"/>
      <c r="O93" s="1312" t="s">
        <v>3802</v>
      </c>
      <c r="P93" s="1262"/>
      <c r="Q93" s="1820"/>
      <c r="R93" s="1827"/>
      <c r="S93" s="1827"/>
      <c r="T93" s="1285"/>
      <c r="U93" s="1288"/>
      <c r="V93" s="1288"/>
      <c r="W93" s="1288"/>
      <c r="X93" s="1288"/>
      <c r="Y93" s="1288"/>
      <c r="Z93" s="1295"/>
      <c r="AA93" s="1295"/>
      <c r="AB93" s="1295"/>
      <c r="AC93" s="1295"/>
      <c r="AD93" s="1295"/>
      <c r="AE93" s="1295"/>
      <c r="AF93" s="1295"/>
      <c r="AG93" s="198"/>
      <c r="AH93" s="199"/>
      <c r="AI93" s="199"/>
      <c r="AJ93" s="199"/>
      <c r="AK93" s="200"/>
      <c r="AL93" s="201"/>
      <c r="AM93" s="201"/>
      <c r="AN93" s="201"/>
      <c r="AO93" s="201"/>
      <c r="AP93" s="1301"/>
      <c r="AQ93" s="1295"/>
      <c r="AR93" s="210"/>
      <c r="AS93" s="210"/>
      <c r="AT93" s="210"/>
      <c r="AU93" s="210"/>
      <c r="AV93" s="210"/>
      <c r="AW93" s="210"/>
      <c r="AX93" s="1301"/>
      <c r="AY93" s="1295"/>
      <c r="AZ93" s="210"/>
      <c r="BA93" s="210"/>
      <c r="BB93" s="210"/>
      <c r="BC93" s="210"/>
      <c r="BD93" s="210"/>
      <c r="BE93" s="210"/>
      <c r="BF93" s="1301"/>
      <c r="BG93" s="1295"/>
      <c r="BH93" s="210"/>
      <c r="BI93" s="210"/>
      <c r="BJ93" s="210"/>
      <c r="BK93" s="210"/>
      <c r="BL93" s="210"/>
      <c r="BM93" s="210"/>
      <c r="BN93" s="1301"/>
      <c r="BO93" s="1295"/>
      <c r="BP93" s="210"/>
      <c r="BQ93" s="210"/>
      <c r="BR93" s="210"/>
      <c r="BS93" s="210"/>
      <c r="BT93" s="210"/>
      <c r="BU93" s="210"/>
    </row>
    <row r="94" spans="1:73" ht="39.950000000000003" customHeight="1">
      <c r="A94" s="133"/>
      <c r="B94" s="141"/>
      <c r="C94" s="1245"/>
      <c r="D94" s="1227"/>
      <c r="E94" s="1233"/>
      <c r="F94" s="1422">
        <v>320100901</v>
      </c>
      <c r="G94" s="1807" t="s">
        <v>3811</v>
      </c>
      <c r="H94" s="1515">
        <v>6</v>
      </c>
      <c r="I94" s="1515" t="s">
        <v>2982</v>
      </c>
      <c r="J94" s="1312">
        <v>32</v>
      </c>
      <c r="K94" s="1312" t="s">
        <v>3791</v>
      </c>
      <c r="L94" s="1312">
        <v>3201</v>
      </c>
      <c r="M94" s="1312" t="s">
        <v>3801</v>
      </c>
      <c r="N94" s="1416"/>
      <c r="O94" s="1312" t="s">
        <v>3802</v>
      </c>
      <c r="P94" s="1262"/>
      <c r="Q94" s="1820"/>
      <c r="R94" s="1827"/>
      <c r="S94" s="1827"/>
      <c r="T94" s="1285"/>
      <c r="U94" s="1288"/>
      <c r="V94" s="1288"/>
      <c r="W94" s="1288"/>
      <c r="X94" s="1288"/>
      <c r="Y94" s="1288"/>
      <c r="Z94" s="1295"/>
      <c r="AA94" s="1295"/>
      <c r="AB94" s="1295"/>
      <c r="AC94" s="1295"/>
      <c r="AD94" s="1295"/>
      <c r="AE94" s="1295"/>
      <c r="AF94" s="1295"/>
      <c r="AG94" s="200"/>
      <c r="AH94" s="199"/>
      <c r="AI94" s="199"/>
      <c r="AJ94" s="199"/>
      <c r="AK94" s="200"/>
      <c r="AL94" s="201"/>
      <c r="AM94" s="201"/>
      <c r="AN94" s="201"/>
      <c r="AO94" s="201"/>
      <c r="AP94" s="1301"/>
      <c r="AQ94" s="1295"/>
      <c r="AR94" s="210"/>
      <c r="AS94" s="210"/>
      <c r="AT94" s="210"/>
      <c r="AU94" s="210"/>
      <c r="AV94" s="210"/>
      <c r="AW94" s="210"/>
      <c r="AX94" s="1301"/>
      <c r="AY94" s="1295"/>
      <c r="AZ94" s="210"/>
      <c r="BA94" s="210"/>
      <c r="BB94" s="210"/>
      <c r="BC94" s="210"/>
      <c r="BD94" s="210"/>
      <c r="BE94" s="210"/>
      <c r="BF94" s="1301"/>
      <c r="BG94" s="1295"/>
      <c r="BH94" s="210"/>
      <c r="BI94" s="210"/>
      <c r="BJ94" s="210"/>
      <c r="BK94" s="210"/>
      <c r="BL94" s="210"/>
      <c r="BM94" s="210"/>
      <c r="BN94" s="1301"/>
      <c r="BO94" s="1295"/>
      <c r="BP94" s="210"/>
      <c r="BQ94" s="210"/>
      <c r="BR94" s="210"/>
      <c r="BS94" s="210"/>
      <c r="BT94" s="210"/>
      <c r="BU94" s="210"/>
    </row>
    <row r="95" spans="1:73" ht="39.950000000000003" customHeight="1">
      <c r="A95" s="133"/>
      <c r="B95" s="141"/>
      <c r="C95" s="1246"/>
      <c r="D95" s="1228"/>
      <c r="E95" s="1234"/>
      <c r="F95" s="1423">
        <v>320100901</v>
      </c>
      <c r="G95" s="1808" t="s">
        <v>3811</v>
      </c>
      <c r="H95" s="1516">
        <v>6</v>
      </c>
      <c r="I95" s="1516" t="s">
        <v>2982</v>
      </c>
      <c r="J95" s="1313">
        <v>32</v>
      </c>
      <c r="K95" s="1313" t="s">
        <v>3791</v>
      </c>
      <c r="L95" s="1313">
        <v>3201</v>
      </c>
      <c r="M95" s="1313" t="s">
        <v>3801</v>
      </c>
      <c r="N95" s="1417"/>
      <c r="O95" s="1313" t="s">
        <v>3802</v>
      </c>
      <c r="P95" s="1263"/>
      <c r="Q95" s="1821"/>
      <c r="R95" s="1828"/>
      <c r="S95" s="1828"/>
      <c r="T95" s="1286"/>
      <c r="U95" s="1289"/>
      <c r="V95" s="1289"/>
      <c r="W95" s="1289"/>
      <c r="X95" s="1289"/>
      <c r="Y95" s="1289"/>
      <c r="Z95" s="1296"/>
      <c r="AA95" s="1296"/>
      <c r="AB95" s="1296"/>
      <c r="AC95" s="1296"/>
      <c r="AD95" s="1296"/>
      <c r="AE95" s="1296"/>
      <c r="AF95" s="1296"/>
      <c r="AG95" s="202"/>
      <c r="AH95" s="203"/>
      <c r="AI95" s="203"/>
      <c r="AJ95" s="203"/>
      <c r="AK95" s="202"/>
      <c r="AL95" s="204"/>
      <c r="AM95" s="204"/>
      <c r="AN95" s="204"/>
      <c r="AO95" s="204"/>
      <c r="AP95" s="1302"/>
      <c r="AQ95" s="1296"/>
      <c r="AR95" s="211"/>
      <c r="AS95" s="211"/>
      <c r="AT95" s="211"/>
      <c r="AU95" s="211"/>
      <c r="AV95" s="211"/>
      <c r="AW95" s="211"/>
      <c r="AX95" s="1302"/>
      <c r="AY95" s="1296"/>
      <c r="AZ95" s="211"/>
      <c r="BA95" s="211"/>
      <c r="BB95" s="211"/>
      <c r="BC95" s="211"/>
      <c r="BD95" s="211"/>
      <c r="BE95" s="211"/>
      <c r="BF95" s="1302"/>
      <c r="BG95" s="1296"/>
      <c r="BH95" s="211"/>
      <c r="BI95" s="211"/>
      <c r="BJ95" s="211"/>
      <c r="BK95" s="211"/>
      <c r="BL95" s="211"/>
      <c r="BM95" s="211"/>
      <c r="BN95" s="1302"/>
      <c r="BO95" s="1296"/>
      <c r="BP95" s="211"/>
      <c r="BQ95" s="211"/>
      <c r="BR95" s="211"/>
      <c r="BS95" s="211"/>
      <c r="BT95" s="211"/>
      <c r="BU95" s="211"/>
    </row>
    <row r="96" spans="1:73" ht="39.950000000000003" customHeight="1">
      <c r="A96" s="133"/>
      <c r="B96" s="141"/>
      <c r="C96" s="1244" t="s">
        <v>2496</v>
      </c>
      <c r="D96" s="1226" t="s">
        <v>2497</v>
      </c>
      <c r="E96" s="1232">
        <v>829</v>
      </c>
      <c r="F96" s="1421">
        <v>320800600</v>
      </c>
      <c r="G96" s="1806" t="s">
        <v>2478</v>
      </c>
      <c r="H96" s="1518">
        <v>4</v>
      </c>
      <c r="I96" s="1518" t="s">
        <v>2982</v>
      </c>
      <c r="J96" s="1311">
        <v>32</v>
      </c>
      <c r="K96" s="1311" t="s">
        <v>3791</v>
      </c>
      <c r="L96" s="1311">
        <v>3208</v>
      </c>
      <c r="M96" s="1311" t="s">
        <v>3805</v>
      </c>
      <c r="N96" s="1415">
        <v>2026004540026</v>
      </c>
      <c r="O96" s="1311" t="s">
        <v>3806</v>
      </c>
      <c r="P96" s="1261" t="s">
        <v>2478</v>
      </c>
      <c r="Q96" s="1819">
        <v>4</v>
      </c>
      <c r="R96" s="1826" t="s">
        <v>2867</v>
      </c>
      <c r="S96" s="1826"/>
      <c r="T96" s="1284"/>
      <c r="U96" s="1287"/>
      <c r="V96" s="1287"/>
      <c r="W96" s="1287"/>
      <c r="X96" s="1287"/>
      <c r="Y96" s="1287"/>
      <c r="Z96" s="1294">
        <f t="shared" si="38"/>
        <v>0</v>
      </c>
      <c r="AA96" s="1294">
        <f t="shared" ref="AA96:AF104" si="48">SUM(AR96:AR99,AZ96:AZ99,BH96:BH99,BP96:BP99)</f>
        <v>0</v>
      </c>
      <c r="AB96" s="1294">
        <f t="shared" si="48"/>
        <v>0</v>
      </c>
      <c r="AC96" s="1294">
        <f t="shared" si="48"/>
        <v>0</v>
      </c>
      <c r="AD96" s="1294">
        <f t="shared" si="48"/>
        <v>0</v>
      </c>
      <c r="AE96" s="1294">
        <f t="shared" si="48"/>
        <v>0</v>
      </c>
      <c r="AF96" s="1294">
        <f t="shared" si="48"/>
        <v>0</v>
      </c>
      <c r="AG96" s="194"/>
      <c r="AH96" s="195"/>
      <c r="AI96" s="195"/>
      <c r="AJ96" s="195"/>
      <c r="AK96" s="196"/>
      <c r="AL96" s="197"/>
      <c r="AM96" s="197"/>
      <c r="AN96" s="197"/>
      <c r="AO96" s="197"/>
      <c r="AP96" s="1300">
        <f>+U96</f>
        <v>0</v>
      </c>
      <c r="AQ96" s="1294">
        <f>SUM(AR96:AW99)</f>
        <v>0</v>
      </c>
      <c r="AR96" s="209"/>
      <c r="AS96" s="209"/>
      <c r="AT96" s="209"/>
      <c r="AU96" s="209"/>
      <c r="AV96" s="209"/>
      <c r="AW96" s="209"/>
      <c r="AX96" s="1300">
        <f>+V96</f>
        <v>0</v>
      </c>
      <c r="AY96" s="1294">
        <f>SUM(AZ96:BE99)</f>
        <v>0</v>
      </c>
      <c r="AZ96" s="209"/>
      <c r="BA96" s="209"/>
      <c r="BB96" s="209"/>
      <c r="BC96" s="209"/>
      <c r="BD96" s="209"/>
      <c r="BE96" s="209"/>
      <c r="BF96" s="1300">
        <f>+W96</f>
        <v>0</v>
      </c>
      <c r="BG96" s="1294">
        <f>SUM(BH96:BM99)</f>
        <v>0</v>
      </c>
      <c r="BH96" s="209"/>
      <c r="BI96" s="209"/>
      <c r="BJ96" s="209"/>
      <c r="BK96" s="209"/>
      <c r="BL96" s="209"/>
      <c r="BM96" s="209"/>
      <c r="BN96" s="1300">
        <f>+X96</f>
        <v>0</v>
      </c>
      <c r="BO96" s="1294">
        <f>SUM(BP96:BU99)</f>
        <v>0</v>
      </c>
      <c r="BP96" s="209"/>
      <c r="BQ96" s="209"/>
      <c r="BR96" s="209"/>
      <c r="BS96" s="209"/>
      <c r="BT96" s="209"/>
      <c r="BU96" s="209"/>
    </row>
    <row r="97" spans="1:87" ht="39.950000000000003" customHeight="1">
      <c r="A97" s="133"/>
      <c r="B97" s="141"/>
      <c r="C97" s="1245"/>
      <c r="D97" s="1227"/>
      <c r="E97" s="1233"/>
      <c r="F97" s="1422">
        <v>320800600</v>
      </c>
      <c r="G97" s="1807" t="s">
        <v>2478</v>
      </c>
      <c r="H97" s="1515">
        <v>4</v>
      </c>
      <c r="I97" s="1515" t="s">
        <v>2982</v>
      </c>
      <c r="J97" s="1312">
        <v>32</v>
      </c>
      <c r="K97" s="1312" t="s">
        <v>3791</v>
      </c>
      <c r="L97" s="1312">
        <v>3208</v>
      </c>
      <c r="M97" s="1312" t="s">
        <v>3805</v>
      </c>
      <c r="N97" s="1416">
        <v>2024004540026</v>
      </c>
      <c r="O97" s="1312" t="s">
        <v>3806</v>
      </c>
      <c r="P97" s="1262"/>
      <c r="Q97" s="1820"/>
      <c r="R97" s="1827"/>
      <c r="S97" s="1827"/>
      <c r="T97" s="1285"/>
      <c r="U97" s="1288"/>
      <c r="V97" s="1288"/>
      <c r="W97" s="1288"/>
      <c r="X97" s="1288"/>
      <c r="Y97" s="1288"/>
      <c r="Z97" s="1295"/>
      <c r="AA97" s="1295"/>
      <c r="AB97" s="1295"/>
      <c r="AC97" s="1295"/>
      <c r="AD97" s="1295"/>
      <c r="AE97" s="1295"/>
      <c r="AF97" s="1295"/>
      <c r="AG97" s="198"/>
      <c r="AH97" s="199"/>
      <c r="AI97" s="199"/>
      <c r="AJ97" s="199"/>
      <c r="AK97" s="200"/>
      <c r="AL97" s="201"/>
      <c r="AM97" s="201"/>
      <c r="AN97" s="201"/>
      <c r="AO97" s="201"/>
      <c r="AP97" s="1301"/>
      <c r="AQ97" s="1295"/>
      <c r="AR97" s="210"/>
      <c r="AS97" s="210"/>
      <c r="AT97" s="210"/>
      <c r="AU97" s="210"/>
      <c r="AV97" s="210"/>
      <c r="AW97" s="210"/>
      <c r="AX97" s="1301"/>
      <c r="AY97" s="1295"/>
      <c r="AZ97" s="210"/>
      <c r="BA97" s="210"/>
      <c r="BB97" s="210"/>
      <c r="BC97" s="210"/>
      <c r="BD97" s="210"/>
      <c r="BE97" s="210"/>
      <c r="BF97" s="1301"/>
      <c r="BG97" s="1295"/>
      <c r="BH97" s="210"/>
      <c r="BI97" s="210"/>
      <c r="BJ97" s="210"/>
      <c r="BK97" s="210"/>
      <c r="BL97" s="210"/>
      <c r="BM97" s="210"/>
      <c r="BN97" s="1301"/>
      <c r="BO97" s="1295"/>
      <c r="BP97" s="210"/>
      <c r="BQ97" s="210"/>
      <c r="BR97" s="210"/>
      <c r="BS97" s="210"/>
      <c r="BT97" s="210"/>
      <c r="BU97" s="210"/>
    </row>
    <row r="98" spans="1:87" ht="39.950000000000003" customHeight="1">
      <c r="A98" s="133"/>
      <c r="B98" s="141"/>
      <c r="C98" s="1245"/>
      <c r="D98" s="1227"/>
      <c r="E98" s="1233"/>
      <c r="F98" s="1422">
        <v>320800600</v>
      </c>
      <c r="G98" s="1807" t="s">
        <v>2478</v>
      </c>
      <c r="H98" s="1515">
        <v>4</v>
      </c>
      <c r="I98" s="1515" t="s">
        <v>2982</v>
      </c>
      <c r="J98" s="1312">
        <v>32</v>
      </c>
      <c r="K98" s="1312" t="s">
        <v>3791</v>
      </c>
      <c r="L98" s="1312">
        <v>3208</v>
      </c>
      <c r="M98" s="1312" t="s">
        <v>3805</v>
      </c>
      <c r="N98" s="1416">
        <v>2024004540026</v>
      </c>
      <c r="O98" s="1312" t="s">
        <v>3806</v>
      </c>
      <c r="P98" s="1262"/>
      <c r="Q98" s="1820"/>
      <c r="R98" s="1827"/>
      <c r="S98" s="1827"/>
      <c r="T98" s="1285"/>
      <c r="U98" s="1288"/>
      <c r="V98" s="1288"/>
      <c r="W98" s="1288"/>
      <c r="X98" s="1288"/>
      <c r="Y98" s="1288"/>
      <c r="Z98" s="1295"/>
      <c r="AA98" s="1295"/>
      <c r="AB98" s="1295"/>
      <c r="AC98" s="1295"/>
      <c r="AD98" s="1295"/>
      <c r="AE98" s="1295"/>
      <c r="AF98" s="1295"/>
      <c r="AG98" s="200"/>
      <c r="AH98" s="199"/>
      <c r="AI98" s="199"/>
      <c r="AJ98" s="199"/>
      <c r="AK98" s="200"/>
      <c r="AL98" s="201"/>
      <c r="AM98" s="201"/>
      <c r="AN98" s="201"/>
      <c r="AO98" s="201"/>
      <c r="AP98" s="1301"/>
      <c r="AQ98" s="1295"/>
      <c r="AR98" s="210"/>
      <c r="AS98" s="210"/>
      <c r="AT98" s="210"/>
      <c r="AU98" s="210"/>
      <c r="AV98" s="210"/>
      <c r="AW98" s="210"/>
      <c r="AX98" s="1301"/>
      <c r="AY98" s="1295"/>
      <c r="AZ98" s="210"/>
      <c r="BA98" s="210"/>
      <c r="BB98" s="210"/>
      <c r="BC98" s="210"/>
      <c r="BD98" s="210"/>
      <c r="BE98" s="210"/>
      <c r="BF98" s="1301"/>
      <c r="BG98" s="1295"/>
      <c r="BH98" s="210"/>
      <c r="BI98" s="210"/>
      <c r="BJ98" s="210"/>
      <c r="BK98" s="210"/>
      <c r="BL98" s="210"/>
      <c r="BM98" s="210"/>
      <c r="BN98" s="1301"/>
      <c r="BO98" s="1295"/>
      <c r="BP98" s="210"/>
      <c r="BQ98" s="210"/>
      <c r="BR98" s="210"/>
      <c r="BS98" s="210"/>
      <c r="BT98" s="210"/>
      <c r="BU98" s="210"/>
    </row>
    <row r="99" spans="1:87" ht="39.950000000000003" customHeight="1">
      <c r="A99" s="133"/>
      <c r="B99" s="141"/>
      <c r="C99" s="1246"/>
      <c r="D99" s="1228"/>
      <c r="E99" s="1234"/>
      <c r="F99" s="1423">
        <v>320800600</v>
      </c>
      <c r="G99" s="1808" t="s">
        <v>2478</v>
      </c>
      <c r="H99" s="1516">
        <v>4</v>
      </c>
      <c r="I99" s="1516" t="s">
        <v>2982</v>
      </c>
      <c r="J99" s="1313">
        <v>32</v>
      </c>
      <c r="K99" s="1313" t="s">
        <v>3791</v>
      </c>
      <c r="L99" s="1313">
        <v>3208</v>
      </c>
      <c r="M99" s="1313" t="s">
        <v>3805</v>
      </c>
      <c r="N99" s="1417">
        <v>2024004540026</v>
      </c>
      <c r="O99" s="1313" t="s">
        <v>3806</v>
      </c>
      <c r="P99" s="1263"/>
      <c r="Q99" s="1821"/>
      <c r="R99" s="1828"/>
      <c r="S99" s="1828"/>
      <c r="T99" s="1286"/>
      <c r="U99" s="1289"/>
      <c r="V99" s="1289"/>
      <c r="W99" s="1289"/>
      <c r="X99" s="1289"/>
      <c r="Y99" s="1289"/>
      <c r="Z99" s="1296"/>
      <c r="AA99" s="1296"/>
      <c r="AB99" s="1296"/>
      <c r="AC99" s="1296"/>
      <c r="AD99" s="1296"/>
      <c r="AE99" s="1296"/>
      <c r="AF99" s="1296"/>
      <c r="AG99" s="202"/>
      <c r="AH99" s="203"/>
      <c r="AI99" s="203"/>
      <c r="AJ99" s="203"/>
      <c r="AK99" s="202"/>
      <c r="AL99" s="204"/>
      <c r="AM99" s="204"/>
      <c r="AN99" s="204"/>
      <c r="AO99" s="204"/>
      <c r="AP99" s="1302"/>
      <c r="AQ99" s="1296"/>
      <c r="AR99" s="211"/>
      <c r="AS99" s="211"/>
      <c r="AT99" s="211"/>
      <c r="AU99" s="211"/>
      <c r="AV99" s="211"/>
      <c r="AW99" s="211"/>
      <c r="AX99" s="1302"/>
      <c r="AY99" s="1296"/>
      <c r="AZ99" s="211"/>
      <c r="BA99" s="211"/>
      <c r="BB99" s="211"/>
      <c r="BC99" s="211"/>
      <c r="BD99" s="211"/>
      <c r="BE99" s="211"/>
      <c r="BF99" s="1302"/>
      <c r="BG99" s="1296"/>
      <c r="BH99" s="211"/>
      <c r="BI99" s="211"/>
      <c r="BJ99" s="211"/>
      <c r="BK99" s="211"/>
      <c r="BL99" s="211"/>
      <c r="BM99" s="211"/>
      <c r="BN99" s="1302"/>
      <c r="BO99" s="1296"/>
      <c r="BP99" s="211"/>
      <c r="BQ99" s="211"/>
      <c r="BR99" s="211"/>
      <c r="BS99" s="211"/>
      <c r="BT99" s="211"/>
      <c r="BU99" s="211"/>
    </row>
    <row r="100" spans="1:87" ht="39.950000000000003" customHeight="1">
      <c r="A100" s="133"/>
      <c r="B100" s="141"/>
      <c r="C100" s="1244" t="s">
        <v>2498</v>
      </c>
      <c r="D100" s="1226" t="s">
        <v>3813</v>
      </c>
      <c r="E100" s="1232">
        <v>830</v>
      </c>
      <c r="F100" s="1421">
        <v>320100203</v>
      </c>
      <c r="G100" s="1806" t="s">
        <v>3814</v>
      </c>
      <c r="H100" s="1518">
        <v>1</v>
      </c>
      <c r="I100" s="1518" t="s">
        <v>2982</v>
      </c>
      <c r="J100" s="1311">
        <v>32</v>
      </c>
      <c r="K100" s="1311" t="s">
        <v>3791</v>
      </c>
      <c r="L100" s="1311">
        <v>3201</v>
      </c>
      <c r="M100" s="1311" t="s">
        <v>3801</v>
      </c>
      <c r="N100" s="1415">
        <v>2026004540036</v>
      </c>
      <c r="O100" s="1311" t="s">
        <v>3802</v>
      </c>
      <c r="P100" s="1261" t="s">
        <v>2500</v>
      </c>
      <c r="Q100" s="1819">
        <v>1</v>
      </c>
      <c r="R100" s="1826" t="s">
        <v>2867</v>
      </c>
      <c r="S100" s="1826"/>
      <c r="T100" s="1284"/>
      <c r="U100" s="1287"/>
      <c r="V100" s="1287"/>
      <c r="W100" s="1287"/>
      <c r="X100" s="1287"/>
      <c r="Y100" s="1287"/>
      <c r="Z100" s="1294">
        <f t="shared" si="38"/>
        <v>0</v>
      </c>
      <c r="AA100" s="1294">
        <f t="shared" si="48"/>
        <v>0</v>
      </c>
      <c r="AB100" s="1294">
        <f t="shared" si="48"/>
        <v>0</v>
      </c>
      <c r="AC100" s="1294">
        <f t="shared" si="48"/>
        <v>0</v>
      </c>
      <c r="AD100" s="1294">
        <f t="shared" si="48"/>
        <v>0</v>
      </c>
      <c r="AE100" s="1294">
        <f t="shared" si="48"/>
        <v>0</v>
      </c>
      <c r="AF100" s="1294">
        <f t="shared" si="48"/>
        <v>0</v>
      </c>
      <c r="AG100" s="194"/>
      <c r="AH100" s="195"/>
      <c r="AI100" s="195"/>
      <c r="AJ100" s="195"/>
      <c r="AK100" s="196"/>
      <c r="AL100" s="197"/>
      <c r="AM100" s="197"/>
      <c r="AN100" s="197"/>
      <c r="AO100" s="197"/>
      <c r="AP100" s="1300">
        <f>+U100</f>
        <v>0</v>
      </c>
      <c r="AQ100" s="1294">
        <f>SUM(AR100:AW103)</f>
        <v>0</v>
      </c>
      <c r="AR100" s="209"/>
      <c r="AS100" s="209"/>
      <c r="AT100" s="209"/>
      <c r="AU100" s="209"/>
      <c r="AV100" s="209"/>
      <c r="AW100" s="209"/>
      <c r="AX100" s="1300">
        <f>+V100</f>
        <v>0</v>
      </c>
      <c r="AY100" s="1294">
        <f>SUM(AZ100:BE103)</f>
        <v>0</v>
      </c>
      <c r="AZ100" s="209"/>
      <c r="BA100" s="209"/>
      <c r="BB100" s="209"/>
      <c r="BC100" s="209"/>
      <c r="BD100" s="209"/>
      <c r="BE100" s="209"/>
      <c r="BF100" s="1300">
        <f>+W100</f>
        <v>0</v>
      </c>
      <c r="BG100" s="1294">
        <f>SUM(BH100:BM103)</f>
        <v>0</v>
      </c>
      <c r="BH100" s="209"/>
      <c r="BI100" s="209"/>
      <c r="BJ100" s="209"/>
      <c r="BK100" s="209"/>
      <c r="BL100" s="209"/>
      <c r="BM100" s="209"/>
      <c r="BN100" s="1300">
        <f>+X100</f>
        <v>0</v>
      </c>
      <c r="BO100" s="1294">
        <f>SUM(BP100:BU103)</f>
        <v>0</v>
      </c>
      <c r="BP100" s="209"/>
      <c r="BQ100" s="209"/>
      <c r="BR100" s="209"/>
      <c r="BS100" s="209"/>
      <c r="BT100" s="209"/>
      <c r="BU100" s="209"/>
    </row>
    <row r="101" spans="1:87" ht="39.950000000000003" customHeight="1">
      <c r="A101" s="133"/>
      <c r="B101" s="141"/>
      <c r="C101" s="1245"/>
      <c r="D101" s="1227"/>
      <c r="E101" s="1233"/>
      <c r="F101" s="1422">
        <v>320100203</v>
      </c>
      <c r="G101" s="1807" t="s">
        <v>3814</v>
      </c>
      <c r="H101" s="1515">
        <v>1</v>
      </c>
      <c r="I101" s="1515" t="s">
        <v>2982</v>
      </c>
      <c r="J101" s="1312">
        <v>32</v>
      </c>
      <c r="K101" s="1312" t="s">
        <v>3791</v>
      </c>
      <c r="L101" s="1312">
        <v>3201</v>
      </c>
      <c r="M101" s="1312" t="s">
        <v>3801</v>
      </c>
      <c r="N101" s="1416">
        <v>2024004540036</v>
      </c>
      <c r="O101" s="1312" t="s">
        <v>3802</v>
      </c>
      <c r="P101" s="1262"/>
      <c r="Q101" s="1820"/>
      <c r="R101" s="1827"/>
      <c r="S101" s="1827"/>
      <c r="T101" s="1285"/>
      <c r="U101" s="1288"/>
      <c r="V101" s="1288"/>
      <c r="W101" s="1288"/>
      <c r="X101" s="1288"/>
      <c r="Y101" s="1288"/>
      <c r="Z101" s="1295"/>
      <c r="AA101" s="1295"/>
      <c r="AB101" s="1295"/>
      <c r="AC101" s="1295"/>
      <c r="AD101" s="1295"/>
      <c r="AE101" s="1295"/>
      <c r="AF101" s="1295"/>
      <c r="AG101" s="198"/>
      <c r="AH101" s="199"/>
      <c r="AI101" s="199"/>
      <c r="AJ101" s="199"/>
      <c r="AK101" s="200"/>
      <c r="AL101" s="201"/>
      <c r="AM101" s="201"/>
      <c r="AN101" s="201"/>
      <c r="AO101" s="201"/>
      <c r="AP101" s="1301"/>
      <c r="AQ101" s="1295"/>
      <c r="AR101" s="210"/>
      <c r="AS101" s="210"/>
      <c r="AT101" s="210"/>
      <c r="AU101" s="210"/>
      <c r="AV101" s="210"/>
      <c r="AW101" s="210"/>
      <c r="AX101" s="1301"/>
      <c r="AY101" s="1295"/>
      <c r="AZ101" s="210"/>
      <c r="BA101" s="210"/>
      <c r="BB101" s="210"/>
      <c r="BC101" s="210"/>
      <c r="BD101" s="210"/>
      <c r="BE101" s="210"/>
      <c r="BF101" s="1301"/>
      <c r="BG101" s="1295"/>
      <c r="BH101" s="210"/>
      <c r="BI101" s="210"/>
      <c r="BJ101" s="210"/>
      <c r="BK101" s="210"/>
      <c r="BL101" s="210"/>
      <c r="BM101" s="210"/>
      <c r="BN101" s="1301"/>
      <c r="BO101" s="1295"/>
      <c r="BP101" s="210"/>
      <c r="BQ101" s="210"/>
      <c r="BR101" s="210"/>
      <c r="BS101" s="210"/>
      <c r="BT101" s="210"/>
      <c r="BU101" s="210"/>
    </row>
    <row r="102" spans="1:87" ht="39.950000000000003" customHeight="1">
      <c r="A102" s="133"/>
      <c r="B102" s="141"/>
      <c r="C102" s="1245"/>
      <c r="D102" s="1227"/>
      <c r="E102" s="1233"/>
      <c r="F102" s="1422">
        <v>320100203</v>
      </c>
      <c r="G102" s="1807" t="s">
        <v>3814</v>
      </c>
      <c r="H102" s="1515">
        <v>1</v>
      </c>
      <c r="I102" s="1515" t="s">
        <v>2982</v>
      </c>
      <c r="J102" s="1312">
        <v>32</v>
      </c>
      <c r="K102" s="1312" t="s">
        <v>3791</v>
      </c>
      <c r="L102" s="1312">
        <v>3201</v>
      </c>
      <c r="M102" s="1312" t="s">
        <v>3801</v>
      </c>
      <c r="N102" s="1416">
        <v>2024004540036</v>
      </c>
      <c r="O102" s="1312" t="s">
        <v>3802</v>
      </c>
      <c r="P102" s="1262"/>
      <c r="Q102" s="1820"/>
      <c r="R102" s="1827"/>
      <c r="S102" s="1827"/>
      <c r="T102" s="1285"/>
      <c r="U102" s="1288"/>
      <c r="V102" s="1288"/>
      <c r="W102" s="1288"/>
      <c r="X102" s="1288"/>
      <c r="Y102" s="1288"/>
      <c r="Z102" s="1295"/>
      <c r="AA102" s="1295"/>
      <c r="AB102" s="1295"/>
      <c r="AC102" s="1295"/>
      <c r="AD102" s="1295"/>
      <c r="AE102" s="1295"/>
      <c r="AF102" s="1295"/>
      <c r="AG102" s="200"/>
      <c r="AH102" s="199"/>
      <c r="AI102" s="199"/>
      <c r="AJ102" s="199"/>
      <c r="AK102" s="200"/>
      <c r="AL102" s="201"/>
      <c r="AM102" s="201"/>
      <c r="AN102" s="201"/>
      <c r="AO102" s="201"/>
      <c r="AP102" s="1301"/>
      <c r="AQ102" s="1295"/>
      <c r="AR102" s="210"/>
      <c r="AS102" s="210"/>
      <c r="AT102" s="210"/>
      <c r="AU102" s="210"/>
      <c r="AV102" s="210"/>
      <c r="AW102" s="210"/>
      <c r="AX102" s="1301"/>
      <c r="AY102" s="1295"/>
      <c r="AZ102" s="210"/>
      <c r="BA102" s="210"/>
      <c r="BB102" s="210"/>
      <c r="BC102" s="210"/>
      <c r="BD102" s="210"/>
      <c r="BE102" s="210"/>
      <c r="BF102" s="1301"/>
      <c r="BG102" s="1295"/>
      <c r="BH102" s="210"/>
      <c r="BI102" s="210"/>
      <c r="BJ102" s="210"/>
      <c r="BK102" s="210"/>
      <c r="BL102" s="210"/>
      <c r="BM102" s="210"/>
      <c r="BN102" s="1301"/>
      <c r="BO102" s="1295"/>
      <c r="BP102" s="210"/>
      <c r="BQ102" s="210"/>
      <c r="BR102" s="210"/>
      <c r="BS102" s="210"/>
      <c r="BT102" s="210"/>
      <c r="BU102" s="210"/>
    </row>
    <row r="103" spans="1:87" ht="39.950000000000003" customHeight="1">
      <c r="A103" s="133"/>
      <c r="B103" s="141"/>
      <c r="C103" s="1246"/>
      <c r="D103" s="1228"/>
      <c r="E103" s="1234"/>
      <c r="F103" s="1423">
        <v>320100203</v>
      </c>
      <c r="G103" s="1808" t="s">
        <v>3814</v>
      </c>
      <c r="H103" s="1516">
        <v>1</v>
      </c>
      <c r="I103" s="1516" t="s">
        <v>2982</v>
      </c>
      <c r="J103" s="1313">
        <v>32</v>
      </c>
      <c r="K103" s="1313" t="s">
        <v>3791</v>
      </c>
      <c r="L103" s="1313">
        <v>3201</v>
      </c>
      <c r="M103" s="1313" t="s">
        <v>3801</v>
      </c>
      <c r="N103" s="1417">
        <v>2024004540036</v>
      </c>
      <c r="O103" s="1313" t="s">
        <v>3802</v>
      </c>
      <c r="P103" s="1263"/>
      <c r="Q103" s="1821"/>
      <c r="R103" s="1828"/>
      <c r="S103" s="1828"/>
      <c r="T103" s="1286"/>
      <c r="U103" s="1289"/>
      <c r="V103" s="1289"/>
      <c r="W103" s="1289"/>
      <c r="X103" s="1289"/>
      <c r="Y103" s="1289"/>
      <c r="Z103" s="1296"/>
      <c r="AA103" s="1296"/>
      <c r="AB103" s="1296"/>
      <c r="AC103" s="1296"/>
      <c r="AD103" s="1296"/>
      <c r="AE103" s="1296"/>
      <c r="AF103" s="1296"/>
      <c r="AG103" s="202"/>
      <c r="AH103" s="203"/>
      <c r="AI103" s="203"/>
      <c r="AJ103" s="203"/>
      <c r="AK103" s="202"/>
      <c r="AL103" s="204"/>
      <c r="AM103" s="204"/>
      <c r="AN103" s="204"/>
      <c r="AO103" s="204"/>
      <c r="AP103" s="1302"/>
      <c r="AQ103" s="1296"/>
      <c r="AR103" s="211"/>
      <c r="AS103" s="211"/>
      <c r="AT103" s="211"/>
      <c r="AU103" s="211"/>
      <c r="AV103" s="211"/>
      <c r="AW103" s="211"/>
      <c r="AX103" s="1302"/>
      <c r="AY103" s="1296"/>
      <c r="AZ103" s="211"/>
      <c r="BA103" s="211"/>
      <c r="BB103" s="211"/>
      <c r="BC103" s="211"/>
      <c r="BD103" s="211"/>
      <c r="BE103" s="211"/>
      <c r="BF103" s="1302"/>
      <c r="BG103" s="1296"/>
      <c r="BH103" s="211"/>
      <c r="BI103" s="211"/>
      <c r="BJ103" s="211"/>
      <c r="BK103" s="211"/>
      <c r="BL103" s="211"/>
      <c r="BM103" s="211"/>
      <c r="BN103" s="1302"/>
      <c r="BO103" s="1296"/>
      <c r="BP103" s="211"/>
      <c r="BQ103" s="211"/>
      <c r="BR103" s="211"/>
      <c r="BS103" s="211"/>
      <c r="BT103" s="211"/>
      <c r="BU103" s="211"/>
    </row>
    <row r="104" spans="1:87" ht="39.950000000000003" customHeight="1">
      <c r="A104" s="133"/>
      <c r="B104" s="141"/>
      <c r="C104" s="1244" t="s">
        <v>2501</v>
      </c>
      <c r="D104" s="1226" t="s">
        <v>3815</v>
      </c>
      <c r="E104" s="1232">
        <v>831</v>
      </c>
      <c r="F104" s="1421">
        <v>320100901</v>
      </c>
      <c r="G104" s="1806" t="s">
        <v>3811</v>
      </c>
      <c r="H104" s="1518">
        <v>40</v>
      </c>
      <c r="I104" s="1518" t="s">
        <v>2982</v>
      </c>
      <c r="J104" s="1311">
        <v>32</v>
      </c>
      <c r="K104" s="1311" t="s">
        <v>3791</v>
      </c>
      <c r="L104" s="1311">
        <v>3201</v>
      </c>
      <c r="M104" s="1311" t="s">
        <v>3801</v>
      </c>
      <c r="N104" s="1415">
        <v>2026004540036</v>
      </c>
      <c r="O104" s="1311" t="s">
        <v>3802</v>
      </c>
      <c r="P104" s="1261" t="s">
        <v>2503</v>
      </c>
      <c r="Q104" s="1819">
        <v>40</v>
      </c>
      <c r="R104" s="1826" t="s">
        <v>2871</v>
      </c>
      <c r="S104" s="1826"/>
      <c r="T104" s="1284"/>
      <c r="U104" s="1287"/>
      <c r="V104" s="1287"/>
      <c r="W104" s="1287"/>
      <c r="X104" s="1287"/>
      <c r="Y104" s="1287"/>
      <c r="Z104" s="1294">
        <f t="shared" si="38"/>
        <v>0</v>
      </c>
      <c r="AA104" s="1294">
        <f t="shared" si="48"/>
        <v>0</v>
      </c>
      <c r="AB104" s="1294">
        <f t="shared" si="48"/>
        <v>0</v>
      </c>
      <c r="AC104" s="1294">
        <f t="shared" si="48"/>
        <v>0</v>
      </c>
      <c r="AD104" s="1294">
        <f t="shared" si="48"/>
        <v>0</v>
      </c>
      <c r="AE104" s="1294">
        <f t="shared" si="48"/>
        <v>0</v>
      </c>
      <c r="AF104" s="1294">
        <f t="shared" si="48"/>
        <v>0</v>
      </c>
      <c r="AG104" s="194"/>
      <c r="AH104" s="195"/>
      <c r="AI104" s="195"/>
      <c r="AJ104" s="195"/>
      <c r="AK104" s="196"/>
      <c r="AL104" s="197"/>
      <c r="AM104" s="197"/>
      <c r="AN104" s="197"/>
      <c r="AO104" s="197"/>
      <c r="AP104" s="1300">
        <f>+U104</f>
        <v>0</v>
      </c>
      <c r="AQ104" s="1294">
        <f>SUM(AR104:AW107)</f>
        <v>0</v>
      </c>
      <c r="AR104" s="209"/>
      <c r="AS104" s="209"/>
      <c r="AT104" s="209"/>
      <c r="AU104" s="209"/>
      <c r="AV104" s="209"/>
      <c r="AW104" s="209"/>
      <c r="AX104" s="1300">
        <f>+V104</f>
        <v>0</v>
      </c>
      <c r="AY104" s="1294">
        <f>SUM(AZ104:BE107)</f>
        <v>0</v>
      </c>
      <c r="AZ104" s="209"/>
      <c r="BA104" s="209"/>
      <c r="BB104" s="209"/>
      <c r="BC104" s="209"/>
      <c r="BD104" s="209"/>
      <c r="BE104" s="209"/>
      <c r="BF104" s="1300">
        <f>+W104</f>
        <v>0</v>
      </c>
      <c r="BG104" s="1294">
        <f>SUM(BH104:BM107)</f>
        <v>0</v>
      </c>
      <c r="BH104" s="209"/>
      <c r="BI104" s="209"/>
      <c r="BJ104" s="209"/>
      <c r="BK104" s="209"/>
      <c r="BL104" s="209"/>
      <c r="BM104" s="209"/>
      <c r="BN104" s="1300">
        <f>+X104</f>
        <v>0</v>
      </c>
      <c r="BO104" s="1294">
        <f>SUM(BP104:BU107)</f>
        <v>0</v>
      </c>
      <c r="BP104" s="209"/>
      <c r="BQ104" s="209"/>
      <c r="BR104" s="209"/>
      <c r="BS104" s="209"/>
      <c r="BT104" s="209"/>
      <c r="BU104" s="209"/>
    </row>
    <row r="105" spans="1:87" ht="39.950000000000003" customHeight="1">
      <c r="A105" s="133"/>
      <c r="B105" s="141"/>
      <c r="C105" s="1245"/>
      <c r="D105" s="1227"/>
      <c r="E105" s="1233"/>
      <c r="F105" s="1422">
        <v>320100901</v>
      </c>
      <c r="G105" s="1807" t="s">
        <v>3811</v>
      </c>
      <c r="H105" s="1515">
        <v>40</v>
      </c>
      <c r="I105" s="1515" t="s">
        <v>2982</v>
      </c>
      <c r="J105" s="1312">
        <v>32</v>
      </c>
      <c r="K105" s="1312" t="s">
        <v>3791</v>
      </c>
      <c r="L105" s="1312">
        <v>3201</v>
      </c>
      <c r="M105" s="1312" t="s">
        <v>3801</v>
      </c>
      <c r="N105" s="1416">
        <v>2024004540036</v>
      </c>
      <c r="O105" s="1312" t="s">
        <v>3802</v>
      </c>
      <c r="P105" s="1262"/>
      <c r="Q105" s="1820"/>
      <c r="R105" s="1827"/>
      <c r="S105" s="1827"/>
      <c r="T105" s="1285"/>
      <c r="U105" s="1288"/>
      <c r="V105" s="1288"/>
      <c r="W105" s="1288"/>
      <c r="X105" s="1288"/>
      <c r="Y105" s="1288"/>
      <c r="Z105" s="1295"/>
      <c r="AA105" s="1295"/>
      <c r="AB105" s="1295"/>
      <c r="AC105" s="1295"/>
      <c r="AD105" s="1295"/>
      <c r="AE105" s="1295"/>
      <c r="AF105" s="1295"/>
      <c r="AG105" s="198"/>
      <c r="AH105" s="199"/>
      <c r="AI105" s="199"/>
      <c r="AJ105" s="199"/>
      <c r="AK105" s="200"/>
      <c r="AL105" s="201"/>
      <c r="AM105" s="201"/>
      <c r="AN105" s="201"/>
      <c r="AO105" s="201"/>
      <c r="AP105" s="1301"/>
      <c r="AQ105" s="1295"/>
      <c r="AR105" s="210"/>
      <c r="AS105" s="210"/>
      <c r="AT105" s="210"/>
      <c r="AU105" s="210"/>
      <c r="AV105" s="210"/>
      <c r="AW105" s="210"/>
      <c r="AX105" s="1301"/>
      <c r="AY105" s="1295"/>
      <c r="AZ105" s="210"/>
      <c r="BA105" s="210"/>
      <c r="BB105" s="210"/>
      <c r="BC105" s="210"/>
      <c r="BD105" s="210"/>
      <c r="BE105" s="210"/>
      <c r="BF105" s="1301"/>
      <c r="BG105" s="1295"/>
      <c r="BH105" s="210"/>
      <c r="BI105" s="210"/>
      <c r="BJ105" s="210"/>
      <c r="BK105" s="210"/>
      <c r="BL105" s="210"/>
      <c r="BM105" s="210"/>
      <c r="BN105" s="1301"/>
      <c r="BO105" s="1295"/>
      <c r="BP105" s="210"/>
      <c r="BQ105" s="210"/>
      <c r="BR105" s="210"/>
      <c r="BS105" s="210"/>
      <c r="BT105" s="210"/>
      <c r="BU105" s="210"/>
    </row>
    <row r="106" spans="1:87" ht="39.950000000000003" customHeight="1">
      <c r="A106" s="133"/>
      <c r="B106" s="141"/>
      <c r="C106" s="1245"/>
      <c r="D106" s="1227"/>
      <c r="E106" s="1233"/>
      <c r="F106" s="1422">
        <v>320100901</v>
      </c>
      <c r="G106" s="1807" t="s">
        <v>3811</v>
      </c>
      <c r="H106" s="1515">
        <v>40</v>
      </c>
      <c r="I106" s="1515" t="s">
        <v>2982</v>
      </c>
      <c r="J106" s="1312">
        <v>32</v>
      </c>
      <c r="K106" s="1312" t="s">
        <v>3791</v>
      </c>
      <c r="L106" s="1312">
        <v>3201</v>
      </c>
      <c r="M106" s="1312" t="s">
        <v>3801</v>
      </c>
      <c r="N106" s="1416">
        <v>2024004540036</v>
      </c>
      <c r="O106" s="1312" t="s">
        <v>3802</v>
      </c>
      <c r="P106" s="1262"/>
      <c r="Q106" s="1820"/>
      <c r="R106" s="1827"/>
      <c r="S106" s="1827"/>
      <c r="T106" s="1285"/>
      <c r="U106" s="1288"/>
      <c r="V106" s="1288"/>
      <c r="W106" s="1288"/>
      <c r="X106" s="1288"/>
      <c r="Y106" s="1288"/>
      <c r="Z106" s="1295"/>
      <c r="AA106" s="1295"/>
      <c r="AB106" s="1295"/>
      <c r="AC106" s="1295"/>
      <c r="AD106" s="1295"/>
      <c r="AE106" s="1295"/>
      <c r="AF106" s="1295"/>
      <c r="AG106" s="200"/>
      <c r="AH106" s="199"/>
      <c r="AI106" s="199"/>
      <c r="AJ106" s="199"/>
      <c r="AK106" s="200"/>
      <c r="AL106" s="201"/>
      <c r="AM106" s="201"/>
      <c r="AN106" s="201"/>
      <c r="AO106" s="201"/>
      <c r="AP106" s="1301"/>
      <c r="AQ106" s="1295"/>
      <c r="AR106" s="210"/>
      <c r="AS106" s="210"/>
      <c r="AT106" s="210"/>
      <c r="AU106" s="210"/>
      <c r="AV106" s="210"/>
      <c r="AW106" s="210"/>
      <c r="AX106" s="1301"/>
      <c r="AY106" s="1295"/>
      <c r="AZ106" s="210"/>
      <c r="BA106" s="210"/>
      <c r="BB106" s="210"/>
      <c r="BC106" s="210"/>
      <c r="BD106" s="210"/>
      <c r="BE106" s="210"/>
      <c r="BF106" s="1301"/>
      <c r="BG106" s="1295"/>
      <c r="BH106" s="210"/>
      <c r="BI106" s="210"/>
      <c r="BJ106" s="210"/>
      <c r="BK106" s="210"/>
      <c r="BL106" s="210"/>
      <c r="BM106" s="210"/>
      <c r="BN106" s="1301"/>
      <c r="BO106" s="1295"/>
      <c r="BP106" s="210"/>
      <c r="BQ106" s="210"/>
      <c r="BR106" s="210"/>
      <c r="BS106" s="210"/>
      <c r="BT106" s="210"/>
      <c r="BU106" s="210"/>
    </row>
    <row r="107" spans="1:87" ht="39.950000000000003" customHeight="1">
      <c r="A107" s="133"/>
      <c r="B107" s="141"/>
      <c r="C107" s="1246"/>
      <c r="D107" s="1228"/>
      <c r="E107" s="1234"/>
      <c r="F107" s="1423">
        <v>320100901</v>
      </c>
      <c r="G107" s="1808" t="s">
        <v>3811</v>
      </c>
      <c r="H107" s="1516">
        <v>40</v>
      </c>
      <c r="I107" s="1516" t="s">
        <v>2982</v>
      </c>
      <c r="J107" s="1313">
        <v>32</v>
      </c>
      <c r="K107" s="1313" t="s">
        <v>3791</v>
      </c>
      <c r="L107" s="1313">
        <v>3201</v>
      </c>
      <c r="M107" s="1313" t="s">
        <v>3801</v>
      </c>
      <c r="N107" s="1417">
        <v>2024004540036</v>
      </c>
      <c r="O107" s="1313" t="s">
        <v>3802</v>
      </c>
      <c r="P107" s="1263"/>
      <c r="Q107" s="1821"/>
      <c r="R107" s="1828"/>
      <c r="S107" s="1828"/>
      <c r="T107" s="1286"/>
      <c r="U107" s="1289"/>
      <c r="V107" s="1289"/>
      <c r="W107" s="1289"/>
      <c r="X107" s="1289"/>
      <c r="Y107" s="1289"/>
      <c r="Z107" s="1296"/>
      <c r="AA107" s="1296"/>
      <c r="AB107" s="1296"/>
      <c r="AC107" s="1296"/>
      <c r="AD107" s="1296"/>
      <c r="AE107" s="1296"/>
      <c r="AF107" s="1296"/>
      <c r="AG107" s="202"/>
      <c r="AH107" s="203"/>
      <c r="AI107" s="203"/>
      <c r="AJ107" s="203"/>
      <c r="AK107" s="202"/>
      <c r="AL107" s="204"/>
      <c r="AM107" s="204"/>
      <c r="AN107" s="204"/>
      <c r="AO107" s="204"/>
      <c r="AP107" s="1302"/>
      <c r="AQ107" s="1296"/>
      <c r="AR107" s="211"/>
      <c r="AS107" s="211"/>
      <c r="AT107" s="211"/>
      <c r="AU107" s="211"/>
      <c r="AV107" s="211"/>
      <c r="AW107" s="211"/>
      <c r="AX107" s="1302"/>
      <c r="AY107" s="1296"/>
      <c r="AZ107" s="211"/>
      <c r="BA107" s="211"/>
      <c r="BB107" s="211"/>
      <c r="BC107" s="211"/>
      <c r="BD107" s="211"/>
      <c r="BE107" s="211"/>
      <c r="BF107" s="1302"/>
      <c r="BG107" s="1296"/>
      <c r="BH107" s="211"/>
      <c r="BI107" s="211"/>
      <c r="BJ107" s="211"/>
      <c r="BK107" s="211"/>
      <c r="BL107" s="211"/>
      <c r="BM107" s="211"/>
      <c r="BN107" s="1302"/>
      <c r="BO107" s="1296"/>
      <c r="BP107" s="211"/>
      <c r="BQ107" s="211"/>
      <c r="BR107" s="211"/>
      <c r="BS107" s="211"/>
      <c r="BT107" s="211"/>
      <c r="BU107" s="211"/>
    </row>
    <row r="108" spans="1:87" ht="40.15" customHeight="1">
      <c r="A108" s="133"/>
      <c r="B108" s="134" t="s">
        <v>2504</v>
      </c>
      <c r="C108" s="135" t="s">
        <v>224</v>
      </c>
      <c r="D108" s="136"/>
      <c r="E108" s="137"/>
      <c r="F108" s="138"/>
      <c r="G108" s="139"/>
      <c r="H108" s="140"/>
      <c r="I108" s="140"/>
      <c r="J108" s="158"/>
      <c r="K108" s="158"/>
      <c r="L108" s="136"/>
      <c r="M108" s="159"/>
      <c r="N108" s="160"/>
      <c r="O108" s="161"/>
      <c r="P108" s="161"/>
      <c r="Q108" s="174"/>
      <c r="R108" s="175"/>
      <c r="S108" s="175"/>
      <c r="T108" s="176"/>
      <c r="U108" s="177"/>
      <c r="V108" s="177"/>
      <c r="W108" s="177"/>
      <c r="X108" s="177"/>
      <c r="Y108" s="185">
        <f>Z108</f>
        <v>0</v>
      </c>
      <c r="Z108" s="186">
        <f t="shared" si="38"/>
        <v>0</v>
      </c>
      <c r="AA108" s="186">
        <f t="shared" si="38"/>
        <v>0</v>
      </c>
      <c r="AB108" s="186">
        <f t="shared" si="38"/>
        <v>0</v>
      </c>
      <c r="AC108" s="186">
        <f t="shared" si="38"/>
        <v>0</v>
      </c>
      <c r="AD108" s="186">
        <f t="shared" si="38"/>
        <v>0</v>
      </c>
      <c r="AE108" s="186">
        <f t="shared" si="38"/>
        <v>0</v>
      </c>
      <c r="AF108" s="186">
        <f t="shared" si="38"/>
        <v>0</v>
      </c>
      <c r="AG108" s="193"/>
      <c r="AH108" s="193"/>
      <c r="AI108" s="193"/>
      <c r="AJ108" s="193"/>
      <c r="AK108" s="193"/>
      <c r="AL108" s="193"/>
      <c r="AM108" s="193"/>
      <c r="AN108" s="193"/>
      <c r="AO108" s="193"/>
      <c r="AP108" s="206"/>
      <c r="AQ108" s="207">
        <f t="shared" ref="AQ108:AR108" si="49">SUM(AQ109:AQ124)</f>
        <v>0</v>
      </c>
      <c r="AR108" s="207">
        <f t="shared" si="49"/>
        <v>0</v>
      </c>
      <c r="AS108" s="207">
        <f t="shared" ref="AS108:AW108" si="50">SUM(AS109:AS124)</f>
        <v>0</v>
      </c>
      <c r="AT108" s="207">
        <f t="shared" si="50"/>
        <v>0</v>
      </c>
      <c r="AU108" s="207">
        <f t="shared" si="50"/>
        <v>0</v>
      </c>
      <c r="AV108" s="207">
        <f t="shared" si="50"/>
        <v>0</v>
      </c>
      <c r="AW108" s="207">
        <f t="shared" si="50"/>
        <v>0</v>
      </c>
      <c r="AX108" s="206"/>
      <c r="AY108" s="207">
        <f t="shared" ref="AY108:AZ108" si="51">SUM(AY109:AY124)</f>
        <v>0</v>
      </c>
      <c r="AZ108" s="207">
        <f t="shared" si="51"/>
        <v>0</v>
      </c>
      <c r="BA108" s="207">
        <f t="shared" ref="BA108:BE108" si="52">SUM(BA109:BA124)</f>
        <v>0</v>
      </c>
      <c r="BB108" s="207">
        <f t="shared" si="52"/>
        <v>0</v>
      </c>
      <c r="BC108" s="207">
        <f t="shared" si="52"/>
        <v>0</v>
      </c>
      <c r="BD108" s="207">
        <f t="shared" si="52"/>
        <v>0</v>
      </c>
      <c r="BE108" s="207">
        <f t="shared" si="52"/>
        <v>0</v>
      </c>
      <c r="BF108" s="206"/>
      <c r="BG108" s="207">
        <f t="shared" ref="BG108:BH108" si="53">SUM(BG109:BG124)</f>
        <v>0</v>
      </c>
      <c r="BH108" s="207">
        <f t="shared" si="53"/>
        <v>0</v>
      </c>
      <c r="BI108" s="207">
        <f t="shared" ref="BI108:BM108" si="54">SUM(BI109:BI124)</f>
        <v>0</v>
      </c>
      <c r="BJ108" s="207">
        <f t="shared" si="54"/>
        <v>0</v>
      </c>
      <c r="BK108" s="207">
        <f t="shared" si="54"/>
        <v>0</v>
      </c>
      <c r="BL108" s="207">
        <f t="shared" si="54"/>
        <v>0</v>
      </c>
      <c r="BM108" s="207">
        <f t="shared" si="54"/>
        <v>0</v>
      </c>
      <c r="BN108" s="206"/>
      <c r="BO108" s="207">
        <f t="shared" ref="BO108:BP108" si="55">SUM(BO109:BO124)</f>
        <v>0</v>
      </c>
      <c r="BP108" s="207">
        <f t="shared" si="55"/>
        <v>0</v>
      </c>
      <c r="BQ108" s="207">
        <f t="shared" ref="BQ108:BU108" si="56">SUM(BQ109:BQ124)</f>
        <v>0</v>
      </c>
      <c r="BR108" s="207">
        <f t="shared" si="56"/>
        <v>0</v>
      </c>
      <c r="BS108" s="207">
        <f t="shared" si="56"/>
        <v>0</v>
      </c>
      <c r="BT108" s="207">
        <f t="shared" si="56"/>
        <v>0</v>
      </c>
      <c r="BU108" s="207">
        <f t="shared" si="56"/>
        <v>0</v>
      </c>
    </row>
    <row r="109" spans="1:87" ht="39.950000000000003" customHeight="1">
      <c r="A109" s="133"/>
      <c r="B109" s="141"/>
      <c r="C109" s="1244" t="s">
        <v>2505</v>
      </c>
      <c r="D109" s="1226" t="s">
        <v>3816</v>
      </c>
      <c r="E109" s="1232">
        <v>832</v>
      </c>
      <c r="F109" s="1421">
        <v>320600300</v>
      </c>
      <c r="G109" s="1806" t="s">
        <v>3817</v>
      </c>
      <c r="H109" s="1518">
        <v>6</v>
      </c>
      <c r="I109" s="1518" t="s">
        <v>2982</v>
      </c>
      <c r="J109" s="1311">
        <v>32</v>
      </c>
      <c r="K109" s="1311" t="s">
        <v>3791</v>
      </c>
      <c r="L109" s="1311">
        <v>3206</v>
      </c>
      <c r="M109" s="1311" t="s">
        <v>3818</v>
      </c>
      <c r="N109" s="1415">
        <v>2026004540051</v>
      </c>
      <c r="O109" s="1311" t="s">
        <v>3819</v>
      </c>
      <c r="P109" s="1261" t="s">
        <v>2507</v>
      </c>
      <c r="Q109" s="1819">
        <v>6</v>
      </c>
      <c r="R109" s="1826" t="s">
        <v>2871</v>
      </c>
      <c r="S109" s="1826"/>
      <c r="T109" s="1284"/>
      <c r="U109" s="1287"/>
      <c r="V109" s="1287"/>
      <c r="W109" s="1287"/>
      <c r="X109" s="1287"/>
      <c r="Y109" s="1287"/>
      <c r="Z109" s="1294">
        <f t="shared" si="38"/>
        <v>0</v>
      </c>
      <c r="AA109" s="1294">
        <f t="shared" ref="AA109:AF121" si="57">SUM(AR109:AR112,AZ109:AZ112,BH109:BH112,BP109:BP112)</f>
        <v>0</v>
      </c>
      <c r="AB109" s="1294">
        <f t="shared" si="57"/>
        <v>0</v>
      </c>
      <c r="AC109" s="1294">
        <f t="shared" si="57"/>
        <v>0</v>
      </c>
      <c r="AD109" s="1294">
        <f t="shared" si="57"/>
        <v>0</v>
      </c>
      <c r="AE109" s="1294">
        <f t="shared" si="57"/>
        <v>0</v>
      </c>
      <c r="AF109" s="1294">
        <f t="shared" si="57"/>
        <v>0</v>
      </c>
      <c r="AG109" s="194"/>
      <c r="AH109" s="195"/>
      <c r="AI109" s="195"/>
      <c r="AJ109" s="195"/>
      <c r="AK109" s="196"/>
      <c r="AL109" s="197"/>
      <c r="AM109" s="197"/>
      <c r="AN109" s="197"/>
      <c r="AO109" s="197"/>
      <c r="AP109" s="1300">
        <f>+U109</f>
        <v>0</v>
      </c>
      <c r="AQ109" s="1294">
        <f>SUM(AR109:AW112)</f>
        <v>0</v>
      </c>
      <c r="AR109" s="209"/>
      <c r="AS109" s="209"/>
      <c r="AT109" s="209"/>
      <c r="AU109" s="209"/>
      <c r="AV109" s="209"/>
      <c r="AW109" s="209"/>
      <c r="AX109" s="1300">
        <f>+V109</f>
        <v>0</v>
      </c>
      <c r="AY109" s="1294">
        <f>SUM(AZ109:BE112)</f>
        <v>0</v>
      </c>
      <c r="AZ109" s="209"/>
      <c r="BA109" s="209"/>
      <c r="BB109" s="209"/>
      <c r="BC109" s="209"/>
      <c r="BD109" s="209"/>
      <c r="BE109" s="209"/>
      <c r="BF109" s="1300">
        <f>+W109</f>
        <v>0</v>
      </c>
      <c r="BG109" s="1294">
        <f>SUM(BH109:BM112)</f>
        <v>0</v>
      </c>
      <c r="BH109" s="209"/>
      <c r="BI109" s="209"/>
      <c r="BJ109" s="209"/>
      <c r="BK109" s="209"/>
      <c r="BL109" s="209"/>
      <c r="BM109" s="209"/>
      <c r="BN109" s="1300">
        <f>+X109</f>
        <v>0</v>
      </c>
      <c r="BO109" s="1294">
        <f>SUM(BP109:BU112)</f>
        <v>0</v>
      </c>
      <c r="BP109" s="209"/>
      <c r="BQ109" s="209"/>
      <c r="BR109" s="209"/>
      <c r="BS109" s="209"/>
      <c r="BT109" s="209"/>
      <c r="BU109" s="209"/>
      <c r="BV109" s="432"/>
      <c r="BW109" s="432"/>
      <c r="BX109" s="432"/>
      <c r="BY109" s="432"/>
      <c r="BZ109" s="432"/>
      <c r="CA109" s="432"/>
      <c r="CB109" s="432"/>
      <c r="CC109" s="432"/>
      <c r="CD109" s="432"/>
      <c r="CE109" s="432"/>
      <c r="CF109" s="432"/>
      <c r="CG109" s="432"/>
      <c r="CH109" s="432"/>
      <c r="CI109" s="432"/>
    </row>
    <row r="110" spans="1:87" ht="39.950000000000003" customHeight="1">
      <c r="A110" s="133"/>
      <c r="B110" s="141"/>
      <c r="C110" s="1245"/>
      <c r="D110" s="1227"/>
      <c r="E110" s="1233"/>
      <c r="F110" s="1422">
        <v>320600300</v>
      </c>
      <c r="G110" s="1807" t="s">
        <v>3817</v>
      </c>
      <c r="H110" s="1515">
        <v>6</v>
      </c>
      <c r="I110" s="1515" t="s">
        <v>2982</v>
      </c>
      <c r="J110" s="1312">
        <v>32</v>
      </c>
      <c r="K110" s="1312" t="s">
        <v>3791</v>
      </c>
      <c r="L110" s="1312">
        <v>3206</v>
      </c>
      <c r="M110" s="1312" t="s">
        <v>3818</v>
      </c>
      <c r="N110" s="1416">
        <v>2024004540051</v>
      </c>
      <c r="O110" s="1312" t="s">
        <v>3819</v>
      </c>
      <c r="P110" s="1262"/>
      <c r="Q110" s="1820"/>
      <c r="R110" s="1827"/>
      <c r="S110" s="1827"/>
      <c r="T110" s="1285"/>
      <c r="U110" s="1288"/>
      <c r="V110" s="1288"/>
      <c r="W110" s="1288"/>
      <c r="X110" s="1288"/>
      <c r="Y110" s="1288"/>
      <c r="Z110" s="1295"/>
      <c r="AA110" s="1295"/>
      <c r="AB110" s="1295"/>
      <c r="AC110" s="1295"/>
      <c r="AD110" s="1295"/>
      <c r="AE110" s="1295"/>
      <c r="AF110" s="1295"/>
      <c r="AG110" s="198"/>
      <c r="AH110" s="199"/>
      <c r="AI110" s="199"/>
      <c r="AJ110" s="199"/>
      <c r="AK110" s="200"/>
      <c r="AL110" s="201"/>
      <c r="AM110" s="201"/>
      <c r="AN110" s="201"/>
      <c r="AO110" s="201"/>
      <c r="AP110" s="1301"/>
      <c r="AQ110" s="1295"/>
      <c r="AR110" s="210"/>
      <c r="AS110" s="210"/>
      <c r="AT110" s="210"/>
      <c r="AU110" s="210"/>
      <c r="AV110" s="210"/>
      <c r="AW110" s="210"/>
      <c r="AX110" s="1301"/>
      <c r="AY110" s="1295"/>
      <c r="AZ110" s="210"/>
      <c r="BA110" s="210"/>
      <c r="BB110" s="210"/>
      <c r="BC110" s="210"/>
      <c r="BD110" s="210"/>
      <c r="BE110" s="210"/>
      <c r="BF110" s="1301"/>
      <c r="BG110" s="1295"/>
      <c r="BH110" s="210"/>
      <c r="BI110" s="210"/>
      <c r="BJ110" s="210"/>
      <c r="BK110" s="210"/>
      <c r="BL110" s="210"/>
      <c r="BM110" s="210"/>
      <c r="BN110" s="1301"/>
      <c r="BO110" s="1295"/>
      <c r="BP110" s="210"/>
      <c r="BQ110" s="210"/>
      <c r="BR110" s="210"/>
      <c r="BS110" s="210"/>
      <c r="BT110" s="210"/>
      <c r="BU110" s="210"/>
    </row>
    <row r="111" spans="1:87" ht="39.950000000000003" customHeight="1">
      <c r="A111" s="133"/>
      <c r="B111" s="141"/>
      <c r="C111" s="1245"/>
      <c r="D111" s="1227"/>
      <c r="E111" s="1233"/>
      <c r="F111" s="1422">
        <v>320600300</v>
      </c>
      <c r="G111" s="1807" t="s">
        <v>3817</v>
      </c>
      <c r="H111" s="1515">
        <v>6</v>
      </c>
      <c r="I111" s="1515" t="s">
        <v>2982</v>
      </c>
      <c r="J111" s="1312">
        <v>32</v>
      </c>
      <c r="K111" s="1312" t="s">
        <v>3791</v>
      </c>
      <c r="L111" s="1312">
        <v>3206</v>
      </c>
      <c r="M111" s="1312" t="s">
        <v>3818</v>
      </c>
      <c r="N111" s="1416">
        <v>2024004540051</v>
      </c>
      <c r="O111" s="1312" t="s">
        <v>3819</v>
      </c>
      <c r="P111" s="1262"/>
      <c r="Q111" s="1820"/>
      <c r="R111" s="1827"/>
      <c r="S111" s="1827"/>
      <c r="T111" s="1285"/>
      <c r="U111" s="1288"/>
      <c r="V111" s="1288"/>
      <c r="W111" s="1288"/>
      <c r="X111" s="1288"/>
      <c r="Y111" s="1288"/>
      <c r="Z111" s="1295"/>
      <c r="AA111" s="1295"/>
      <c r="AB111" s="1295"/>
      <c r="AC111" s="1295"/>
      <c r="AD111" s="1295"/>
      <c r="AE111" s="1295"/>
      <c r="AF111" s="1295"/>
      <c r="AG111" s="200"/>
      <c r="AH111" s="199"/>
      <c r="AI111" s="199"/>
      <c r="AJ111" s="199"/>
      <c r="AK111" s="200"/>
      <c r="AL111" s="201"/>
      <c r="AM111" s="201"/>
      <c r="AN111" s="201"/>
      <c r="AO111" s="201"/>
      <c r="AP111" s="1301"/>
      <c r="AQ111" s="1295"/>
      <c r="AR111" s="210"/>
      <c r="AS111" s="210"/>
      <c r="AT111" s="210"/>
      <c r="AU111" s="210"/>
      <c r="AV111" s="210"/>
      <c r="AW111" s="210"/>
      <c r="AX111" s="1301"/>
      <c r="AY111" s="1295"/>
      <c r="AZ111" s="210"/>
      <c r="BA111" s="210"/>
      <c r="BB111" s="210"/>
      <c r="BC111" s="210"/>
      <c r="BD111" s="210"/>
      <c r="BE111" s="210"/>
      <c r="BF111" s="1301"/>
      <c r="BG111" s="1295"/>
      <c r="BH111" s="210"/>
      <c r="BI111" s="210"/>
      <c r="BJ111" s="210"/>
      <c r="BK111" s="210"/>
      <c r="BL111" s="210"/>
      <c r="BM111" s="210"/>
      <c r="BN111" s="1301"/>
      <c r="BO111" s="1295"/>
      <c r="BP111" s="210"/>
      <c r="BQ111" s="210"/>
      <c r="BR111" s="210"/>
      <c r="BS111" s="210"/>
      <c r="BT111" s="210"/>
      <c r="BU111" s="210"/>
    </row>
    <row r="112" spans="1:87" ht="39.950000000000003" customHeight="1">
      <c r="A112" s="133"/>
      <c r="B112" s="141"/>
      <c r="C112" s="1246"/>
      <c r="D112" s="1228"/>
      <c r="E112" s="1234"/>
      <c r="F112" s="1423">
        <v>320600300</v>
      </c>
      <c r="G112" s="1808" t="s">
        <v>3817</v>
      </c>
      <c r="H112" s="1516">
        <v>6</v>
      </c>
      <c r="I112" s="1516" t="s">
        <v>2982</v>
      </c>
      <c r="J112" s="1313">
        <v>32</v>
      </c>
      <c r="K112" s="1313" t="s">
        <v>3791</v>
      </c>
      <c r="L112" s="1313">
        <v>3206</v>
      </c>
      <c r="M112" s="1313" t="s">
        <v>3818</v>
      </c>
      <c r="N112" s="1417">
        <v>2024004540051</v>
      </c>
      <c r="O112" s="1313" t="s">
        <v>3819</v>
      </c>
      <c r="P112" s="1263"/>
      <c r="Q112" s="1821"/>
      <c r="R112" s="1828"/>
      <c r="S112" s="1828"/>
      <c r="T112" s="1286"/>
      <c r="U112" s="1289"/>
      <c r="V112" s="1289"/>
      <c r="W112" s="1289"/>
      <c r="X112" s="1289"/>
      <c r="Y112" s="1289"/>
      <c r="Z112" s="1296"/>
      <c r="AA112" s="1296"/>
      <c r="AB112" s="1296"/>
      <c r="AC112" s="1296"/>
      <c r="AD112" s="1296"/>
      <c r="AE112" s="1296"/>
      <c r="AF112" s="1296"/>
      <c r="AG112" s="202"/>
      <c r="AH112" s="203"/>
      <c r="AI112" s="203"/>
      <c r="AJ112" s="203"/>
      <c r="AK112" s="202"/>
      <c r="AL112" s="204"/>
      <c r="AM112" s="204"/>
      <c r="AN112" s="204"/>
      <c r="AO112" s="204"/>
      <c r="AP112" s="1302"/>
      <c r="AQ112" s="1296"/>
      <c r="AR112" s="211"/>
      <c r="AS112" s="211"/>
      <c r="AT112" s="211"/>
      <c r="AU112" s="211"/>
      <c r="AV112" s="211"/>
      <c r="AW112" s="211"/>
      <c r="AX112" s="1302"/>
      <c r="AY112" s="1296"/>
      <c r="AZ112" s="211"/>
      <c r="BA112" s="211"/>
      <c r="BB112" s="211"/>
      <c r="BC112" s="211"/>
      <c r="BD112" s="211"/>
      <c r="BE112" s="211"/>
      <c r="BF112" s="1302"/>
      <c r="BG112" s="1296"/>
      <c r="BH112" s="211"/>
      <c r="BI112" s="211"/>
      <c r="BJ112" s="211"/>
      <c r="BK112" s="211"/>
      <c r="BL112" s="211"/>
      <c r="BM112" s="211"/>
      <c r="BN112" s="1302"/>
      <c r="BO112" s="1296"/>
      <c r="BP112" s="211"/>
      <c r="BQ112" s="211"/>
      <c r="BR112" s="211"/>
      <c r="BS112" s="211"/>
      <c r="BT112" s="211"/>
      <c r="BU112" s="211"/>
    </row>
    <row r="113" spans="1:73" ht="39.950000000000003" customHeight="1">
      <c r="A113" s="133"/>
      <c r="B113" s="141"/>
      <c r="C113" s="1244" t="s">
        <v>2508</v>
      </c>
      <c r="D113" s="1226" t="s">
        <v>3820</v>
      </c>
      <c r="E113" s="1232">
        <v>833</v>
      </c>
      <c r="F113" s="1421">
        <v>320600700</v>
      </c>
      <c r="G113" s="1806" t="s">
        <v>2510</v>
      </c>
      <c r="H113" s="1518">
        <v>1</v>
      </c>
      <c r="I113" s="1518" t="s">
        <v>2982</v>
      </c>
      <c r="J113" s="1311">
        <v>32</v>
      </c>
      <c r="K113" s="1311" t="s">
        <v>3791</v>
      </c>
      <c r="L113" s="1311">
        <v>3206</v>
      </c>
      <c r="M113" s="1311" t="s">
        <v>3818</v>
      </c>
      <c r="N113" s="1415">
        <v>2026004540051</v>
      </c>
      <c r="O113" s="1311" t="s">
        <v>3819</v>
      </c>
      <c r="P113" s="1261" t="s">
        <v>2510</v>
      </c>
      <c r="Q113" s="1819">
        <v>1</v>
      </c>
      <c r="R113" s="1826" t="s">
        <v>2867</v>
      </c>
      <c r="S113" s="1826"/>
      <c r="T113" s="1284"/>
      <c r="U113" s="1287"/>
      <c r="V113" s="1287"/>
      <c r="W113" s="1287"/>
      <c r="X113" s="1287"/>
      <c r="Y113" s="1287"/>
      <c r="Z113" s="1294">
        <f t="shared" si="38"/>
        <v>0</v>
      </c>
      <c r="AA113" s="1294">
        <f t="shared" si="57"/>
        <v>0</v>
      </c>
      <c r="AB113" s="1294">
        <f t="shared" si="57"/>
        <v>0</v>
      </c>
      <c r="AC113" s="1294">
        <f t="shared" si="57"/>
        <v>0</v>
      </c>
      <c r="AD113" s="1294">
        <f t="shared" si="57"/>
        <v>0</v>
      </c>
      <c r="AE113" s="1294">
        <f t="shared" si="57"/>
        <v>0</v>
      </c>
      <c r="AF113" s="1294">
        <f t="shared" si="57"/>
        <v>0</v>
      </c>
      <c r="AG113" s="194"/>
      <c r="AH113" s="195"/>
      <c r="AI113" s="195"/>
      <c r="AJ113" s="195"/>
      <c r="AK113" s="196"/>
      <c r="AL113" s="197"/>
      <c r="AM113" s="197"/>
      <c r="AN113" s="197"/>
      <c r="AO113" s="197"/>
      <c r="AP113" s="1300">
        <f>+U113</f>
        <v>0</v>
      </c>
      <c r="AQ113" s="1294">
        <f>SUM(AR113:AW116)</f>
        <v>0</v>
      </c>
      <c r="AR113" s="209"/>
      <c r="AS113" s="209"/>
      <c r="AT113" s="209"/>
      <c r="AU113" s="209"/>
      <c r="AV113" s="209"/>
      <c r="AW113" s="209"/>
      <c r="AX113" s="1300">
        <f>+V113</f>
        <v>0</v>
      </c>
      <c r="AY113" s="1294">
        <f>SUM(AZ113:BE116)</f>
        <v>0</v>
      </c>
      <c r="AZ113" s="209"/>
      <c r="BA113" s="209"/>
      <c r="BB113" s="209"/>
      <c r="BC113" s="209"/>
      <c r="BD113" s="209"/>
      <c r="BE113" s="209"/>
      <c r="BF113" s="1300">
        <f>+W113</f>
        <v>0</v>
      </c>
      <c r="BG113" s="1294">
        <f>SUM(BH113:BM116)</f>
        <v>0</v>
      </c>
      <c r="BH113" s="209"/>
      <c r="BI113" s="209"/>
      <c r="BJ113" s="209"/>
      <c r="BK113" s="209"/>
      <c r="BL113" s="209"/>
      <c r="BM113" s="209"/>
      <c r="BN113" s="1300">
        <f>+X113</f>
        <v>0</v>
      </c>
      <c r="BO113" s="1294">
        <f>SUM(BP113:BU116)</f>
        <v>0</v>
      </c>
      <c r="BP113" s="209"/>
      <c r="BQ113" s="209"/>
      <c r="BR113" s="209"/>
      <c r="BS113" s="209"/>
      <c r="BT113" s="209"/>
      <c r="BU113" s="209"/>
    </row>
    <row r="114" spans="1:73" ht="39.950000000000003" customHeight="1">
      <c r="A114" s="133"/>
      <c r="B114" s="141"/>
      <c r="C114" s="1245"/>
      <c r="D114" s="1227"/>
      <c r="E114" s="1233"/>
      <c r="F114" s="1422">
        <v>320600700</v>
      </c>
      <c r="G114" s="1807" t="s">
        <v>2510</v>
      </c>
      <c r="H114" s="1515">
        <v>1</v>
      </c>
      <c r="I114" s="1515" t="s">
        <v>2982</v>
      </c>
      <c r="J114" s="1312">
        <v>32</v>
      </c>
      <c r="K114" s="1312" t="s">
        <v>3791</v>
      </c>
      <c r="L114" s="1312">
        <v>3206</v>
      </c>
      <c r="M114" s="1312" t="s">
        <v>3818</v>
      </c>
      <c r="N114" s="1416">
        <v>2024004540051</v>
      </c>
      <c r="O114" s="1312" t="s">
        <v>3819</v>
      </c>
      <c r="P114" s="1262"/>
      <c r="Q114" s="1820"/>
      <c r="R114" s="1827"/>
      <c r="S114" s="1827"/>
      <c r="T114" s="1285"/>
      <c r="U114" s="1288"/>
      <c r="V114" s="1288"/>
      <c r="W114" s="1288"/>
      <c r="X114" s="1288"/>
      <c r="Y114" s="1288"/>
      <c r="Z114" s="1295"/>
      <c r="AA114" s="1295"/>
      <c r="AB114" s="1295"/>
      <c r="AC114" s="1295"/>
      <c r="AD114" s="1295"/>
      <c r="AE114" s="1295"/>
      <c r="AF114" s="1295"/>
      <c r="AG114" s="198"/>
      <c r="AH114" s="199"/>
      <c r="AI114" s="199"/>
      <c r="AJ114" s="199"/>
      <c r="AK114" s="200"/>
      <c r="AL114" s="201"/>
      <c r="AM114" s="201"/>
      <c r="AN114" s="201"/>
      <c r="AO114" s="201"/>
      <c r="AP114" s="1301"/>
      <c r="AQ114" s="1295"/>
      <c r="AR114" s="210"/>
      <c r="AS114" s="210"/>
      <c r="AT114" s="210"/>
      <c r="AU114" s="210"/>
      <c r="AV114" s="210"/>
      <c r="AW114" s="210"/>
      <c r="AX114" s="1301"/>
      <c r="AY114" s="1295"/>
      <c r="AZ114" s="210"/>
      <c r="BA114" s="210"/>
      <c r="BB114" s="210"/>
      <c r="BC114" s="210"/>
      <c r="BD114" s="210"/>
      <c r="BE114" s="210"/>
      <c r="BF114" s="1301"/>
      <c r="BG114" s="1295"/>
      <c r="BH114" s="210"/>
      <c r="BI114" s="210"/>
      <c r="BJ114" s="210"/>
      <c r="BK114" s="210"/>
      <c r="BL114" s="210"/>
      <c r="BM114" s="210"/>
      <c r="BN114" s="1301"/>
      <c r="BO114" s="1295"/>
      <c r="BP114" s="210"/>
      <c r="BQ114" s="210"/>
      <c r="BR114" s="210"/>
      <c r="BS114" s="210"/>
      <c r="BT114" s="210"/>
      <c r="BU114" s="210"/>
    </row>
    <row r="115" spans="1:73" ht="39.950000000000003" customHeight="1">
      <c r="A115" s="133"/>
      <c r="B115" s="141"/>
      <c r="C115" s="1245"/>
      <c r="D115" s="1227"/>
      <c r="E115" s="1233"/>
      <c r="F115" s="1422">
        <v>320600700</v>
      </c>
      <c r="G115" s="1807" t="s">
        <v>2510</v>
      </c>
      <c r="H115" s="1515">
        <v>1</v>
      </c>
      <c r="I115" s="1515" t="s">
        <v>2982</v>
      </c>
      <c r="J115" s="1312">
        <v>32</v>
      </c>
      <c r="K115" s="1312" t="s">
        <v>3791</v>
      </c>
      <c r="L115" s="1312">
        <v>3206</v>
      </c>
      <c r="M115" s="1312" t="s">
        <v>3818</v>
      </c>
      <c r="N115" s="1416">
        <v>2024004540051</v>
      </c>
      <c r="O115" s="1312" t="s">
        <v>3819</v>
      </c>
      <c r="P115" s="1262"/>
      <c r="Q115" s="1820"/>
      <c r="R115" s="1827"/>
      <c r="S115" s="1827"/>
      <c r="T115" s="1285"/>
      <c r="U115" s="1288"/>
      <c r="V115" s="1288"/>
      <c r="W115" s="1288"/>
      <c r="X115" s="1288"/>
      <c r="Y115" s="1288"/>
      <c r="Z115" s="1295"/>
      <c r="AA115" s="1295"/>
      <c r="AB115" s="1295"/>
      <c r="AC115" s="1295"/>
      <c r="AD115" s="1295"/>
      <c r="AE115" s="1295"/>
      <c r="AF115" s="1295"/>
      <c r="AG115" s="200"/>
      <c r="AH115" s="199"/>
      <c r="AI115" s="199"/>
      <c r="AJ115" s="199"/>
      <c r="AK115" s="200"/>
      <c r="AL115" s="201"/>
      <c r="AM115" s="201"/>
      <c r="AN115" s="201"/>
      <c r="AO115" s="201"/>
      <c r="AP115" s="1301"/>
      <c r="AQ115" s="1295"/>
      <c r="AR115" s="210"/>
      <c r="AS115" s="210"/>
      <c r="AT115" s="210"/>
      <c r="AU115" s="210"/>
      <c r="AV115" s="210"/>
      <c r="AW115" s="210"/>
      <c r="AX115" s="1301"/>
      <c r="AY115" s="1295"/>
      <c r="AZ115" s="210"/>
      <c r="BA115" s="210"/>
      <c r="BB115" s="210"/>
      <c r="BC115" s="210"/>
      <c r="BD115" s="210"/>
      <c r="BE115" s="210"/>
      <c r="BF115" s="1301"/>
      <c r="BG115" s="1295"/>
      <c r="BH115" s="210"/>
      <c r="BI115" s="210"/>
      <c r="BJ115" s="210"/>
      <c r="BK115" s="210"/>
      <c r="BL115" s="210"/>
      <c r="BM115" s="210"/>
      <c r="BN115" s="1301"/>
      <c r="BO115" s="1295"/>
      <c r="BP115" s="210"/>
      <c r="BQ115" s="210"/>
      <c r="BR115" s="210"/>
      <c r="BS115" s="210"/>
      <c r="BT115" s="210"/>
      <c r="BU115" s="210"/>
    </row>
    <row r="116" spans="1:73" ht="39.950000000000003" customHeight="1">
      <c r="A116" s="133"/>
      <c r="B116" s="141"/>
      <c r="C116" s="1246"/>
      <c r="D116" s="1228"/>
      <c r="E116" s="1234"/>
      <c r="F116" s="1423">
        <v>320600700</v>
      </c>
      <c r="G116" s="1808" t="s">
        <v>2510</v>
      </c>
      <c r="H116" s="1516">
        <v>1</v>
      </c>
      <c r="I116" s="1516" t="s">
        <v>2982</v>
      </c>
      <c r="J116" s="1313">
        <v>32</v>
      </c>
      <c r="K116" s="1313" t="s">
        <v>3791</v>
      </c>
      <c r="L116" s="1313">
        <v>3206</v>
      </c>
      <c r="M116" s="1313" t="s">
        <v>3818</v>
      </c>
      <c r="N116" s="1417">
        <v>2024004540051</v>
      </c>
      <c r="O116" s="1313" t="s">
        <v>3819</v>
      </c>
      <c r="P116" s="1263"/>
      <c r="Q116" s="1821"/>
      <c r="R116" s="1828"/>
      <c r="S116" s="1828"/>
      <c r="T116" s="1286"/>
      <c r="U116" s="1289"/>
      <c r="V116" s="1289"/>
      <c r="W116" s="1289"/>
      <c r="X116" s="1289"/>
      <c r="Y116" s="1289"/>
      <c r="Z116" s="1296"/>
      <c r="AA116" s="1296"/>
      <c r="AB116" s="1296"/>
      <c r="AC116" s="1296"/>
      <c r="AD116" s="1296"/>
      <c r="AE116" s="1296"/>
      <c r="AF116" s="1296"/>
      <c r="AG116" s="202"/>
      <c r="AH116" s="203"/>
      <c r="AI116" s="203"/>
      <c r="AJ116" s="203"/>
      <c r="AK116" s="202"/>
      <c r="AL116" s="204"/>
      <c r="AM116" s="204"/>
      <c r="AN116" s="204"/>
      <c r="AO116" s="204"/>
      <c r="AP116" s="1302"/>
      <c r="AQ116" s="1296"/>
      <c r="AR116" s="211"/>
      <c r="AS116" s="211"/>
      <c r="AT116" s="211"/>
      <c r="AU116" s="211"/>
      <c r="AV116" s="211"/>
      <c r="AW116" s="211"/>
      <c r="AX116" s="1302"/>
      <c r="AY116" s="1296"/>
      <c r="AZ116" s="211"/>
      <c r="BA116" s="211"/>
      <c r="BB116" s="211"/>
      <c r="BC116" s="211"/>
      <c r="BD116" s="211"/>
      <c r="BE116" s="211"/>
      <c r="BF116" s="1302"/>
      <c r="BG116" s="1296"/>
      <c r="BH116" s="211"/>
      <c r="BI116" s="211"/>
      <c r="BJ116" s="211"/>
      <c r="BK116" s="211"/>
      <c r="BL116" s="211"/>
      <c r="BM116" s="211"/>
      <c r="BN116" s="1302"/>
      <c r="BO116" s="1296"/>
      <c r="BP116" s="211"/>
      <c r="BQ116" s="211"/>
      <c r="BR116" s="211"/>
      <c r="BS116" s="211"/>
      <c r="BT116" s="211"/>
      <c r="BU116" s="211"/>
    </row>
    <row r="117" spans="1:73" ht="39.950000000000003" customHeight="1">
      <c r="A117" s="133"/>
      <c r="B117" s="141"/>
      <c r="C117" s="1244" t="s">
        <v>2511</v>
      </c>
      <c r="D117" s="1226" t="s">
        <v>3821</v>
      </c>
      <c r="E117" s="1232">
        <v>834</v>
      </c>
      <c r="F117" s="1421">
        <v>320600300</v>
      </c>
      <c r="G117" s="1806" t="s">
        <v>2507</v>
      </c>
      <c r="H117" s="1518">
        <v>6</v>
      </c>
      <c r="I117" s="1518" t="s">
        <v>2982</v>
      </c>
      <c r="J117" s="1311">
        <v>32</v>
      </c>
      <c r="K117" s="1311" t="s">
        <v>3791</v>
      </c>
      <c r="L117" s="1311">
        <v>3206</v>
      </c>
      <c r="M117" s="1311" t="s">
        <v>3818</v>
      </c>
      <c r="N117" s="1415">
        <v>2026004540051</v>
      </c>
      <c r="O117" s="1311" t="s">
        <v>3819</v>
      </c>
      <c r="P117" s="1261" t="s">
        <v>2507</v>
      </c>
      <c r="Q117" s="1819">
        <v>6</v>
      </c>
      <c r="R117" s="1826" t="s">
        <v>2871</v>
      </c>
      <c r="S117" s="1826"/>
      <c r="T117" s="1284"/>
      <c r="U117" s="1287"/>
      <c r="V117" s="1287"/>
      <c r="W117" s="1287"/>
      <c r="X117" s="1287"/>
      <c r="Y117" s="1287"/>
      <c r="Z117" s="1294">
        <f t="shared" si="38"/>
        <v>0</v>
      </c>
      <c r="AA117" s="1294">
        <f t="shared" si="57"/>
        <v>0</v>
      </c>
      <c r="AB117" s="1294">
        <f t="shared" si="57"/>
        <v>0</v>
      </c>
      <c r="AC117" s="1294">
        <f t="shared" si="57"/>
        <v>0</v>
      </c>
      <c r="AD117" s="1294">
        <f t="shared" si="57"/>
        <v>0</v>
      </c>
      <c r="AE117" s="1294">
        <f t="shared" si="57"/>
        <v>0</v>
      </c>
      <c r="AF117" s="1294">
        <f t="shared" si="57"/>
        <v>0</v>
      </c>
      <c r="AG117" s="194"/>
      <c r="AH117" s="195"/>
      <c r="AI117" s="195"/>
      <c r="AJ117" s="195"/>
      <c r="AK117" s="196"/>
      <c r="AL117" s="197"/>
      <c r="AM117" s="197"/>
      <c r="AN117" s="197"/>
      <c r="AO117" s="197"/>
      <c r="AP117" s="1300">
        <f>+U117</f>
        <v>0</v>
      </c>
      <c r="AQ117" s="1294">
        <f>SUM(AR117:AW120)</f>
        <v>0</v>
      </c>
      <c r="AR117" s="209"/>
      <c r="AS117" s="209"/>
      <c r="AT117" s="209"/>
      <c r="AU117" s="209"/>
      <c r="AV117" s="209"/>
      <c r="AW117" s="209"/>
      <c r="AX117" s="1300">
        <f>+V117</f>
        <v>0</v>
      </c>
      <c r="AY117" s="1294">
        <f>SUM(AZ117:BE120)</f>
        <v>0</v>
      </c>
      <c r="AZ117" s="209"/>
      <c r="BA117" s="209"/>
      <c r="BB117" s="209"/>
      <c r="BC117" s="209"/>
      <c r="BD117" s="209"/>
      <c r="BE117" s="209"/>
      <c r="BF117" s="1300">
        <f>+W117</f>
        <v>0</v>
      </c>
      <c r="BG117" s="1294">
        <f>SUM(BH117:BM120)</f>
        <v>0</v>
      </c>
      <c r="BH117" s="209"/>
      <c r="BI117" s="209"/>
      <c r="BJ117" s="209"/>
      <c r="BK117" s="209"/>
      <c r="BL117" s="209"/>
      <c r="BM117" s="209"/>
      <c r="BN117" s="1300">
        <f>+X117</f>
        <v>0</v>
      </c>
      <c r="BO117" s="1294">
        <f>SUM(BP117:BU120)</f>
        <v>0</v>
      </c>
      <c r="BP117" s="209"/>
      <c r="BQ117" s="209"/>
      <c r="BR117" s="209"/>
      <c r="BS117" s="209"/>
      <c r="BT117" s="209"/>
      <c r="BU117" s="209"/>
    </row>
    <row r="118" spans="1:73" ht="39.950000000000003" customHeight="1">
      <c r="A118" s="133"/>
      <c r="B118" s="141"/>
      <c r="C118" s="1245"/>
      <c r="D118" s="1227"/>
      <c r="E118" s="1233"/>
      <c r="F118" s="1422">
        <v>320600300</v>
      </c>
      <c r="G118" s="1807" t="s">
        <v>2507</v>
      </c>
      <c r="H118" s="1515">
        <v>6</v>
      </c>
      <c r="I118" s="1515" t="s">
        <v>2982</v>
      </c>
      <c r="J118" s="1312">
        <v>32</v>
      </c>
      <c r="K118" s="1312" t="s">
        <v>3791</v>
      </c>
      <c r="L118" s="1312">
        <v>3206</v>
      </c>
      <c r="M118" s="1312" t="s">
        <v>3818</v>
      </c>
      <c r="N118" s="1416">
        <v>2024004540051</v>
      </c>
      <c r="O118" s="1312" t="s">
        <v>3819</v>
      </c>
      <c r="P118" s="1262"/>
      <c r="Q118" s="1820"/>
      <c r="R118" s="1827"/>
      <c r="S118" s="1827"/>
      <c r="T118" s="1285"/>
      <c r="U118" s="1288"/>
      <c r="V118" s="1288"/>
      <c r="W118" s="1288"/>
      <c r="X118" s="1288"/>
      <c r="Y118" s="1288"/>
      <c r="Z118" s="1295"/>
      <c r="AA118" s="1295"/>
      <c r="AB118" s="1295"/>
      <c r="AC118" s="1295"/>
      <c r="AD118" s="1295"/>
      <c r="AE118" s="1295"/>
      <c r="AF118" s="1295"/>
      <c r="AG118" s="198"/>
      <c r="AH118" s="199"/>
      <c r="AI118" s="199"/>
      <c r="AJ118" s="199"/>
      <c r="AK118" s="200"/>
      <c r="AL118" s="201"/>
      <c r="AM118" s="201"/>
      <c r="AN118" s="201"/>
      <c r="AO118" s="201"/>
      <c r="AP118" s="1301"/>
      <c r="AQ118" s="1295"/>
      <c r="AR118" s="210"/>
      <c r="AS118" s="210"/>
      <c r="AT118" s="210"/>
      <c r="AU118" s="210"/>
      <c r="AV118" s="210"/>
      <c r="AW118" s="210"/>
      <c r="AX118" s="1301"/>
      <c r="AY118" s="1295"/>
      <c r="AZ118" s="210"/>
      <c r="BA118" s="210"/>
      <c r="BB118" s="210"/>
      <c r="BC118" s="210"/>
      <c r="BD118" s="210"/>
      <c r="BE118" s="210"/>
      <c r="BF118" s="1301"/>
      <c r="BG118" s="1295"/>
      <c r="BH118" s="210"/>
      <c r="BI118" s="210"/>
      <c r="BJ118" s="210"/>
      <c r="BK118" s="210"/>
      <c r="BL118" s="210"/>
      <c r="BM118" s="210"/>
      <c r="BN118" s="1301"/>
      <c r="BO118" s="1295"/>
      <c r="BP118" s="210"/>
      <c r="BQ118" s="210"/>
      <c r="BR118" s="210"/>
      <c r="BS118" s="210"/>
      <c r="BT118" s="210"/>
      <c r="BU118" s="210"/>
    </row>
    <row r="119" spans="1:73" ht="39.950000000000003" customHeight="1">
      <c r="A119" s="133"/>
      <c r="B119" s="141"/>
      <c r="C119" s="1245"/>
      <c r="D119" s="1227"/>
      <c r="E119" s="1233"/>
      <c r="F119" s="1422">
        <v>320600300</v>
      </c>
      <c r="G119" s="1807" t="s">
        <v>2507</v>
      </c>
      <c r="H119" s="1515">
        <v>6</v>
      </c>
      <c r="I119" s="1515" t="s">
        <v>2982</v>
      </c>
      <c r="J119" s="1312">
        <v>32</v>
      </c>
      <c r="K119" s="1312" t="s">
        <v>3791</v>
      </c>
      <c r="L119" s="1312">
        <v>3206</v>
      </c>
      <c r="M119" s="1312" t="s">
        <v>3818</v>
      </c>
      <c r="N119" s="1416">
        <v>2024004540051</v>
      </c>
      <c r="O119" s="1312" t="s">
        <v>3819</v>
      </c>
      <c r="P119" s="1262"/>
      <c r="Q119" s="1820"/>
      <c r="R119" s="1827"/>
      <c r="S119" s="1827"/>
      <c r="T119" s="1285"/>
      <c r="U119" s="1288"/>
      <c r="V119" s="1288"/>
      <c r="W119" s="1288"/>
      <c r="X119" s="1288"/>
      <c r="Y119" s="1288"/>
      <c r="Z119" s="1295"/>
      <c r="AA119" s="1295"/>
      <c r="AB119" s="1295"/>
      <c r="AC119" s="1295"/>
      <c r="AD119" s="1295"/>
      <c r="AE119" s="1295"/>
      <c r="AF119" s="1295"/>
      <c r="AG119" s="200"/>
      <c r="AH119" s="199"/>
      <c r="AI119" s="199"/>
      <c r="AJ119" s="199"/>
      <c r="AK119" s="200"/>
      <c r="AL119" s="201"/>
      <c r="AM119" s="201"/>
      <c r="AN119" s="201"/>
      <c r="AO119" s="201"/>
      <c r="AP119" s="1301"/>
      <c r="AQ119" s="1295"/>
      <c r="AR119" s="210"/>
      <c r="AS119" s="210"/>
      <c r="AT119" s="210"/>
      <c r="AU119" s="210"/>
      <c r="AV119" s="210"/>
      <c r="AW119" s="210"/>
      <c r="AX119" s="1301"/>
      <c r="AY119" s="1295"/>
      <c r="AZ119" s="210"/>
      <c r="BA119" s="210"/>
      <c r="BB119" s="210"/>
      <c r="BC119" s="210"/>
      <c r="BD119" s="210"/>
      <c r="BE119" s="210"/>
      <c r="BF119" s="1301"/>
      <c r="BG119" s="1295"/>
      <c r="BH119" s="210"/>
      <c r="BI119" s="210"/>
      <c r="BJ119" s="210"/>
      <c r="BK119" s="210"/>
      <c r="BL119" s="210"/>
      <c r="BM119" s="210"/>
      <c r="BN119" s="1301"/>
      <c r="BO119" s="1295"/>
      <c r="BP119" s="210"/>
      <c r="BQ119" s="210"/>
      <c r="BR119" s="210"/>
      <c r="BS119" s="210"/>
      <c r="BT119" s="210"/>
      <c r="BU119" s="210"/>
    </row>
    <row r="120" spans="1:73" ht="39.950000000000003" customHeight="1">
      <c r="A120" s="133"/>
      <c r="B120" s="141"/>
      <c r="C120" s="1246"/>
      <c r="D120" s="1228"/>
      <c r="E120" s="1234"/>
      <c r="F120" s="1423">
        <v>320600300</v>
      </c>
      <c r="G120" s="1808" t="s">
        <v>2507</v>
      </c>
      <c r="H120" s="1516">
        <v>6</v>
      </c>
      <c r="I120" s="1516" t="s">
        <v>2982</v>
      </c>
      <c r="J120" s="1313">
        <v>32</v>
      </c>
      <c r="K120" s="1313" t="s">
        <v>3791</v>
      </c>
      <c r="L120" s="1313">
        <v>3206</v>
      </c>
      <c r="M120" s="1313" t="s">
        <v>3818</v>
      </c>
      <c r="N120" s="1417">
        <v>2024004540051</v>
      </c>
      <c r="O120" s="1313" t="s">
        <v>3819</v>
      </c>
      <c r="P120" s="1263"/>
      <c r="Q120" s="1821"/>
      <c r="R120" s="1828"/>
      <c r="S120" s="1828"/>
      <c r="T120" s="1286"/>
      <c r="U120" s="1289"/>
      <c r="V120" s="1289"/>
      <c r="W120" s="1289"/>
      <c r="X120" s="1289"/>
      <c r="Y120" s="1289"/>
      <c r="Z120" s="1296"/>
      <c r="AA120" s="1296"/>
      <c r="AB120" s="1296"/>
      <c r="AC120" s="1296"/>
      <c r="AD120" s="1296"/>
      <c r="AE120" s="1296"/>
      <c r="AF120" s="1296"/>
      <c r="AG120" s="202"/>
      <c r="AH120" s="203"/>
      <c r="AI120" s="203"/>
      <c r="AJ120" s="203"/>
      <c r="AK120" s="202"/>
      <c r="AL120" s="204"/>
      <c r="AM120" s="204"/>
      <c r="AN120" s="204"/>
      <c r="AO120" s="204"/>
      <c r="AP120" s="1302"/>
      <c r="AQ120" s="1296"/>
      <c r="AR120" s="211"/>
      <c r="AS120" s="211"/>
      <c r="AT120" s="211"/>
      <c r="AU120" s="211"/>
      <c r="AV120" s="211"/>
      <c r="AW120" s="211"/>
      <c r="AX120" s="1302"/>
      <c r="AY120" s="1296"/>
      <c r="AZ120" s="211"/>
      <c r="BA120" s="211"/>
      <c r="BB120" s="211"/>
      <c r="BC120" s="211"/>
      <c r="BD120" s="211"/>
      <c r="BE120" s="211"/>
      <c r="BF120" s="1302"/>
      <c r="BG120" s="1296"/>
      <c r="BH120" s="211"/>
      <c r="BI120" s="211"/>
      <c r="BJ120" s="211"/>
      <c r="BK120" s="211"/>
      <c r="BL120" s="211"/>
      <c r="BM120" s="211"/>
      <c r="BN120" s="1302"/>
      <c r="BO120" s="1296"/>
      <c r="BP120" s="211"/>
      <c r="BQ120" s="211"/>
      <c r="BR120" s="211"/>
      <c r="BS120" s="211"/>
      <c r="BT120" s="211"/>
      <c r="BU120" s="211"/>
    </row>
    <row r="121" spans="1:73" ht="39.950000000000003" customHeight="1">
      <c r="A121" s="133"/>
      <c r="B121" s="141"/>
      <c r="C121" s="1244" t="s">
        <v>2513</v>
      </c>
      <c r="D121" s="1226" t="s">
        <v>2514</v>
      </c>
      <c r="E121" s="1232">
        <v>835</v>
      </c>
      <c r="F121" s="1421">
        <v>320100801</v>
      </c>
      <c r="G121" s="1806" t="s">
        <v>2515</v>
      </c>
      <c r="H121" s="1518">
        <v>3</v>
      </c>
      <c r="I121" s="1518" t="s">
        <v>2982</v>
      </c>
      <c r="J121" s="1311">
        <v>32</v>
      </c>
      <c r="K121" s="1311" t="s">
        <v>3791</v>
      </c>
      <c r="L121" s="1311">
        <v>3201</v>
      </c>
      <c r="M121" s="1311" t="s">
        <v>3801</v>
      </c>
      <c r="N121" s="1415">
        <v>2026004540036</v>
      </c>
      <c r="O121" s="1311" t="s">
        <v>3802</v>
      </c>
      <c r="P121" s="1261" t="s">
        <v>2515</v>
      </c>
      <c r="Q121" s="1819">
        <v>3</v>
      </c>
      <c r="R121" s="1826" t="s">
        <v>2867</v>
      </c>
      <c r="S121" s="1826"/>
      <c r="T121" s="1284"/>
      <c r="U121" s="1287"/>
      <c r="V121" s="1287"/>
      <c r="W121" s="1287"/>
      <c r="X121" s="1287"/>
      <c r="Y121" s="1287"/>
      <c r="Z121" s="1294">
        <f t="shared" ref="Z121" si="58">+AQ121+AY121+BG121+BO121</f>
        <v>0</v>
      </c>
      <c r="AA121" s="1294">
        <f t="shared" si="57"/>
        <v>0</v>
      </c>
      <c r="AB121" s="1294">
        <f t="shared" si="57"/>
        <v>0</v>
      </c>
      <c r="AC121" s="1294">
        <f t="shared" si="57"/>
        <v>0</v>
      </c>
      <c r="AD121" s="1294">
        <f t="shared" si="57"/>
        <v>0</v>
      </c>
      <c r="AE121" s="1294">
        <f t="shared" si="57"/>
        <v>0</v>
      </c>
      <c r="AF121" s="1294">
        <f t="shared" si="57"/>
        <v>0</v>
      </c>
      <c r="AG121" s="194"/>
      <c r="AH121" s="195"/>
      <c r="AI121" s="195"/>
      <c r="AJ121" s="195"/>
      <c r="AK121" s="196"/>
      <c r="AL121" s="197"/>
      <c r="AM121" s="197"/>
      <c r="AN121" s="197"/>
      <c r="AO121" s="197"/>
      <c r="AP121" s="1300">
        <f>+U121</f>
        <v>0</v>
      </c>
      <c r="AQ121" s="1294">
        <f>SUM(AR121:AW124)</f>
        <v>0</v>
      </c>
      <c r="AR121" s="209"/>
      <c r="AS121" s="209"/>
      <c r="AT121" s="209"/>
      <c r="AU121" s="209"/>
      <c r="AV121" s="209"/>
      <c r="AW121" s="209"/>
      <c r="AX121" s="1300">
        <f>+V121</f>
        <v>0</v>
      </c>
      <c r="AY121" s="1294">
        <f>SUM(AZ121:BE124)</f>
        <v>0</v>
      </c>
      <c r="AZ121" s="209"/>
      <c r="BA121" s="209"/>
      <c r="BB121" s="209"/>
      <c r="BC121" s="209"/>
      <c r="BD121" s="209"/>
      <c r="BE121" s="209"/>
      <c r="BF121" s="1300">
        <f>+W121</f>
        <v>0</v>
      </c>
      <c r="BG121" s="1294">
        <f>SUM(BH121:BM124)</f>
        <v>0</v>
      </c>
      <c r="BH121" s="209"/>
      <c r="BI121" s="209"/>
      <c r="BJ121" s="209"/>
      <c r="BK121" s="209"/>
      <c r="BL121" s="209"/>
      <c r="BM121" s="209"/>
      <c r="BN121" s="1300">
        <f>+X121</f>
        <v>0</v>
      </c>
      <c r="BO121" s="1294">
        <f>SUM(BP121:BU124)</f>
        <v>0</v>
      </c>
      <c r="BP121" s="209"/>
      <c r="BQ121" s="209"/>
      <c r="BR121" s="209"/>
      <c r="BS121" s="209"/>
      <c r="BT121" s="209"/>
      <c r="BU121" s="209"/>
    </row>
    <row r="122" spans="1:73" ht="39.950000000000003" customHeight="1">
      <c r="A122" s="133"/>
      <c r="B122" s="141"/>
      <c r="C122" s="1245"/>
      <c r="D122" s="1227"/>
      <c r="E122" s="1233"/>
      <c r="F122" s="1422">
        <v>320100801</v>
      </c>
      <c r="G122" s="1807" t="s">
        <v>2515</v>
      </c>
      <c r="H122" s="1515">
        <v>3</v>
      </c>
      <c r="I122" s="1515" t="s">
        <v>2982</v>
      </c>
      <c r="J122" s="1312">
        <v>32</v>
      </c>
      <c r="K122" s="1312" t="s">
        <v>3791</v>
      </c>
      <c r="L122" s="1312">
        <v>3201</v>
      </c>
      <c r="M122" s="1312" t="s">
        <v>3801</v>
      </c>
      <c r="N122" s="1416">
        <v>2024004540036</v>
      </c>
      <c r="O122" s="1312" t="s">
        <v>3802</v>
      </c>
      <c r="P122" s="1262"/>
      <c r="Q122" s="1820"/>
      <c r="R122" s="1827"/>
      <c r="S122" s="1827"/>
      <c r="T122" s="1285"/>
      <c r="U122" s="1288"/>
      <c r="V122" s="1288"/>
      <c r="W122" s="1288"/>
      <c r="X122" s="1288"/>
      <c r="Y122" s="1288"/>
      <c r="Z122" s="1295"/>
      <c r="AA122" s="1295"/>
      <c r="AB122" s="1295"/>
      <c r="AC122" s="1295"/>
      <c r="AD122" s="1295"/>
      <c r="AE122" s="1295"/>
      <c r="AF122" s="1295"/>
      <c r="AG122" s="198"/>
      <c r="AH122" s="199"/>
      <c r="AI122" s="199"/>
      <c r="AJ122" s="199"/>
      <c r="AK122" s="200"/>
      <c r="AL122" s="201"/>
      <c r="AM122" s="201"/>
      <c r="AN122" s="201"/>
      <c r="AO122" s="201"/>
      <c r="AP122" s="1301"/>
      <c r="AQ122" s="1295"/>
      <c r="AR122" s="210"/>
      <c r="AS122" s="210"/>
      <c r="AT122" s="210"/>
      <c r="AU122" s="210"/>
      <c r="AV122" s="210"/>
      <c r="AW122" s="210"/>
      <c r="AX122" s="1301"/>
      <c r="AY122" s="1295"/>
      <c r="AZ122" s="210"/>
      <c r="BA122" s="210"/>
      <c r="BB122" s="210"/>
      <c r="BC122" s="210"/>
      <c r="BD122" s="210"/>
      <c r="BE122" s="210"/>
      <c r="BF122" s="1301"/>
      <c r="BG122" s="1295"/>
      <c r="BH122" s="210"/>
      <c r="BI122" s="210"/>
      <c r="BJ122" s="210"/>
      <c r="BK122" s="210"/>
      <c r="BL122" s="210"/>
      <c r="BM122" s="210"/>
      <c r="BN122" s="1301"/>
      <c r="BO122" s="1295"/>
      <c r="BP122" s="210"/>
      <c r="BQ122" s="210"/>
      <c r="BR122" s="210"/>
      <c r="BS122" s="210"/>
      <c r="BT122" s="210"/>
      <c r="BU122" s="210"/>
    </row>
    <row r="123" spans="1:73" ht="39.950000000000003" customHeight="1">
      <c r="A123" s="133"/>
      <c r="B123" s="141"/>
      <c r="C123" s="1245"/>
      <c r="D123" s="1227"/>
      <c r="E123" s="1233"/>
      <c r="F123" s="1422">
        <v>320100801</v>
      </c>
      <c r="G123" s="1807" t="s">
        <v>2515</v>
      </c>
      <c r="H123" s="1515">
        <v>3</v>
      </c>
      <c r="I123" s="1515" t="s">
        <v>2982</v>
      </c>
      <c r="J123" s="1312">
        <v>32</v>
      </c>
      <c r="K123" s="1312" t="s">
        <v>3791</v>
      </c>
      <c r="L123" s="1312">
        <v>3201</v>
      </c>
      <c r="M123" s="1312" t="s">
        <v>3801</v>
      </c>
      <c r="N123" s="1416">
        <v>2024004540036</v>
      </c>
      <c r="O123" s="1312" t="s">
        <v>3802</v>
      </c>
      <c r="P123" s="1262"/>
      <c r="Q123" s="1820"/>
      <c r="R123" s="1827"/>
      <c r="S123" s="1827"/>
      <c r="T123" s="1285"/>
      <c r="U123" s="1288"/>
      <c r="V123" s="1288"/>
      <c r="W123" s="1288"/>
      <c r="X123" s="1288"/>
      <c r="Y123" s="1288"/>
      <c r="Z123" s="1295"/>
      <c r="AA123" s="1295"/>
      <c r="AB123" s="1295"/>
      <c r="AC123" s="1295"/>
      <c r="AD123" s="1295"/>
      <c r="AE123" s="1295"/>
      <c r="AF123" s="1295"/>
      <c r="AG123" s="200"/>
      <c r="AH123" s="199"/>
      <c r="AI123" s="199"/>
      <c r="AJ123" s="199"/>
      <c r="AK123" s="200"/>
      <c r="AL123" s="201"/>
      <c r="AM123" s="201"/>
      <c r="AN123" s="201"/>
      <c r="AO123" s="201"/>
      <c r="AP123" s="1301"/>
      <c r="AQ123" s="1295"/>
      <c r="AR123" s="210"/>
      <c r="AS123" s="210"/>
      <c r="AT123" s="210"/>
      <c r="AU123" s="210"/>
      <c r="AV123" s="210"/>
      <c r="AW123" s="210"/>
      <c r="AX123" s="1301"/>
      <c r="AY123" s="1295"/>
      <c r="AZ123" s="210"/>
      <c r="BA123" s="210"/>
      <c r="BB123" s="210"/>
      <c r="BC123" s="210"/>
      <c r="BD123" s="210"/>
      <c r="BE123" s="210"/>
      <c r="BF123" s="1301"/>
      <c r="BG123" s="1295"/>
      <c r="BH123" s="210"/>
      <c r="BI123" s="210"/>
      <c r="BJ123" s="210"/>
      <c r="BK123" s="210"/>
      <c r="BL123" s="210"/>
      <c r="BM123" s="210"/>
      <c r="BN123" s="1301"/>
      <c r="BO123" s="1295"/>
      <c r="BP123" s="210"/>
      <c r="BQ123" s="210"/>
      <c r="BR123" s="210"/>
      <c r="BS123" s="210"/>
      <c r="BT123" s="210"/>
      <c r="BU123" s="210"/>
    </row>
    <row r="124" spans="1:73" ht="39.950000000000003" customHeight="1">
      <c r="A124" s="133"/>
      <c r="B124" s="141"/>
      <c r="C124" s="1246"/>
      <c r="D124" s="1228"/>
      <c r="E124" s="1234"/>
      <c r="F124" s="1423">
        <v>320100801</v>
      </c>
      <c r="G124" s="1808" t="s">
        <v>2515</v>
      </c>
      <c r="H124" s="1516">
        <v>3</v>
      </c>
      <c r="I124" s="1516" t="s">
        <v>2982</v>
      </c>
      <c r="J124" s="1313">
        <v>32</v>
      </c>
      <c r="K124" s="1313" t="s">
        <v>3791</v>
      </c>
      <c r="L124" s="1313">
        <v>3201</v>
      </c>
      <c r="M124" s="1313" t="s">
        <v>3801</v>
      </c>
      <c r="N124" s="1417">
        <v>2024004540036</v>
      </c>
      <c r="O124" s="1313" t="s">
        <v>3802</v>
      </c>
      <c r="P124" s="1263"/>
      <c r="Q124" s="1821"/>
      <c r="R124" s="1828"/>
      <c r="S124" s="1828"/>
      <c r="T124" s="1286"/>
      <c r="U124" s="1289"/>
      <c r="V124" s="1289"/>
      <c r="W124" s="1289"/>
      <c r="X124" s="1289"/>
      <c r="Y124" s="1289"/>
      <c r="Z124" s="1296"/>
      <c r="AA124" s="1296"/>
      <c r="AB124" s="1296"/>
      <c r="AC124" s="1296"/>
      <c r="AD124" s="1296"/>
      <c r="AE124" s="1296"/>
      <c r="AF124" s="1296"/>
      <c r="AG124" s="202"/>
      <c r="AH124" s="203"/>
      <c r="AI124" s="203"/>
      <c r="AJ124" s="203"/>
      <c r="AK124" s="202"/>
      <c r="AL124" s="204"/>
      <c r="AM124" s="204"/>
      <c r="AN124" s="204"/>
      <c r="AO124" s="204"/>
      <c r="AP124" s="1302"/>
      <c r="AQ124" s="1296"/>
      <c r="AR124" s="211"/>
      <c r="AS124" s="211"/>
      <c r="AT124" s="211"/>
      <c r="AU124" s="211"/>
      <c r="AV124" s="211"/>
      <c r="AW124" s="211"/>
      <c r="AX124" s="1302"/>
      <c r="AY124" s="1296"/>
      <c r="AZ124" s="211"/>
      <c r="BA124" s="211"/>
      <c r="BB124" s="211"/>
      <c r="BC124" s="211"/>
      <c r="BD124" s="211"/>
      <c r="BE124" s="211"/>
      <c r="BF124" s="1302"/>
      <c r="BG124" s="1296"/>
      <c r="BH124" s="211"/>
      <c r="BI124" s="211"/>
      <c r="BJ124" s="211"/>
      <c r="BK124" s="211"/>
      <c r="BL124" s="211"/>
      <c r="BM124" s="211"/>
      <c r="BN124" s="1302"/>
      <c r="BO124" s="1296"/>
      <c r="BP124" s="211"/>
      <c r="BQ124" s="211"/>
      <c r="BR124" s="211"/>
      <c r="BS124" s="211"/>
      <c r="BT124" s="211"/>
      <c r="BU124" s="211"/>
    </row>
    <row r="125" spans="1:73" ht="39.950000000000003" customHeight="1">
      <c r="D125" s="212"/>
      <c r="E125" s="213"/>
      <c r="F125" s="413"/>
      <c r="G125" s="215"/>
      <c r="H125" s="414"/>
      <c r="I125" s="414"/>
      <c r="J125" s="340"/>
      <c r="K125" s="340"/>
      <c r="L125" s="340"/>
      <c r="M125" s="340"/>
      <c r="N125" s="340"/>
      <c r="O125" s="340"/>
      <c r="P125" s="421"/>
      <c r="Q125" s="356"/>
      <c r="R125" s="352"/>
      <c r="S125" s="425"/>
      <c r="AK125" s="428"/>
      <c r="AQ125" s="430"/>
      <c r="AR125" s="366"/>
      <c r="AY125" s="430"/>
      <c r="AZ125" s="366"/>
      <c r="BB125" s="106"/>
      <c r="BG125" s="430"/>
      <c r="BH125" s="366"/>
      <c r="BN125" s="431"/>
      <c r="BO125" s="430"/>
      <c r="BP125" s="366"/>
    </row>
    <row r="126" spans="1:73" ht="39.950000000000003" customHeight="1">
      <c r="A126" s="250" t="s">
        <v>3822</v>
      </c>
      <c r="B126" s="415" t="s">
        <v>225</v>
      </c>
      <c r="C126" s="416"/>
      <c r="D126" s="393"/>
      <c r="E126" s="417"/>
      <c r="F126" s="418"/>
      <c r="G126" s="419"/>
      <c r="H126" s="420"/>
      <c r="I126" s="420"/>
      <c r="J126" s="422"/>
      <c r="K126" s="422"/>
      <c r="L126" s="393"/>
      <c r="M126" s="393"/>
      <c r="N126" s="393"/>
      <c r="O126" s="423"/>
      <c r="P126" s="424"/>
      <c r="Q126" s="426"/>
      <c r="R126" s="426"/>
      <c r="S126" s="427"/>
      <c r="T126" s="406"/>
      <c r="U126" s="407"/>
      <c r="V126" s="407"/>
      <c r="W126" s="407"/>
      <c r="X126" s="407"/>
      <c r="Y126" s="408">
        <f>Z126</f>
        <v>0</v>
      </c>
      <c r="Z126" s="409">
        <f>+Z127</f>
        <v>0</v>
      </c>
      <c r="AA126" s="409">
        <f t="shared" ref="AA126:AF126" si="59">+AA127</f>
        <v>0</v>
      </c>
      <c r="AB126" s="409">
        <f t="shared" si="59"/>
        <v>0</v>
      </c>
      <c r="AC126" s="409">
        <f t="shared" si="59"/>
        <v>0</v>
      </c>
      <c r="AD126" s="409">
        <f t="shared" si="59"/>
        <v>0</v>
      </c>
      <c r="AE126" s="409">
        <f t="shared" si="59"/>
        <v>0</v>
      </c>
      <c r="AF126" s="409">
        <f t="shared" si="59"/>
        <v>0</v>
      </c>
      <c r="AG126" s="410"/>
      <c r="AH126" s="410"/>
      <c r="AI126" s="410"/>
      <c r="AJ126" s="410"/>
      <c r="AK126" s="429"/>
      <c r="AL126" s="410"/>
      <c r="AM126" s="410"/>
      <c r="AN126" s="410"/>
      <c r="AO126" s="410"/>
      <c r="AP126" s="411"/>
      <c r="AQ126" s="409">
        <f t="shared" ref="AQ126" si="60">SUM(AR126:AW126)</f>
        <v>0</v>
      </c>
      <c r="AR126" s="409">
        <f t="shared" ref="AR126:AW126" si="61">+AR127</f>
        <v>0</v>
      </c>
      <c r="AS126" s="409">
        <f t="shared" si="61"/>
        <v>0</v>
      </c>
      <c r="AT126" s="409">
        <f t="shared" si="61"/>
        <v>0</v>
      </c>
      <c r="AU126" s="409">
        <f t="shared" si="61"/>
        <v>0</v>
      </c>
      <c r="AV126" s="409">
        <f t="shared" si="61"/>
        <v>0</v>
      </c>
      <c r="AW126" s="409">
        <f t="shared" si="61"/>
        <v>0</v>
      </c>
      <c r="AX126" s="411"/>
      <c r="AY126" s="409">
        <f t="shared" ref="AY126" si="62">SUM(AZ126:BE126)</f>
        <v>0</v>
      </c>
      <c r="AZ126" s="409">
        <f t="shared" ref="AZ126:BE126" si="63">+AZ127</f>
        <v>0</v>
      </c>
      <c r="BA126" s="409">
        <f t="shared" si="63"/>
        <v>0</v>
      </c>
      <c r="BB126" s="409">
        <f t="shared" si="63"/>
        <v>0</v>
      </c>
      <c r="BC126" s="409">
        <f t="shared" si="63"/>
        <v>0</v>
      </c>
      <c r="BD126" s="409">
        <f t="shared" si="63"/>
        <v>0</v>
      </c>
      <c r="BE126" s="409">
        <f t="shared" si="63"/>
        <v>0</v>
      </c>
      <c r="BF126" s="411"/>
      <c r="BG126" s="409">
        <f t="shared" ref="BG126" si="64">SUM(BH126:BM126)</f>
        <v>0</v>
      </c>
      <c r="BH126" s="409">
        <f t="shared" ref="BH126:BM126" si="65">+BH127</f>
        <v>0</v>
      </c>
      <c r="BI126" s="409">
        <f t="shared" si="65"/>
        <v>0</v>
      </c>
      <c r="BJ126" s="409">
        <f t="shared" si="65"/>
        <v>0</v>
      </c>
      <c r="BK126" s="409">
        <f t="shared" si="65"/>
        <v>0</v>
      </c>
      <c r="BL126" s="409">
        <f t="shared" si="65"/>
        <v>0</v>
      </c>
      <c r="BM126" s="409">
        <f t="shared" si="65"/>
        <v>0</v>
      </c>
      <c r="BN126" s="411"/>
      <c r="BO126" s="409">
        <f t="shared" ref="BO126" si="66">SUM(BP126:BU126)</f>
        <v>0</v>
      </c>
      <c r="BP126" s="409">
        <f t="shared" ref="BP126:BU126" si="67">+BP127</f>
        <v>0</v>
      </c>
      <c r="BQ126" s="409">
        <f t="shared" si="67"/>
        <v>0</v>
      </c>
      <c r="BR126" s="409">
        <f t="shared" si="67"/>
        <v>0</v>
      </c>
      <c r="BS126" s="409">
        <f t="shared" si="67"/>
        <v>0</v>
      </c>
      <c r="BT126" s="409">
        <f t="shared" si="67"/>
        <v>0</v>
      </c>
      <c r="BU126" s="409">
        <f t="shared" si="67"/>
        <v>0</v>
      </c>
    </row>
    <row r="127" spans="1:73" ht="40.15" customHeight="1">
      <c r="A127" s="133"/>
      <c r="B127" s="134" t="s">
        <v>2516</v>
      </c>
      <c r="C127" s="135" t="s">
        <v>226</v>
      </c>
      <c r="D127" s="136"/>
      <c r="E127" s="137"/>
      <c r="F127" s="138"/>
      <c r="G127" s="139"/>
      <c r="H127" s="140"/>
      <c r="I127" s="140"/>
      <c r="J127" s="158"/>
      <c r="K127" s="158"/>
      <c r="L127" s="136"/>
      <c r="M127" s="159"/>
      <c r="N127" s="160"/>
      <c r="O127" s="161"/>
      <c r="P127" s="161"/>
      <c r="Q127" s="174"/>
      <c r="R127" s="175"/>
      <c r="S127" s="175"/>
      <c r="T127" s="176"/>
      <c r="U127" s="177"/>
      <c r="V127" s="177"/>
      <c r="W127" s="177"/>
      <c r="X127" s="177"/>
      <c r="Y127" s="185">
        <f>Z127</f>
        <v>0</v>
      </c>
      <c r="Z127" s="186">
        <f t="shared" ref="Z127:AF164" si="68">+AQ127+AY127+BG127+BO127</f>
        <v>0</v>
      </c>
      <c r="AA127" s="186">
        <f t="shared" si="68"/>
        <v>0</v>
      </c>
      <c r="AB127" s="186">
        <f t="shared" si="68"/>
        <v>0</v>
      </c>
      <c r="AC127" s="186">
        <f t="shared" si="68"/>
        <v>0</v>
      </c>
      <c r="AD127" s="186">
        <f t="shared" si="68"/>
        <v>0</v>
      </c>
      <c r="AE127" s="186">
        <f t="shared" si="68"/>
        <v>0</v>
      </c>
      <c r="AF127" s="186">
        <f t="shared" si="68"/>
        <v>0</v>
      </c>
      <c r="AG127" s="193"/>
      <c r="AH127" s="193"/>
      <c r="AI127" s="193"/>
      <c r="AJ127" s="193"/>
      <c r="AK127" s="193"/>
      <c r="AL127" s="193"/>
      <c r="AM127" s="193"/>
      <c r="AN127" s="193"/>
      <c r="AO127" s="193"/>
      <c r="AP127" s="206"/>
      <c r="AQ127" s="207">
        <f>SUM(AQ128:AQ167)</f>
        <v>0</v>
      </c>
      <c r="AR127" s="207">
        <f t="shared" ref="AR127:AW127" si="69">SUM(AR128:AR167)</f>
        <v>0</v>
      </c>
      <c r="AS127" s="207">
        <f t="shared" si="69"/>
        <v>0</v>
      </c>
      <c r="AT127" s="207">
        <f t="shared" si="69"/>
        <v>0</v>
      </c>
      <c r="AU127" s="207">
        <f t="shared" si="69"/>
        <v>0</v>
      </c>
      <c r="AV127" s="207">
        <f t="shared" si="69"/>
        <v>0</v>
      </c>
      <c r="AW127" s="207">
        <f t="shared" si="69"/>
        <v>0</v>
      </c>
      <c r="AX127" s="206"/>
      <c r="AY127" s="207">
        <f>SUM(AY128:AY167)</f>
        <v>0</v>
      </c>
      <c r="AZ127" s="207">
        <f t="shared" ref="AZ127:BE127" si="70">SUM(AZ128:AZ167)</f>
        <v>0</v>
      </c>
      <c r="BA127" s="207">
        <f t="shared" si="70"/>
        <v>0</v>
      </c>
      <c r="BB127" s="207">
        <f t="shared" si="70"/>
        <v>0</v>
      </c>
      <c r="BC127" s="207">
        <f t="shared" si="70"/>
        <v>0</v>
      </c>
      <c r="BD127" s="207">
        <f t="shared" si="70"/>
        <v>0</v>
      </c>
      <c r="BE127" s="207">
        <f t="shared" si="70"/>
        <v>0</v>
      </c>
      <c r="BF127" s="206"/>
      <c r="BG127" s="207">
        <f>SUM(BG128:BG167)</f>
        <v>0</v>
      </c>
      <c r="BH127" s="207">
        <f t="shared" ref="BH127:BM127" si="71">SUM(BH128:BH167)</f>
        <v>0</v>
      </c>
      <c r="BI127" s="207">
        <f t="shared" si="71"/>
        <v>0</v>
      </c>
      <c r="BJ127" s="207">
        <f t="shared" si="71"/>
        <v>0</v>
      </c>
      <c r="BK127" s="207">
        <f t="shared" si="71"/>
        <v>0</v>
      </c>
      <c r="BL127" s="207">
        <f t="shared" si="71"/>
        <v>0</v>
      </c>
      <c r="BM127" s="207">
        <f t="shared" si="71"/>
        <v>0</v>
      </c>
      <c r="BN127" s="206"/>
      <c r="BO127" s="207">
        <f>SUM(BO128:BO167)</f>
        <v>0</v>
      </c>
      <c r="BP127" s="207">
        <f t="shared" ref="BP127:BU127" si="72">SUM(BP128:BP167)</f>
        <v>0</v>
      </c>
      <c r="BQ127" s="207">
        <f t="shared" si="72"/>
        <v>0</v>
      </c>
      <c r="BR127" s="207">
        <f t="shared" si="72"/>
        <v>0</v>
      </c>
      <c r="BS127" s="207">
        <f t="shared" si="72"/>
        <v>0</v>
      </c>
      <c r="BT127" s="207">
        <f t="shared" si="72"/>
        <v>0</v>
      </c>
      <c r="BU127" s="207">
        <f t="shared" si="72"/>
        <v>0</v>
      </c>
    </row>
    <row r="128" spans="1:73" ht="39.950000000000003" customHeight="1">
      <c r="A128" s="133"/>
      <c r="B128" s="141"/>
      <c r="C128" s="1244" t="s">
        <v>2517</v>
      </c>
      <c r="D128" s="1226" t="s">
        <v>2518</v>
      </c>
      <c r="E128" s="1232">
        <v>836</v>
      </c>
      <c r="F128" s="1421">
        <v>320200103</v>
      </c>
      <c r="G128" s="1806" t="s">
        <v>2519</v>
      </c>
      <c r="H128" s="1518">
        <v>2</v>
      </c>
      <c r="I128" s="1518" t="s">
        <v>2982</v>
      </c>
      <c r="J128" s="1311">
        <v>32</v>
      </c>
      <c r="K128" s="1311" t="s">
        <v>3791</v>
      </c>
      <c r="L128" s="1311">
        <v>3202</v>
      </c>
      <c r="M128" s="1311" t="s">
        <v>3792</v>
      </c>
      <c r="N128" s="1415">
        <v>2026004540027</v>
      </c>
      <c r="O128" s="1311" t="s">
        <v>3793</v>
      </c>
      <c r="P128" s="1261" t="s">
        <v>2519</v>
      </c>
      <c r="Q128" s="1819">
        <v>2</v>
      </c>
      <c r="R128" s="1826" t="s">
        <v>2871</v>
      </c>
      <c r="S128" s="1826"/>
      <c r="T128" s="1284"/>
      <c r="U128" s="1287"/>
      <c r="V128" s="1287"/>
      <c r="W128" s="1287"/>
      <c r="X128" s="1287"/>
      <c r="Y128" s="1287"/>
      <c r="Z128" s="1294">
        <f t="shared" si="68"/>
        <v>0</v>
      </c>
      <c r="AA128" s="1294">
        <f t="shared" ref="AA128:AF140" si="73">SUM(AR128:AR131,AZ128:AZ131,BH128:BH131,BP128:BP131)</f>
        <v>0</v>
      </c>
      <c r="AB128" s="1294">
        <f t="shared" si="73"/>
        <v>0</v>
      </c>
      <c r="AC128" s="1294">
        <f t="shared" si="73"/>
        <v>0</v>
      </c>
      <c r="AD128" s="1294">
        <f t="shared" si="73"/>
        <v>0</v>
      </c>
      <c r="AE128" s="1294">
        <f t="shared" si="73"/>
        <v>0</v>
      </c>
      <c r="AF128" s="1294">
        <f t="shared" si="73"/>
        <v>0</v>
      </c>
      <c r="AG128" s="194"/>
      <c r="AH128" s="195"/>
      <c r="AI128" s="195"/>
      <c r="AJ128" s="195"/>
      <c r="AK128" s="196"/>
      <c r="AL128" s="197"/>
      <c r="AM128" s="197"/>
      <c r="AN128" s="197"/>
      <c r="AO128" s="197"/>
      <c r="AP128" s="1300">
        <f>+U128</f>
        <v>0</v>
      </c>
      <c r="AQ128" s="1294">
        <f>SUM(AR128:AW131)</f>
        <v>0</v>
      </c>
      <c r="AR128" s="209"/>
      <c r="AS128" s="209"/>
      <c r="AT128" s="209"/>
      <c r="AU128" s="209"/>
      <c r="AV128" s="209"/>
      <c r="AW128" s="209"/>
      <c r="AX128" s="1300">
        <f>+V128</f>
        <v>0</v>
      </c>
      <c r="AY128" s="1294">
        <f>SUM(AZ128:BE131)</f>
        <v>0</v>
      </c>
      <c r="AZ128" s="209"/>
      <c r="BA128" s="209"/>
      <c r="BB128" s="209"/>
      <c r="BC128" s="209"/>
      <c r="BD128" s="209"/>
      <c r="BE128" s="209"/>
      <c r="BF128" s="1300">
        <f>+W128</f>
        <v>0</v>
      </c>
      <c r="BG128" s="1294">
        <f>SUM(BH128:BM131)</f>
        <v>0</v>
      </c>
      <c r="BH128" s="209"/>
      <c r="BI128" s="209"/>
      <c r="BJ128" s="209"/>
      <c r="BK128" s="209"/>
      <c r="BL128" s="209"/>
      <c r="BM128" s="209"/>
      <c r="BN128" s="1300">
        <f>+X128</f>
        <v>0</v>
      </c>
      <c r="BO128" s="1294">
        <f>SUM(BP128:BU131)</f>
        <v>0</v>
      </c>
      <c r="BP128" s="209"/>
      <c r="BQ128" s="209"/>
      <c r="BR128" s="209"/>
      <c r="BS128" s="209"/>
      <c r="BT128" s="209"/>
      <c r="BU128" s="209"/>
    </row>
    <row r="129" spans="1:73" ht="39.950000000000003" customHeight="1">
      <c r="A129" s="133"/>
      <c r="B129" s="141"/>
      <c r="C129" s="1245"/>
      <c r="D129" s="1227"/>
      <c r="E129" s="1233"/>
      <c r="F129" s="1422">
        <v>320200103</v>
      </c>
      <c r="G129" s="1807" t="s">
        <v>2519</v>
      </c>
      <c r="H129" s="1515">
        <v>2</v>
      </c>
      <c r="I129" s="1515" t="s">
        <v>2982</v>
      </c>
      <c r="J129" s="1312">
        <v>32</v>
      </c>
      <c r="K129" s="1312" t="s">
        <v>3791</v>
      </c>
      <c r="L129" s="1312">
        <v>3202</v>
      </c>
      <c r="M129" s="1312" t="s">
        <v>3792</v>
      </c>
      <c r="N129" s="1416">
        <v>2024004540027</v>
      </c>
      <c r="O129" s="1312" t="s">
        <v>3793</v>
      </c>
      <c r="P129" s="1262"/>
      <c r="Q129" s="1820"/>
      <c r="R129" s="1827"/>
      <c r="S129" s="1827"/>
      <c r="T129" s="1285"/>
      <c r="U129" s="1288"/>
      <c r="V129" s="1288"/>
      <c r="W129" s="1288"/>
      <c r="X129" s="1288"/>
      <c r="Y129" s="1288"/>
      <c r="Z129" s="1295"/>
      <c r="AA129" s="1295"/>
      <c r="AB129" s="1295"/>
      <c r="AC129" s="1295"/>
      <c r="AD129" s="1295"/>
      <c r="AE129" s="1295"/>
      <c r="AF129" s="1295"/>
      <c r="AG129" s="198"/>
      <c r="AH129" s="199"/>
      <c r="AI129" s="199"/>
      <c r="AJ129" s="199"/>
      <c r="AK129" s="200"/>
      <c r="AL129" s="201"/>
      <c r="AM129" s="201"/>
      <c r="AN129" s="201"/>
      <c r="AO129" s="201"/>
      <c r="AP129" s="1301"/>
      <c r="AQ129" s="1295"/>
      <c r="AR129" s="210"/>
      <c r="AS129" s="210"/>
      <c r="AT129" s="210"/>
      <c r="AU129" s="210"/>
      <c r="AV129" s="210"/>
      <c r="AW129" s="210"/>
      <c r="AX129" s="1301"/>
      <c r="AY129" s="1295"/>
      <c r="AZ129" s="210"/>
      <c r="BA129" s="210"/>
      <c r="BB129" s="210"/>
      <c r="BC129" s="210"/>
      <c r="BD129" s="210"/>
      <c r="BE129" s="210"/>
      <c r="BF129" s="1301"/>
      <c r="BG129" s="1295"/>
      <c r="BH129" s="210"/>
      <c r="BI129" s="210"/>
      <c r="BJ129" s="210"/>
      <c r="BK129" s="210"/>
      <c r="BL129" s="210"/>
      <c r="BM129" s="210"/>
      <c r="BN129" s="1301"/>
      <c r="BO129" s="1295"/>
      <c r="BP129" s="210"/>
      <c r="BQ129" s="210"/>
      <c r="BR129" s="210"/>
      <c r="BS129" s="210"/>
      <c r="BT129" s="210"/>
      <c r="BU129" s="210"/>
    </row>
    <row r="130" spans="1:73" ht="39.950000000000003" customHeight="1">
      <c r="A130" s="133"/>
      <c r="B130" s="141"/>
      <c r="C130" s="1245"/>
      <c r="D130" s="1227"/>
      <c r="E130" s="1233"/>
      <c r="F130" s="1422">
        <v>320200103</v>
      </c>
      <c r="G130" s="1807" t="s">
        <v>2519</v>
      </c>
      <c r="H130" s="1515">
        <v>2</v>
      </c>
      <c r="I130" s="1515" t="s">
        <v>2982</v>
      </c>
      <c r="J130" s="1312">
        <v>32</v>
      </c>
      <c r="K130" s="1312" t="s">
        <v>3791</v>
      </c>
      <c r="L130" s="1312">
        <v>3202</v>
      </c>
      <c r="M130" s="1312" t="s">
        <v>3792</v>
      </c>
      <c r="N130" s="1416">
        <v>2024004540027</v>
      </c>
      <c r="O130" s="1312" t="s">
        <v>3793</v>
      </c>
      <c r="P130" s="1262"/>
      <c r="Q130" s="1820"/>
      <c r="R130" s="1827"/>
      <c r="S130" s="1827"/>
      <c r="T130" s="1285"/>
      <c r="U130" s="1288"/>
      <c r="V130" s="1288"/>
      <c r="W130" s="1288"/>
      <c r="X130" s="1288"/>
      <c r="Y130" s="1288"/>
      <c r="Z130" s="1295"/>
      <c r="AA130" s="1295"/>
      <c r="AB130" s="1295"/>
      <c r="AC130" s="1295"/>
      <c r="AD130" s="1295"/>
      <c r="AE130" s="1295"/>
      <c r="AF130" s="1295"/>
      <c r="AG130" s="200"/>
      <c r="AH130" s="199"/>
      <c r="AI130" s="199"/>
      <c r="AJ130" s="199"/>
      <c r="AK130" s="200"/>
      <c r="AL130" s="201"/>
      <c r="AM130" s="201"/>
      <c r="AN130" s="201"/>
      <c r="AO130" s="201"/>
      <c r="AP130" s="1301"/>
      <c r="AQ130" s="1295"/>
      <c r="AR130" s="210"/>
      <c r="AS130" s="210"/>
      <c r="AT130" s="210"/>
      <c r="AU130" s="210"/>
      <c r="AV130" s="210"/>
      <c r="AW130" s="210"/>
      <c r="AX130" s="1301"/>
      <c r="AY130" s="1295"/>
      <c r="AZ130" s="210"/>
      <c r="BA130" s="210"/>
      <c r="BB130" s="210"/>
      <c r="BC130" s="210"/>
      <c r="BD130" s="210"/>
      <c r="BE130" s="210"/>
      <c r="BF130" s="1301"/>
      <c r="BG130" s="1295"/>
      <c r="BH130" s="210"/>
      <c r="BI130" s="210"/>
      <c r="BJ130" s="210"/>
      <c r="BK130" s="210"/>
      <c r="BL130" s="210"/>
      <c r="BM130" s="210"/>
      <c r="BN130" s="1301"/>
      <c r="BO130" s="1295"/>
      <c r="BP130" s="210"/>
      <c r="BQ130" s="210"/>
      <c r="BR130" s="210"/>
      <c r="BS130" s="210"/>
      <c r="BT130" s="210"/>
      <c r="BU130" s="210"/>
    </row>
    <row r="131" spans="1:73" ht="39.950000000000003" customHeight="1">
      <c r="A131" s="133"/>
      <c r="B131" s="141"/>
      <c r="C131" s="1246"/>
      <c r="D131" s="1228"/>
      <c r="E131" s="1234"/>
      <c r="F131" s="1423">
        <v>320200103</v>
      </c>
      <c r="G131" s="1808" t="s">
        <v>2519</v>
      </c>
      <c r="H131" s="1516">
        <v>2</v>
      </c>
      <c r="I131" s="1516" t="s">
        <v>2982</v>
      </c>
      <c r="J131" s="1313">
        <v>32</v>
      </c>
      <c r="K131" s="1313" t="s">
        <v>3791</v>
      </c>
      <c r="L131" s="1313">
        <v>3202</v>
      </c>
      <c r="M131" s="1313" t="s">
        <v>3792</v>
      </c>
      <c r="N131" s="1417">
        <v>2024004540027</v>
      </c>
      <c r="O131" s="1313" t="s">
        <v>3793</v>
      </c>
      <c r="P131" s="1263"/>
      <c r="Q131" s="1821"/>
      <c r="R131" s="1828"/>
      <c r="S131" s="1828"/>
      <c r="T131" s="1286"/>
      <c r="U131" s="1289"/>
      <c r="V131" s="1289"/>
      <c r="W131" s="1289"/>
      <c r="X131" s="1289"/>
      <c r="Y131" s="1289"/>
      <c r="Z131" s="1296"/>
      <c r="AA131" s="1296"/>
      <c r="AB131" s="1296"/>
      <c r="AC131" s="1296"/>
      <c r="AD131" s="1296"/>
      <c r="AE131" s="1296"/>
      <c r="AF131" s="1296"/>
      <c r="AG131" s="202"/>
      <c r="AH131" s="203"/>
      <c r="AI131" s="203"/>
      <c r="AJ131" s="203"/>
      <c r="AK131" s="202"/>
      <c r="AL131" s="204"/>
      <c r="AM131" s="204"/>
      <c r="AN131" s="204"/>
      <c r="AO131" s="204"/>
      <c r="AP131" s="1302"/>
      <c r="AQ131" s="1296"/>
      <c r="AR131" s="211"/>
      <c r="AS131" s="211"/>
      <c r="AT131" s="211"/>
      <c r="AU131" s="211"/>
      <c r="AV131" s="211"/>
      <c r="AW131" s="211"/>
      <c r="AX131" s="1302"/>
      <c r="AY131" s="1296"/>
      <c r="AZ131" s="211"/>
      <c r="BA131" s="211"/>
      <c r="BB131" s="211"/>
      <c r="BC131" s="211"/>
      <c r="BD131" s="211"/>
      <c r="BE131" s="211"/>
      <c r="BF131" s="1302"/>
      <c r="BG131" s="1296"/>
      <c r="BH131" s="211"/>
      <c r="BI131" s="211"/>
      <c r="BJ131" s="211"/>
      <c r="BK131" s="211"/>
      <c r="BL131" s="211"/>
      <c r="BM131" s="211"/>
      <c r="BN131" s="1302"/>
      <c r="BO131" s="1296"/>
      <c r="BP131" s="211"/>
      <c r="BQ131" s="211"/>
      <c r="BR131" s="211"/>
      <c r="BS131" s="211"/>
      <c r="BT131" s="211"/>
      <c r="BU131" s="211"/>
    </row>
    <row r="132" spans="1:73" ht="39.950000000000003" customHeight="1">
      <c r="A132" s="133"/>
      <c r="B132" s="141"/>
      <c r="C132" s="1244" t="s">
        <v>2520</v>
      </c>
      <c r="D132" s="1226" t="s">
        <v>2521</v>
      </c>
      <c r="E132" s="1232">
        <v>837</v>
      </c>
      <c r="F132" s="1421">
        <v>320204300</v>
      </c>
      <c r="G132" s="1806" t="s">
        <v>3823</v>
      </c>
      <c r="H132" s="1518">
        <v>1000</v>
      </c>
      <c r="I132" s="1518" t="s">
        <v>3790</v>
      </c>
      <c r="J132" s="1311">
        <v>32</v>
      </c>
      <c r="K132" s="1311" t="s">
        <v>3791</v>
      </c>
      <c r="L132" s="1311">
        <v>3202</v>
      </c>
      <c r="M132" s="1311" t="s">
        <v>3792</v>
      </c>
      <c r="N132" s="1415">
        <v>2026004540027</v>
      </c>
      <c r="O132" s="1311" t="s">
        <v>3793</v>
      </c>
      <c r="P132" s="1261" t="s">
        <v>2522</v>
      </c>
      <c r="Q132" s="1819">
        <v>1000</v>
      </c>
      <c r="R132" s="1826" t="s">
        <v>2871</v>
      </c>
      <c r="S132" s="1826"/>
      <c r="T132" s="1284"/>
      <c r="U132" s="1287"/>
      <c r="V132" s="1287"/>
      <c r="W132" s="1287"/>
      <c r="X132" s="1287"/>
      <c r="Y132" s="1287"/>
      <c r="Z132" s="1294">
        <f t="shared" si="68"/>
        <v>0</v>
      </c>
      <c r="AA132" s="1294">
        <f t="shared" si="73"/>
        <v>0</v>
      </c>
      <c r="AB132" s="1294">
        <f t="shared" si="73"/>
        <v>0</v>
      </c>
      <c r="AC132" s="1294">
        <f t="shared" si="73"/>
        <v>0</v>
      </c>
      <c r="AD132" s="1294">
        <f t="shared" si="73"/>
        <v>0</v>
      </c>
      <c r="AE132" s="1294">
        <f t="shared" si="73"/>
        <v>0</v>
      </c>
      <c r="AF132" s="1294">
        <f t="shared" si="73"/>
        <v>0</v>
      </c>
      <c r="AG132" s="194"/>
      <c r="AH132" s="195"/>
      <c r="AI132" s="195"/>
      <c r="AJ132" s="195"/>
      <c r="AK132" s="196"/>
      <c r="AL132" s="197"/>
      <c r="AM132" s="197"/>
      <c r="AN132" s="197"/>
      <c r="AO132" s="197"/>
      <c r="AP132" s="1300">
        <f>+U132</f>
        <v>0</v>
      </c>
      <c r="AQ132" s="1294">
        <f>SUM(AR132:AW135)</f>
        <v>0</v>
      </c>
      <c r="AR132" s="209"/>
      <c r="AS132" s="209"/>
      <c r="AT132" s="209"/>
      <c r="AU132" s="209"/>
      <c r="AV132" s="209"/>
      <c r="AW132" s="209"/>
      <c r="AX132" s="1300">
        <f>+V132</f>
        <v>0</v>
      </c>
      <c r="AY132" s="1294">
        <f>SUM(AZ132:BE135)</f>
        <v>0</v>
      </c>
      <c r="AZ132" s="209"/>
      <c r="BA132" s="209"/>
      <c r="BB132" s="209"/>
      <c r="BC132" s="209"/>
      <c r="BD132" s="209"/>
      <c r="BE132" s="209"/>
      <c r="BF132" s="1300">
        <f>+W132</f>
        <v>0</v>
      </c>
      <c r="BG132" s="1294">
        <f>SUM(BH132:BM135)</f>
        <v>0</v>
      </c>
      <c r="BH132" s="209"/>
      <c r="BI132" s="209"/>
      <c r="BJ132" s="209"/>
      <c r="BK132" s="209"/>
      <c r="BL132" s="209"/>
      <c r="BM132" s="209"/>
      <c r="BN132" s="1300">
        <f>+X132</f>
        <v>0</v>
      </c>
      <c r="BO132" s="1294">
        <f>SUM(BP132:BU135)</f>
        <v>0</v>
      </c>
      <c r="BP132" s="209"/>
      <c r="BQ132" s="209"/>
      <c r="BR132" s="209"/>
      <c r="BS132" s="209"/>
      <c r="BT132" s="209"/>
      <c r="BU132" s="209"/>
    </row>
    <row r="133" spans="1:73" ht="39.950000000000003" customHeight="1">
      <c r="A133" s="133"/>
      <c r="B133" s="141"/>
      <c r="C133" s="1245"/>
      <c r="D133" s="1227"/>
      <c r="E133" s="1233"/>
      <c r="F133" s="1422">
        <v>320204300</v>
      </c>
      <c r="G133" s="1807" t="s">
        <v>3823</v>
      </c>
      <c r="H133" s="1515">
        <v>1000</v>
      </c>
      <c r="I133" s="1515" t="s">
        <v>3790</v>
      </c>
      <c r="J133" s="1312">
        <v>32</v>
      </c>
      <c r="K133" s="1312" t="s">
        <v>3791</v>
      </c>
      <c r="L133" s="1312">
        <v>3202</v>
      </c>
      <c r="M133" s="1312" t="s">
        <v>3792</v>
      </c>
      <c r="N133" s="1416">
        <v>2024004540027</v>
      </c>
      <c r="O133" s="1312" t="s">
        <v>3793</v>
      </c>
      <c r="P133" s="1262"/>
      <c r="Q133" s="1820"/>
      <c r="R133" s="1827"/>
      <c r="S133" s="1827"/>
      <c r="T133" s="1285"/>
      <c r="U133" s="1288"/>
      <c r="V133" s="1288"/>
      <c r="W133" s="1288"/>
      <c r="X133" s="1288"/>
      <c r="Y133" s="1288"/>
      <c r="Z133" s="1295"/>
      <c r="AA133" s="1295"/>
      <c r="AB133" s="1295"/>
      <c r="AC133" s="1295"/>
      <c r="AD133" s="1295"/>
      <c r="AE133" s="1295"/>
      <c r="AF133" s="1295"/>
      <c r="AG133" s="198"/>
      <c r="AH133" s="199"/>
      <c r="AI133" s="199"/>
      <c r="AJ133" s="199"/>
      <c r="AK133" s="200"/>
      <c r="AL133" s="201"/>
      <c r="AM133" s="201"/>
      <c r="AN133" s="201"/>
      <c r="AO133" s="201"/>
      <c r="AP133" s="1301"/>
      <c r="AQ133" s="1295"/>
      <c r="AR133" s="210"/>
      <c r="AS133" s="210"/>
      <c r="AT133" s="210"/>
      <c r="AU133" s="210"/>
      <c r="AV133" s="210"/>
      <c r="AW133" s="210"/>
      <c r="AX133" s="1301"/>
      <c r="AY133" s="1295"/>
      <c r="AZ133" s="210"/>
      <c r="BA133" s="210"/>
      <c r="BB133" s="210"/>
      <c r="BC133" s="210"/>
      <c r="BD133" s="210"/>
      <c r="BE133" s="210"/>
      <c r="BF133" s="1301"/>
      <c r="BG133" s="1295"/>
      <c r="BH133" s="210"/>
      <c r="BI133" s="210"/>
      <c r="BJ133" s="210"/>
      <c r="BK133" s="210"/>
      <c r="BL133" s="210"/>
      <c r="BM133" s="210"/>
      <c r="BN133" s="1301"/>
      <c r="BO133" s="1295"/>
      <c r="BP133" s="210"/>
      <c r="BQ133" s="210"/>
      <c r="BR133" s="210"/>
      <c r="BS133" s="210"/>
      <c r="BT133" s="210"/>
      <c r="BU133" s="210"/>
    </row>
    <row r="134" spans="1:73" ht="39.950000000000003" customHeight="1">
      <c r="A134" s="133"/>
      <c r="B134" s="141"/>
      <c r="C134" s="1245"/>
      <c r="D134" s="1227"/>
      <c r="E134" s="1233"/>
      <c r="F134" s="1422">
        <v>320204300</v>
      </c>
      <c r="G134" s="1807" t="s">
        <v>3823</v>
      </c>
      <c r="H134" s="1515">
        <v>1000</v>
      </c>
      <c r="I134" s="1515" t="s">
        <v>3790</v>
      </c>
      <c r="J134" s="1312">
        <v>32</v>
      </c>
      <c r="K134" s="1312" t="s">
        <v>3791</v>
      </c>
      <c r="L134" s="1312">
        <v>3202</v>
      </c>
      <c r="M134" s="1312" t="s">
        <v>3792</v>
      </c>
      <c r="N134" s="1416">
        <v>2024004540027</v>
      </c>
      <c r="O134" s="1312" t="s">
        <v>3793</v>
      </c>
      <c r="P134" s="1262"/>
      <c r="Q134" s="1820"/>
      <c r="R134" s="1827"/>
      <c r="S134" s="1827"/>
      <c r="T134" s="1285"/>
      <c r="U134" s="1288"/>
      <c r="V134" s="1288"/>
      <c r="W134" s="1288"/>
      <c r="X134" s="1288"/>
      <c r="Y134" s="1288"/>
      <c r="Z134" s="1295"/>
      <c r="AA134" s="1295"/>
      <c r="AB134" s="1295"/>
      <c r="AC134" s="1295"/>
      <c r="AD134" s="1295"/>
      <c r="AE134" s="1295"/>
      <c r="AF134" s="1295"/>
      <c r="AG134" s="200"/>
      <c r="AH134" s="199"/>
      <c r="AI134" s="199"/>
      <c r="AJ134" s="199"/>
      <c r="AK134" s="200"/>
      <c r="AL134" s="201"/>
      <c r="AM134" s="201"/>
      <c r="AN134" s="201"/>
      <c r="AO134" s="201"/>
      <c r="AP134" s="1301"/>
      <c r="AQ134" s="1295"/>
      <c r="AR134" s="210"/>
      <c r="AS134" s="210"/>
      <c r="AT134" s="210"/>
      <c r="AU134" s="210"/>
      <c r="AV134" s="210"/>
      <c r="AW134" s="210"/>
      <c r="AX134" s="1301"/>
      <c r="AY134" s="1295"/>
      <c r="AZ134" s="210"/>
      <c r="BA134" s="210"/>
      <c r="BB134" s="210"/>
      <c r="BC134" s="210"/>
      <c r="BD134" s="210"/>
      <c r="BE134" s="210"/>
      <c r="BF134" s="1301"/>
      <c r="BG134" s="1295"/>
      <c r="BH134" s="210"/>
      <c r="BI134" s="210"/>
      <c r="BJ134" s="210"/>
      <c r="BK134" s="210"/>
      <c r="BL134" s="210"/>
      <c r="BM134" s="210"/>
      <c r="BN134" s="1301"/>
      <c r="BO134" s="1295"/>
      <c r="BP134" s="210"/>
      <c r="BQ134" s="210"/>
      <c r="BR134" s="210"/>
      <c r="BS134" s="210"/>
      <c r="BT134" s="210"/>
      <c r="BU134" s="210"/>
    </row>
    <row r="135" spans="1:73" ht="39.950000000000003" customHeight="1">
      <c r="A135" s="133"/>
      <c r="B135" s="141"/>
      <c r="C135" s="1245"/>
      <c r="D135" s="1227"/>
      <c r="E135" s="1233"/>
      <c r="F135" s="1422">
        <v>320204300</v>
      </c>
      <c r="G135" s="1807" t="s">
        <v>3823</v>
      </c>
      <c r="H135" s="1515">
        <v>1000</v>
      </c>
      <c r="I135" s="1515" t="s">
        <v>3790</v>
      </c>
      <c r="J135" s="1312">
        <v>32</v>
      </c>
      <c r="K135" s="1312" t="s">
        <v>3791</v>
      </c>
      <c r="L135" s="1312">
        <v>3202</v>
      </c>
      <c r="M135" s="1312" t="s">
        <v>3792</v>
      </c>
      <c r="N135" s="1416">
        <v>2024004540027</v>
      </c>
      <c r="O135" s="1312" t="s">
        <v>3793</v>
      </c>
      <c r="P135" s="1262"/>
      <c r="Q135" s="1820"/>
      <c r="R135" s="1827"/>
      <c r="S135" s="1827"/>
      <c r="T135" s="1286"/>
      <c r="U135" s="1289"/>
      <c r="V135" s="1289"/>
      <c r="W135" s="1289"/>
      <c r="X135" s="1289"/>
      <c r="Y135" s="1289"/>
      <c r="Z135" s="1296"/>
      <c r="AA135" s="1296"/>
      <c r="AB135" s="1296"/>
      <c r="AC135" s="1296"/>
      <c r="AD135" s="1296"/>
      <c r="AE135" s="1296"/>
      <c r="AF135" s="1296"/>
      <c r="AG135" s="202"/>
      <c r="AH135" s="203"/>
      <c r="AI135" s="203"/>
      <c r="AJ135" s="203"/>
      <c r="AK135" s="202"/>
      <c r="AL135" s="204"/>
      <c r="AM135" s="204"/>
      <c r="AN135" s="204"/>
      <c r="AO135" s="204"/>
      <c r="AP135" s="1302"/>
      <c r="AQ135" s="1296"/>
      <c r="AR135" s="211"/>
      <c r="AS135" s="211"/>
      <c r="AT135" s="211"/>
      <c r="AU135" s="211"/>
      <c r="AV135" s="211"/>
      <c r="AW135" s="211"/>
      <c r="AX135" s="1302"/>
      <c r="AY135" s="1296"/>
      <c r="AZ135" s="211"/>
      <c r="BA135" s="211"/>
      <c r="BB135" s="211"/>
      <c r="BC135" s="211"/>
      <c r="BD135" s="211"/>
      <c r="BE135" s="211"/>
      <c r="BF135" s="1302"/>
      <c r="BG135" s="1296"/>
      <c r="BH135" s="211"/>
      <c r="BI135" s="211"/>
      <c r="BJ135" s="211"/>
      <c r="BK135" s="211"/>
      <c r="BL135" s="211"/>
      <c r="BM135" s="211"/>
      <c r="BN135" s="1302"/>
      <c r="BO135" s="1296"/>
      <c r="BP135" s="211"/>
      <c r="BQ135" s="211"/>
      <c r="BR135" s="211"/>
      <c r="BS135" s="211"/>
      <c r="BT135" s="211"/>
      <c r="BU135" s="211"/>
    </row>
    <row r="136" spans="1:73" ht="39.950000000000003" customHeight="1">
      <c r="A136" s="133"/>
      <c r="B136" s="141"/>
      <c r="C136" s="1244" t="s">
        <v>2523</v>
      </c>
      <c r="D136" s="1226" t="s">
        <v>2524</v>
      </c>
      <c r="E136" s="1232">
        <v>838</v>
      </c>
      <c r="F136" s="1421">
        <v>320600400</v>
      </c>
      <c r="G136" s="1806" t="s">
        <v>2525</v>
      </c>
      <c r="H136" s="1518">
        <v>1000</v>
      </c>
      <c r="I136" s="1518" t="s">
        <v>2982</v>
      </c>
      <c r="J136" s="1311">
        <v>32</v>
      </c>
      <c r="K136" s="1311" t="s">
        <v>3791</v>
      </c>
      <c r="L136" s="1311">
        <v>3206</v>
      </c>
      <c r="M136" s="1311" t="s">
        <v>3818</v>
      </c>
      <c r="N136" s="1415">
        <v>2026004540051</v>
      </c>
      <c r="O136" s="1311" t="s">
        <v>3819</v>
      </c>
      <c r="P136" s="1261" t="s">
        <v>2525</v>
      </c>
      <c r="Q136" s="1819">
        <v>1000</v>
      </c>
      <c r="R136" s="1826" t="s">
        <v>2871</v>
      </c>
      <c r="S136" s="1826"/>
      <c r="T136" s="1284"/>
      <c r="U136" s="1287"/>
      <c r="V136" s="1287"/>
      <c r="W136" s="1287"/>
      <c r="X136" s="1287"/>
      <c r="Y136" s="1287"/>
      <c r="Z136" s="1294">
        <f t="shared" si="68"/>
        <v>0</v>
      </c>
      <c r="AA136" s="1294">
        <f t="shared" si="73"/>
        <v>0</v>
      </c>
      <c r="AB136" s="1294">
        <f t="shared" si="73"/>
        <v>0</v>
      </c>
      <c r="AC136" s="1294">
        <f t="shared" si="73"/>
        <v>0</v>
      </c>
      <c r="AD136" s="1294">
        <f t="shared" si="73"/>
        <v>0</v>
      </c>
      <c r="AE136" s="1294">
        <f t="shared" si="73"/>
        <v>0</v>
      </c>
      <c r="AF136" s="1294">
        <f t="shared" si="73"/>
        <v>0</v>
      </c>
      <c r="AG136" s="194"/>
      <c r="AH136" s="195"/>
      <c r="AI136" s="195"/>
      <c r="AJ136" s="195"/>
      <c r="AK136" s="196"/>
      <c r="AL136" s="197"/>
      <c r="AM136" s="197"/>
      <c r="AN136" s="197"/>
      <c r="AO136" s="197"/>
      <c r="AP136" s="1300">
        <f>+U136</f>
        <v>0</v>
      </c>
      <c r="AQ136" s="1294">
        <f>SUM(AR136:AW139)</f>
        <v>0</v>
      </c>
      <c r="AR136" s="209"/>
      <c r="AS136" s="209"/>
      <c r="AT136" s="209"/>
      <c r="AU136" s="209"/>
      <c r="AV136" s="209"/>
      <c r="AW136" s="209"/>
      <c r="AX136" s="1300">
        <f>+V136</f>
        <v>0</v>
      </c>
      <c r="AY136" s="1294">
        <f>SUM(AZ136:BE139)</f>
        <v>0</v>
      </c>
      <c r="AZ136" s="209"/>
      <c r="BA136" s="209"/>
      <c r="BB136" s="209"/>
      <c r="BC136" s="209"/>
      <c r="BD136" s="209"/>
      <c r="BE136" s="209"/>
      <c r="BF136" s="1300">
        <f>+W136</f>
        <v>0</v>
      </c>
      <c r="BG136" s="1294">
        <f>SUM(BH136:BM139)</f>
        <v>0</v>
      </c>
      <c r="BH136" s="209"/>
      <c r="BI136" s="209"/>
      <c r="BJ136" s="209"/>
      <c r="BK136" s="209"/>
      <c r="BL136" s="209"/>
      <c r="BM136" s="209"/>
      <c r="BN136" s="1300">
        <f>+X136</f>
        <v>0</v>
      </c>
      <c r="BO136" s="1294">
        <f>SUM(BP136:BU139)</f>
        <v>0</v>
      </c>
      <c r="BP136" s="209"/>
      <c r="BQ136" s="209"/>
      <c r="BR136" s="209"/>
      <c r="BS136" s="209"/>
      <c r="BT136" s="209"/>
      <c r="BU136" s="209"/>
    </row>
    <row r="137" spans="1:73" ht="39.950000000000003" customHeight="1">
      <c r="A137" s="133"/>
      <c r="B137" s="141"/>
      <c r="C137" s="1245"/>
      <c r="D137" s="1227"/>
      <c r="E137" s="1233"/>
      <c r="F137" s="1422">
        <v>320600400</v>
      </c>
      <c r="G137" s="1807" t="s">
        <v>2525</v>
      </c>
      <c r="H137" s="1515">
        <v>1000</v>
      </c>
      <c r="I137" s="1515" t="s">
        <v>2982</v>
      </c>
      <c r="J137" s="1312">
        <v>32</v>
      </c>
      <c r="K137" s="1312" t="s">
        <v>3791</v>
      </c>
      <c r="L137" s="1312">
        <v>3206</v>
      </c>
      <c r="M137" s="1312" t="s">
        <v>3818</v>
      </c>
      <c r="N137" s="1416">
        <v>2024004540051</v>
      </c>
      <c r="O137" s="1312" t="s">
        <v>3819</v>
      </c>
      <c r="P137" s="1262"/>
      <c r="Q137" s="1820"/>
      <c r="R137" s="1827"/>
      <c r="S137" s="1827"/>
      <c r="T137" s="1285"/>
      <c r="U137" s="1288"/>
      <c r="V137" s="1288"/>
      <c r="W137" s="1288"/>
      <c r="X137" s="1288"/>
      <c r="Y137" s="1288"/>
      <c r="Z137" s="1295"/>
      <c r="AA137" s="1295"/>
      <c r="AB137" s="1295"/>
      <c r="AC137" s="1295"/>
      <c r="AD137" s="1295"/>
      <c r="AE137" s="1295"/>
      <c r="AF137" s="1295"/>
      <c r="AG137" s="198"/>
      <c r="AH137" s="199"/>
      <c r="AI137" s="199"/>
      <c r="AJ137" s="199"/>
      <c r="AK137" s="200"/>
      <c r="AL137" s="201"/>
      <c r="AM137" s="201"/>
      <c r="AN137" s="201"/>
      <c r="AO137" s="201"/>
      <c r="AP137" s="1301"/>
      <c r="AQ137" s="1295"/>
      <c r="AR137" s="210"/>
      <c r="AS137" s="210"/>
      <c r="AT137" s="210"/>
      <c r="AU137" s="210"/>
      <c r="AV137" s="210"/>
      <c r="AW137" s="210"/>
      <c r="AX137" s="1301"/>
      <c r="AY137" s="1295"/>
      <c r="AZ137" s="210"/>
      <c r="BA137" s="210"/>
      <c r="BB137" s="210"/>
      <c r="BC137" s="210"/>
      <c r="BD137" s="210"/>
      <c r="BE137" s="210"/>
      <c r="BF137" s="1301"/>
      <c r="BG137" s="1295"/>
      <c r="BH137" s="210"/>
      <c r="BI137" s="210"/>
      <c r="BJ137" s="210"/>
      <c r="BK137" s="210"/>
      <c r="BL137" s="210"/>
      <c r="BM137" s="210"/>
      <c r="BN137" s="1301"/>
      <c r="BO137" s="1295"/>
      <c r="BP137" s="210"/>
      <c r="BQ137" s="210"/>
      <c r="BR137" s="210"/>
      <c r="BS137" s="210"/>
      <c r="BT137" s="210"/>
      <c r="BU137" s="210"/>
    </row>
    <row r="138" spans="1:73" ht="39.950000000000003" customHeight="1">
      <c r="A138" s="133"/>
      <c r="B138" s="141"/>
      <c r="C138" s="1245"/>
      <c r="D138" s="1227"/>
      <c r="E138" s="1233"/>
      <c r="F138" s="1422">
        <v>320600400</v>
      </c>
      <c r="G138" s="1807" t="s">
        <v>2525</v>
      </c>
      <c r="H138" s="1515">
        <v>1000</v>
      </c>
      <c r="I138" s="1515" t="s">
        <v>2982</v>
      </c>
      <c r="J138" s="1312">
        <v>32</v>
      </c>
      <c r="K138" s="1312" t="s">
        <v>3791</v>
      </c>
      <c r="L138" s="1312">
        <v>3206</v>
      </c>
      <c r="M138" s="1312" t="s">
        <v>3818</v>
      </c>
      <c r="N138" s="1416">
        <v>2024004540051</v>
      </c>
      <c r="O138" s="1312" t="s">
        <v>3819</v>
      </c>
      <c r="P138" s="1262"/>
      <c r="Q138" s="1820"/>
      <c r="R138" s="1827"/>
      <c r="S138" s="1827"/>
      <c r="T138" s="1285"/>
      <c r="U138" s="1288"/>
      <c r="V138" s="1288"/>
      <c r="W138" s="1288"/>
      <c r="X138" s="1288"/>
      <c r="Y138" s="1288"/>
      <c r="Z138" s="1295"/>
      <c r="AA138" s="1295"/>
      <c r="AB138" s="1295"/>
      <c r="AC138" s="1295"/>
      <c r="AD138" s="1295"/>
      <c r="AE138" s="1295"/>
      <c r="AF138" s="1295"/>
      <c r="AG138" s="200"/>
      <c r="AH138" s="199"/>
      <c r="AI138" s="199"/>
      <c r="AJ138" s="199"/>
      <c r="AK138" s="200"/>
      <c r="AL138" s="201"/>
      <c r="AM138" s="201"/>
      <c r="AN138" s="201"/>
      <c r="AO138" s="201"/>
      <c r="AP138" s="1301"/>
      <c r="AQ138" s="1295"/>
      <c r="AR138" s="210"/>
      <c r="AS138" s="210"/>
      <c r="AT138" s="210"/>
      <c r="AU138" s="210"/>
      <c r="AV138" s="210"/>
      <c r="AW138" s="210"/>
      <c r="AX138" s="1301"/>
      <c r="AY138" s="1295"/>
      <c r="AZ138" s="210"/>
      <c r="BA138" s="210"/>
      <c r="BB138" s="210"/>
      <c r="BC138" s="210"/>
      <c r="BD138" s="210"/>
      <c r="BE138" s="210"/>
      <c r="BF138" s="1301"/>
      <c r="BG138" s="1295"/>
      <c r="BH138" s="210"/>
      <c r="BI138" s="210"/>
      <c r="BJ138" s="210"/>
      <c r="BK138" s="210"/>
      <c r="BL138" s="210"/>
      <c r="BM138" s="210"/>
      <c r="BN138" s="1301"/>
      <c r="BO138" s="1295"/>
      <c r="BP138" s="210"/>
      <c r="BQ138" s="210"/>
      <c r="BR138" s="210"/>
      <c r="BS138" s="210"/>
      <c r="BT138" s="210"/>
      <c r="BU138" s="210"/>
    </row>
    <row r="139" spans="1:73" ht="39.950000000000003" customHeight="1">
      <c r="A139" s="133"/>
      <c r="B139" s="141"/>
      <c r="C139" s="1245"/>
      <c r="D139" s="1227"/>
      <c r="E139" s="1233"/>
      <c r="F139" s="1422">
        <v>320600400</v>
      </c>
      <c r="G139" s="1807" t="s">
        <v>2525</v>
      </c>
      <c r="H139" s="1515">
        <v>1000</v>
      </c>
      <c r="I139" s="1515" t="s">
        <v>2982</v>
      </c>
      <c r="J139" s="1312">
        <v>32</v>
      </c>
      <c r="K139" s="1312" t="s">
        <v>3791</v>
      </c>
      <c r="L139" s="1312">
        <v>3206</v>
      </c>
      <c r="M139" s="1312" t="s">
        <v>3818</v>
      </c>
      <c r="N139" s="1416">
        <v>2024004540051</v>
      </c>
      <c r="O139" s="1312" t="s">
        <v>3819</v>
      </c>
      <c r="P139" s="1262"/>
      <c r="Q139" s="1820"/>
      <c r="R139" s="1827"/>
      <c r="S139" s="1827"/>
      <c r="T139" s="1286"/>
      <c r="U139" s="1289"/>
      <c r="V139" s="1289"/>
      <c r="W139" s="1289"/>
      <c r="X139" s="1289"/>
      <c r="Y139" s="1289"/>
      <c r="Z139" s="1296"/>
      <c r="AA139" s="1296"/>
      <c r="AB139" s="1296"/>
      <c r="AC139" s="1296"/>
      <c r="AD139" s="1296"/>
      <c r="AE139" s="1296"/>
      <c r="AF139" s="1296"/>
      <c r="AG139" s="202"/>
      <c r="AH139" s="203"/>
      <c r="AI139" s="203"/>
      <c r="AJ139" s="203"/>
      <c r="AK139" s="202"/>
      <c r="AL139" s="204"/>
      <c r="AM139" s="204"/>
      <c r="AN139" s="204"/>
      <c r="AO139" s="204"/>
      <c r="AP139" s="1302"/>
      <c r="AQ139" s="1296"/>
      <c r="AR139" s="211"/>
      <c r="AS139" s="211"/>
      <c r="AT139" s="211"/>
      <c r="AU139" s="211"/>
      <c r="AV139" s="211"/>
      <c r="AW139" s="211"/>
      <c r="AX139" s="1302"/>
      <c r="AY139" s="1296"/>
      <c r="AZ139" s="211"/>
      <c r="BA139" s="211"/>
      <c r="BB139" s="211"/>
      <c r="BC139" s="211"/>
      <c r="BD139" s="211"/>
      <c r="BE139" s="211"/>
      <c r="BF139" s="1302"/>
      <c r="BG139" s="1296"/>
      <c r="BH139" s="211"/>
      <c r="BI139" s="211"/>
      <c r="BJ139" s="211"/>
      <c r="BK139" s="211"/>
      <c r="BL139" s="211"/>
      <c r="BM139" s="211"/>
      <c r="BN139" s="1302"/>
      <c r="BO139" s="1296"/>
      <c r="BP139" s="211"/>
      <c r="BQ139" s="211"/>
      <c r="BR139" s="211"/>
      <c r="BS139" s="211"/>
      <c r="BT139" s="211"/>
      <c r="BU139" s="211"/>
    </row>
    <row r="140" spans="1:73" ht="39.950000000000003" customHeight="1">
      <c r="A140" s="133"/>
      <c r="B140" s="141"/>
      <c r="C140" s="1244" t="s">
        <v>2526</v>
      </c>
      <c r="D140" s="1226" t="s">
        <v>2527</v>
      </c>
      <c r="E140" s="1232">
        <v>839</v>
      </c>
      <c r="F140" s="1421">
        <v>320200500</v>
      </c>
      <c r="G140" s="1806" t="s">
        <v>3789</v>
      </c>
      <c r="H140" s="1518">
        <v>1500</v>
      </c>
      <c r="I140" s="1518" t="s">
        <v>3790</v>
      </c>
      <c r="J140" s="1311">
        <v>32</v>
      </c>
      <c r="K140" s="1311" t="s">
        <v>3791</v>
      </c>
      <c r="L140" s="1311">
        <v>3202</v>
      </c>
      <c r="M140" s="1311" t="s">
        <v>3792</v>
      </c>
      <c r="N140" s="1415">
        <v>2026004540027</v>
      </c>
      <c r="O140" s="1311" t="s">
        <v>3793</v>
      </c>
      <c r="P140" s="1261" t="s">
        <v>2528</v>
      </c>
      <c r="Q140" s="1819">
        <v>1500</v>
      </c>
      <c r="R140" s="1826" t="s">
        <v>2871</v>
      </c>
      <c r="S140" s="1826"/>
      <c r="T140" s="1284"/>
      <c r="U140" s="1287"/>
      <c r="V140" s="1287"/>
      <c r="W140" s="1287"/>
      <c r="X140" s="1287"/>
      <c r="Y140" s="1287"/>
      <c r="Z140" s="1294">
        <f t="shared" si="68"/>
        <v>0</v>
      </c>
      <c r="AA140" s="1294">
        <f t="shared" si="73"/>
        <v>0</v>
      </c>
      <c r="AB140" s="1294">
        <f t="shared" si="73"/>
        <v>0</v>
      </c>
      <c r="AC140" s="1294">
        <f t="shared" si="73"/>
        <v>0</v>
      </c>
      <c r="AD140" s="1294">
        <f t="shared" si="73"/>
        <v>0</v>
      </c>
      <c r="AE140" s="1294">
        <f t="shared" si="73"/>
        <v>0</v>
      </c>
      <c r="AF140" s="1294">
        <f t="shared" si="73"/>
        <v>0</v>
      </c>
      <c r="AG140" s="194"/>
      <c r="AH140" s="195"/>
      <c r="AI140" s="195"/>
      <c r="AJ140" s="195"/>
      <c r="AK140" s="196"/>
      <c r="AL140" s="197"/>
      <c r="AM140" s="197"/>
      <c r="AN140" s="197"/>
      <c r="AO140" s="197"/>
      <c r="AP140" s="1300">
        <f>+U140</f>
        <v>0</v>
      </c>
      <c r="AQ140" s="1294">
        <f>SUM(AR140:AW143)</f>
        <v>0</v>
      </c>
      <c r="AR140" s="209"/>
      <c r="AS140" s="209"/>
      <c r="AT140" s="209"/>
      <c r="AU140" s="209"/>
      <c r="AV140" s="209"/>
      <c r="AW140" s="209"/>
      <c r="AX140" s="1300">
        <f>+V140</f>
        <v>0</v>
      </c>
      <c r="AY140" s="1294">
        <f>SUM(AZ140:BE143)</f>
        <v>0</v>
      </c>
      <c r="AZ140" s="209"/>
      <c r="BA140" s="209"/>
      <c r="BB140" s="209"/>
      <c r="BC140" s="209"/>
      <c r="BD140" s="209"/>
      <c r="BE140" s="209"/>
      <c r="BF140" s="1300">
        <f>+W140</f>
        <v>0</v>
      </c>
      <c r="BG140" s="1294">
        <f>SUM(BH140:BM143)</f>
        <v>0</v>
      </c>
      <c r="BH140" s="209"/>
      <c r="BI140" s="209"/>
      <c r="BJ140" s="209"/>
      <c r="BK140" s="209"/>
      <c r="BL140" s="209"/>
      <c r="BM140" s="209"/>
      <c r="BN140" s="1300">
        <f>+X140</f>
        <v>0</v>
      </c>
      <c r="BO140" s="1294">
        <f>SUM(BP140:BU143)</f>
        <v>0</v>
      </c>
      <c r="BP140" s="209"/>
      <c r="BQ140" s="209"/>
      <c r="BR140" s="209"/>
      <c r="BS140" s="209"/>
      <c r="BT140" s="209"/>
      <c r="BU140" s="209"/>
    </row>
    <row r="141" spans="1:73" ht="39.950000000000003" customHeight="1">
      <c r="A141" s="133"/>
      <c r="B141" s="141"/>
      <c r="C141" s="1245"/>
      <c r="D141" s="1227"/>
      <c r="E141" s="1233"/>
      <c r="F141" s="1422">
        <v>320200500</v>
      </c>
      <c r="G141" s="1807" t="s">
        <v>3789</v>
      </c>
      <c r="H141" s="1515">
        <v>1500</v>
      </c>
      <c r="I141" s="1515" t="s">
        <v>3790</v>
      </c>
      <c r="J141" s="1312">
        <v>32</v>
      </c>
      <c r="K141" s="1312" t="s">
        <v>3791</v>
      </c>
      <c r="L141" s="1312">
        <v>3202</v>
      </c>
      <c r="M141" s="1312" t="s">
        <v>3792</v>
      </c>
      <c r="N141" s="1416">
        <v>2024004540027</v>
      </c>
      <c r="O141" s="1312" t="s">
        <v>3793</v>
      </c>
      <c r="P141" s="1262"/>
      <c r="Q141" s="1820"/>
      <c r="R141" s="1827"/>
      <c r="S141" s="1827"/>
      <c r="T141" s="1285"/>
      <c r="U141" s="1288"/>
      <c r="V141" s="1288"/>
      <c r="W141" s="1288"/>
      <c r="X141" s="1288"/>
      <c r="Y141" s="1288"/>
      <c r="Z141" s="1295"/>
      <c r="AA141" s="1295"/>
      <c r="AB141" s="1295"/>
      <c r="AC141" s="1295"/>
      <c r="AD141" s="1295"/>
      <c r="AE141" s="1295"/>
      <c r="AF141" s="1295"/>
      <c r="AG141" s="198"/>
      <c r="AH141" s="199"/>
      <c r="AI141" s="199"/>
      <c r="AJ141" s="199"/>
      <c r="AK141" s="200"/>
      <c r="AL141" s="201"/>
      <c r="AM141" s="201"/>
      <c r="AN141" s="201"/>
      <c r="AO141" s="201"/>
      <c r="AP141" s="1301"/>
      <c r="AQ141" s="1295"/>
      <c r="AR141" s="210"/>
      <c r="AS141" s="210"/>
      <c r="AT141" s="210"/>
      <c r="AU141" s="210"/>
      <c r="AV141" s="210"/>
      <c r="AW141" s="210"/>
      <c r="AX141" s="1301"/>
      <c r="AY141" s="1295"/>
      <c r="AZ141" s="210"/>
      <c r="BA141" s="210"/>
      <c r="BB141" s="210"/>
      <c r="BC141" s="210"/>
      <c r="BD141" s="210"/>
      <c r="BE141" s="210"/>
      <c r="BF141" s="1301"/>
      <c r="BG141" s="1295"/>
      <c r="BH141" s="210"/>
      <c r="BI141" s="210"/>
      <c r="BJ141" s="210"/>
      <c r="BK141" s="210"/>
      <c r="BL141" s="210"/>
      <c r="BM141" s="210"/>
      <c r="BN141" s="1301"/>
      <c r="BO141" s="1295"/>
      <c r="BP141" s="210"/>
      <c r="BQ141" s="210"/>
      <c r="BR141" s="210"/>
      <c r="BS141" s="210"/>
      <c r="BT141" s="210"/>
      <c r="BU141" s="210"/>
    </row>
    <row r="142" spans="1:73" ht="39.950000000000003" customHeight="1">
      <c r="A142" s="133"/>
      <c r="B142" s="141"/>
      <c r="C142" s="1245"/>
      <c r="D142" s="1227"/>
      <c r="E142" s="1233"/>
      <c r="F142" s="1422">
        <v>320200500</v>
      </c>
      <c r="G142" s="1807" t="s">
        <v>3789</v>
      </c>
      <c r="H142" s="1515">
        <v>1500</v>
      </c>
      <c r="I142" s="1515" t="s">
        <v>3790</v>
      </c>
      <c r="J142" s="1312">
        <v>32</v>
      </c>
      <c r="K142" s="1312" t="s">
        <v>3791</v>
      </c>
      <c r="L142" s="1312">
        <v>3202</v>
      </c>
      <c r="M142" s="1312" t="s">
        <v>3792</v>
      </c>
      <c r="N142" s="1416">
        <v>2024004540027</v>
      </c>
      <c r="O142" s="1312" t="s">
        <v>3793</v>
      </c>
      <c r="P142" s="1262"/>
      <c r="Q142" s="1820"/>
      <c r="R142" s="1827"/>
      <c r="S142" s="1827"/>
      <c r="T142" s="1285"/>
      <c r="U142" s="1288"/>
      <c r="V142" s="1288"/>
      <c r="W142" s="1288"/>
      <c r="X142" s="1288"/>
      <c r="Y142" s="1288"/>
      <c r="Z142" s="1295"/>
      <c r="AA142" s="1295"/>
      <c r="AB142" s="1295"/>
      <c r="AC142" s="1295"/>
      <c r="AD142" s="1295"/>
      <c r="AE142" s="1295"/>
      <c r="AF142" s="1295"/>
      <c r="AG142" s="200"/>
      <c r="AH142" s="199"/>
      <c r="AI142" s="199"/>
      <c r="AJ142" s="199"/>
      <c r="AK142" s="200"/>
      <c r="AL142" s="201"/>
      <c r="AM142" s="201"/>
      <c r="AN142" s="201"/>
      <c r="AO142" s="201"/>
      <c r="AP142" s="1301"/>
      <c r="AQ142" s="1295"/>
      <c r="AR142" s="210"/>
      <c r="AS142" s="210"/>
      <c r="AT142" s="210"/>
      <c r="AU142" s="210"/>
      <c r="AV142" s="210"/>
      <c r="AW142" s="210"/>
      <c r="AX142" s="1301"/>
      <c r="AY142" s="1295"/>
      <c r="AZ142" s="210"/>
      <c r="BA142" s="210"/>
      <c r="BB142" s="210"/>
      <c r="BC142" s="210"/>
      <c r="BD142" s="210"/>
      <c r="BE142" s="210"/>
      <c r="BF142" s="1301"/>
      <c r="BG142" s="1295"/>
      <c r="BH142" s="210"/>
      <c r="BI142" s="210"/>
      <c r="BJ142" s="210"/>
      <c r="BK142" s="210"/>
      <c r="BL142" s="210"/>
      <c r="BM142" s="210"/>
      <c r="BN142" s="1301"/>
      <c r="BO142" s="1295"/>
      <c r="BP142" s="210"/>
      <c r="BQ142" s="210"/>
      <c r="BR142" s="210"/>
      <c r="BS142" s="210"/>
      <c r="BT142" s="210"/>
      <c r="BU142" s="210"/>
    </row>
    <row r="143" spans="1:73" ht="39.950000000000003" customHeight="1">
      <c r="A143" s="133"/>
      <c r="B143" s="141"/>
      <c r="C143" s="1245"/>
      <c r="D143" s="1227"/>
      <c r="E143" s="1233"/>
      <c r="F143" s="1422">
        <v>320200500</v>
      </c>
      <c r="G143" s="1807" t="s">
        <v>3789</v>
      </c>
      <c r="H143" s="1515">
        <v>1500</v>
      </c>
      <c r="I143" s="1515" t="s">
        <v>3790</v>
      </c>
      <c r="J143" s="1312">
        <v>32</v>
      </c>
      <c r="K143" s="1312" t="s">
        <v>3791</v>
      </c>
      <c r="L143" s="1312">
        <v>3202</v>
      </c>
      <c r="M143" s="1312" t="s">
        <v>3792</v>
      </c>
      <c r="N143" s="1416">
        <v>2024004540027</v>
      </c>
      <c r="O143" s="1312" t="s">
        <v>3793</v>
      </c>
      <c r="P143" s="1262"/>
      <c r="Q143" s="1820"/>
      <c r="R143" s="1827"/>
      <c r="S143" s="1827"/>
      <c r="T143" s="1286"/>
      <c r="U143" s="1289"/>
      <c r="V143" s="1289"/>
      <c r="W143" s="1289"/>
      <c r="X143" s="1289"/>
      <c r="Y143" s="1289"/>
      <c r="Z143" s="1296"/>
      <c r="AA143" s="1296"/>
      <c r="AB143" s="1296"/>
      <c r="AC143" s="1296"/>
      <c r="AD143" s="1296"/>
      <c r="AE143" s="1296"/>
      <c r="AF143" s="1296"/>
      <c r="AG143" s="202"/>
      <c r="AH143" s="203"/>
      <c r="AI143" s="203"/>
      <c r="AJ143" s="203"/>
      <c r="AK143" s="202"/>
      <c r="AL143" s="204"/>
      <c r="AM143" s="204"/>
      <c r="AN143" s="204"/>
      <c r="AO143" s="204"/>
      <c r="AP143" s="1302"/>
      <c r="AQ143" s="1296"/>
      <c r="AR143" s="211"/>
      <c r="AS143" s="211"/>
      <c r="AT143" s="211"/>
      <c r="AU143" s="211"/>
      <c r="AV143" s="211"/>
      <c r="AW143" s="211"/>
      <c r="AX143" s="1302"/>
      <c r="AY143" s="1296"/>
      <c r="AZ143" s="211"/>
      <c r="BA143" s="211"/>
      <c r="BB143" s="211"/>
      <c r="BC143" s="211"/>
      <c r="BD143" s="211"/>
      <c r="BE143" s="211"/>
      <c r="BF143" s="1302"/>
      <c r="BG143" s="1296"/>
      <c r="BH143" s="211"/>
      <c r="BI143" s="211"/>
      <c r="BJ143" s="211"/>
      <c r="BK143" s="211"/>
      <c r="BL143" s="211"/>
      <c r="BM143" s="211"/>
      <c r="BN143" s="1302"/>
      <c r="BO143" s="1296"/>
      <c r="BP143" s="211"/>
      <c r="BQ143" s="211"/>
      <c r="BR143" s="211"/>
      <c r="BS143" s="211"/>
      <c r="BT143" s="211"/>
      <c r="BU143" s="211"/>
    </row>
    <row r="144" spans="1:73" ht="39.950000000000003" customHeight="1">
      <c r="A144" s="133"/>
      <c r="B144" s="141"/>
      <c r="C144" s="1244" t="s">
        <v>2529</v>
      </c>
      <c r="D144" s="1226" t="s">
        <v>2530</v>
      </c>
      <c r="E144" s="1232">
        <v>840</v>
      </c>
      <c r="F144" s="1421">
        <v>320300100</v>
      </c>
      <c r="G144" s="1806" t="s">
        <v>313</v>
      </c>
      <c r="H144" s="1518">
        <v>1</v>
      </c>
      <c r="I144" s="1518" t="s">
        <v>2982</v>
      </c>
      <c r="J144" s="1311">
        <v>32</v>
      </c>
      <c r="K144" s="1311" t="s">
        <v>3791</v>
      </c>
      <c r="L144" s="1311">
        <v>3203</v>
      </c>
      <c r="M144" s="1311" t="s">
        <v>3824</v>
      </c>
      <c r="N144" s="1415">
        <v>2026004540082</v>
      </c>
      <c r="O144" s="1311" t="s">
        <v>3825</v>
      </c>
      <c r="P144" s="1261" t="s">
        <v>594</v>
      </c>
      <c r="Q144" s="1819">
        <v>1</v>
      </c>
      <c r="R144" s="1826" t="s">
        <v>2871</v>
      </c>
      <c r="S144" s="1826"/>
      <c r="T144" s="1284"/>
      <c r="U144" s="1287"/>
      <c r="V144" s="1287"/>
      <c r="W144" s="1287"/>
      <c r="X144" s="1287"/>
      <c r="Y144" s="1287"/>
      <c r="Z144" s="1294">
        <f t="shared" si="68"/>
        <v>0</v>
      </c>
      <c r="AA144" s="1294">
        <f t="shared" ref="AA144:AF156" si="74">SUM(AR144:AR147,AZ144:AZ147,BH144:BH147,BP144:BP147)</f>
        <v>0</v>
      </c>
      <c r="AB144" s="1294">
        <f t="shared" si="74"/>
        <v>0</v>
      </c>
      <c r="AC144" s="1294">
        <f t="shared" si="74"/>
        <v>0</v>
      </c>
      <c r="AD144" s="1294">
        <f t="shared" si="74"/>
        <v>0</v>
      </c>
      <c r="AE144" s="1294">
        <f t="shared" si="74"/>
        <v>0</v>
      </c>
      <c r="AF144" s="1294">
        <f t="shared" si="74"/>
        <v>0</v>
      </c>
      <c r="AG144" s="194"/>
      <c r="AH144" s="195"/>
      <c r="AI144" s="195"/>
      <c r="AJ144" s="195"/>
      <c r="AK144" s="196"/>
      <c r="AL144" s="197"/>
      <c r="AM144" s="197"/>
      <c r="AN144" s="197"/>
      <c r="AO144" s="197"/>
      <c r="AP144" s="1300">
        <f>+U144</f>
        <v>0</v>
      </c>
      <c r="AQ144" s="1294">
        <f>SUM(AR144:AW147)</f>
        <v>0</v>
      </c>
      <c r="AR144" s="209"/>
      <c r="AS144" s="209"/>
      <c r="AT144" s="209"/>
      <c r="AU144" s="209"/>
      <c r="AV144" s="209"/>
      <c r="AW144" s="209"/>
      <c r="AX144" s="1300">
        <f>+V144</f>
        <v>0</v>
      </c>
      <c r="AY144" s="1294">
        <f>SUM(AZ144:BE147)</f>
        <v>0</v>
      </c>
      <c r="AZ144" s="209"/>
      <c r="BA144" s="209"/>
      <c r="BB144" s="209"/>
      <c r="BC144" s="209"/>
      <c r="BD144" s="209"/>
      <c r="BE144" s="209"/>
      <c r="BF144" s="1300">
        <f>+W144</f>
        <v>0</v>
      </c>
      <c r="BG144" s="1294">
        <f>SUM(BH144:BM147)</f>
        <v>0</v>
      </c>
      <c r="BH144" s="209"/>
      <c r="BI144" s="209"/>
      <c r="BJ144" s="209"/>
      <c r="BK144" s="209"/>
      <c r="BL144" s="209"/>
      <c r="BM144" s="209"/>
      <c r="BN144" s="1300">
        <f>+X144</f>
        <v>0</v>
      </c>
      <c r="BO144" s="1294">
        <f>SUM(BP144:BU147)</f>
        <v>0</v>
      </c>
      <c r="BP144" s="209"/>
      <c r="BQ144" s="209"/>
      <c r="BR144" s="209"/>
      <c r="BS144" s="209"/>
      <c r="BT144" s="209"/>
      <c r="BU144" s="209"/>
    </row>
    <row r="145" spans="1:73" ht="39.950000000000003" customHeight="1">
      <c r="A145" s="133"/>
      <c r="B145" s="141"/>
      <c r="C145" s="1245"/>
      <c r="D145" s="1227"/>
      <c r="E145" s="1233"/>
      <c r="F145" s="1422">
        <v>320300100</v>
      </c>
      <c r="G145" s="1807" t="s">
        <v>313</v>
      </c>
      <c r="H145" s="1515">
        <v>1</v>
      </c>
      <c r="I145" s="1515" t="s">
        <v>2982</v>
      </c>
      <c r="J145" s="1312">
        <v>32</v>
      </c>
      <c r="K145" s="1312" t="s">
        <v>3791</v>
      </c>
      <c r="L145" s="1312">
        <v>3203</v>
      </c>
      <c r="M145" s="1312" t="s">
        <v>3824</v>
      </c>
      <c r="N145" s="1416">
        <v>2024004540082</v>
      </c>
      <c r="O145" s="1312" t="s">
        <v>3825</v>
      </c>
      <c r="P145" s="1262"/>
      <c r="Q145" s="1820"/>
      <c r="R145" s="1827"/>
      <c r="S145" s="1827"/>
      <c r="T145" s="1285"/>
      <c r="U145" s="1288"/>
      <c r="V145" s="1288"/>
      <c r="W145" s="1288"/>
      <c r="X145" s="1288"/>
      <c r="Y145" s="1288"/>
      <c r="Z145" s="1295"/>
      <c r="AA145" s="1295"/>
      <c r="AB145" s="1295"/>
      <c r="AC145" s="1295"/>
      <c r="AD145" s="1295"/>
      <c r="AE145" s="1295"/>
      <c r="AF145" s="1295"/>
      <c r="AG145" s="198"/>
      <c r="AH145" s="199"/>
      <c r="AI145" s="199"/>
      <c r="AJ145" s="199"/>
      <c r="AK145" s="200"/>
      <c r="AL145" s="201"/>
      <c r="AM145" s="201"/>
      <c r="AN145" s="201"/>
      <c r="AO145" s="201"/>
      <c r="AP145" s="1301"/>
      <c r="AQ145" s="1295"/>
      <c r="AR145" s="210"/>
      <c r="AS145" s="210"/>
      <c r="AT145" s="210"/>
      <c r="AU145" s="210"/>
      <c r="AV145" s="210"/>
      <c r="AW145" s="210"/>
      <c r="AX145" s="1301"/>
      <c r="AY145" s="1295"/>
      <c r="AZ145" s="210"/>
      <c r="BA145" s="210"/>
      <c r="BB145" s="210"/>
      <c r="BC145" s="210"/>
      <c r="BD145" s="210"/>
      <c r="BE145" s="210"/>
      <c r="BF145" s="1301"/>
      <c r="BG145" s="1295"/>
      <c r="BH145" s="210"/>
      <c r="BI145" s="210"/>
      <c r="BJ145" s="210"/>
      <c r="BK145" s="210"/>
      <c r="BL145" s="210"/>
      <c r="BM145" s="210"/>
      <c r="BN145" s="1301"/>
      <c r="BO145" s="1295"/>
      <c r="BP145" s="210"/>
      <c r="BQ145" s="210"/>
      <c r="BR145" s="210"/>
      <c r="BS145" s="210"/>
      <c r="BT145" s="210"/>
      <c r="BU145" s="210"/>
    </row>
    <row r="146" spans="1:73" ht="39.950000000000003" customHeight="1">
      <c r="A146" s="133"/>
      <c r="B146" s="141"/>
      <c r="C146" s="1245"/>
      <c r="D146" s="1227"/>
      <c r="E146" s="1233"/>
      <c r="F146" s="1422">
        <v>320300100</v>
      </c>
      <c r="G146" s="1807" t="s">
        <v>313</v>
      </c>
      <c r="H146" s="1515">
        <v>1</v>
      </c>
      <c r="I146" s="1515" t="s">
        <v>2982</v>
      </c>
      <c r="J146" s="1312">
        <v>32</v>
      </c>
      <c r="K146" s="1312" t="s">
        <v>3791</v>
      </c>
      <c r="L146" s="1312">
        <v>3203</v>
      </c>
      <c r="M146" s="1312" t="s">
        <v>3824</v>
      </c>
      <c r="N146" s="1416">
        <v>2024004540082</v>
      </c>
      <c r="O146" s="1312" t="s">
        <v>3825</v>
      </c>
      <c r="P146" s="1262"/>
      <c r="Q146" s="1820"/>
      <c r="R146" s="1827"/>
      <c r="S146" s="1827"/>
      <c r="T146" s="1285"/>
      <c r="U146" s="1288"/>
      <c r="V146" s="1288"/>
      <c r="W146" s="1288"/>
      <c r="X146" s="1288"/>
      <c r="Y146" s="1288"/>
      <c r="Z146" s="1295"/>
      <c r="AA146" s="1295"/>
      <c r="AB146" s="1295"/>
      <c r="AC146" s="1295"/>
      <c r="AD146" s="1295"/>
      <c r="AE146" s="1295"/>
      <c r="AF146" s="1295"/>
      <c r="AG146" s="200"/>
      <c r="AH146" s="199"/>
      <c r="AI146" s="199"/>
      <c r="AJ146" s="199"/>
      <c r="AK146" s="200"/>
      <c r="AL146" s="201"/>
      <c r="AM146" s="201"/>
      <c r="AN146" s="201"/>
      <c r="AO146" s="201"/>
      <c r="AP146" s="1301"/>
      <c r="AQ146" s="1295"/>
      <c r="AR146" s="210"/>
      <c r="AS146" s="210"/>
      <c r="AT146" s="210"/>
      <c r="AU146" s="210"/>
      <c r="AV146" s="210"/>
      <c r="AW146" s="210"/>
      <c r="AX146" s="1301"/>
      <c r="AY146" s="1295"/>
      <c r="AZ146" s="210"/>
      <c r="BA146" s="210"/>
      <c r="BB146" s="210"/>
      <c r="BC146" s="210"/>
      <c r="BD146" s="210"/>
      <c r="BE146" s="210"/>
      <c r="BF146" s="1301"/>
      <c r="BG146" s="1295"/>
      <c r="BH146" s="210"/>
      <c r="BI146" s="210"/>
      <c r="BJ146" s="210"/>
      <c r="BK146" s="210"/>
      <c r="BL146" s="210"/>
      <c r="BM146" s="210"/>
      <c r="BN146" s="1301"/>
      <c r="BO146" s="1295"/>
      <c r="BP146" s="210"/>
      <c r="BQ146" s="210"/>
      <c r="BR146" s="210"/>
      <c r="BS146" s="210"/>
      <c r="BT146" s="210"/>
      <c r="BU146" s="210"/>
    </row>
    <row r="147" spans="1:73" ht="39.950000000000003" customHeight="1">
      <c r="A147" s="133"/>
      <c r="B147" s="141"/>
      <c r="C147" s="1245"/>
      <c r="D147" s="1227"/>
      <c r="E147" s="1233"/>
      <c r="F147" s="1422">
        <v>320300100</v>
      </c>
      <c r="G147" s="1807" t="s">
        <v>313</v>
      </c>
      <c r="H147" s="1515">
        <v>1</v>
      </c>
      <c r="I147" s="1515" t="s">
        <v>2982</v>
      </c>
      <c r="J147" s="1312">
        <v>32</v>
      </c>
      <c r="K147" s="1312" t="s">
        <v>3791</v>
      </c>
      <c r="L147" s="1312">
        <v>3203</v>
      </c>
      <c r="M147" s="1312" t="s">
        <v>3824</v>
      </c>
      <c r="N147" s="1416">
        <v>2024004540082</v>
      </c>
      <c r="O147" s="1312" t="s">
        <v>3825</v>
      </c>
      <c r="P147" s="1262"/>
      <c r="Q147" s="1820"/>
      <c r="R147" s="1827"/>
      <c r="S147" s="1827"/>
      <c r="T147" s="1286"/>
      <c r="U147" s="1289"/>
      <c r="V147" s="1289"/>
      <c r="W147" s="1289"/>
      <c r="X147" s="1289"/>
      <c r="Y147" s="1289"/>
      <c r="Z147" s="1296"/>
      <c r="AA147" s="1296"/>
      <c r="AB147" s="1296"/>
      <c r="AC147" s="1296"/>
      <c r="AD147" s="1296"/>
      <c r="AE147" s="1296"/>
      <c r="AF147" s="1296"/>
      <c r="AG147" s="202"/>
      <c r="AH147" s="203"/>
      <c r="AI147" s="203"/>
      <c r="AJ147" s="203"/>
      <c r="AK147" s="202"/>
      <c r="AL147" s="204"/>
      <c r="AM147" s="204"/>
      <c r="AN147" s="204"/>
      <c r="AO147" s="204"/>
      <c r="AP147" s="1302"/>
      <c r="AQ147" s="1296"/>
      <c r="AR147" s="211"/>
      <c r="AS147" s="211"/>
      <c r="AT147" s="211"/>
      <c r="AU147" s="211"/>
      <c r="AV147" s="211"/>
      <c r="AW147" s="211"/>
      <c r="AX147" s="1302"/>
      <c r="AY147" s="1296"/>
      <c r="AZ147" s="211"/>
      <c r="BA147" s="211"/>
      <c r="BB147" s="211"/>
      <c r="BC147" s="211"/>
      <c r="BD147" s="211"/>
      <c r="BE147" s="211"/>
      <c r="BF147" s="1302"/>
      <c r="BG147" s="1296"/>
      <c r="BH147" s="211"/>
      <c r="BI147" s="211"/>
      <c r="BJ147" s="211"/>
      <c r="BK147" s="211"/>
      <c r="BL147" s="211"/>
      <c r="BM147" s="211"/>
      <c r="BN147" s="1302"/>
      <c r="BO147" s="1296"/>
      <c r="BP147" s="211"/>
      <c r="BQ147" s="211"/>
      <c r="BR147" s="211"/>
      <c r="BS147" s="211"/>
      <c r="BT147" s="211"/>
      <c r="BU147" s="211"/>
    </row>
    <row r="148" spans="1:73" ht="39.950000000000003" customHeight="1">
      <c r="A148" s="133"/>
      <c r="B148" s="141"/>
      <c r="C148" s="1244" t="s">
        <v>2531</v>
      </c>
      <c r="D148" s="1226" t="s">
        <v>2532</v>
      </c>
      <c r="E148" s="1232">
        <v>841</v>
      </c>
      <c r="F148" s="1421">
        <v>320300100</v>
      </c>
      <c r="G148" s="1806" t="s">
        <v>313</v>
      </c>
      <c r="H148" s="1518">
        <v>1</v>
      </c>
      <c r="I148" s="1518" t="s">
        <v>2982</v>
      </c>
      <c r="J148" s="1311">
        <v>32</v>
      </c>
      <c r="K148" s="1311" t="s">
        <v>3791</v>
      </c>
      <c r="L148" s="1311">
        <v>3203</v>
      </c>
      <c r="M148" s="1311" t="s">
        <v>3824</v>
      </c>
      <c r="N148" s="1415">
        <v>2026004540082</v>
      </c>
      <c r="O148" s="1311" t="s">
        <v>3825</v>
      </c>
      <c r="P148" s="1261" t="s">
        <v>313</v>
      </c>
      <c r="Q148" s="1819">
        <v>1</v>
      </c>
      <c r="R148" s="1826" t="s">
        <v>2871</v>
      </c>
      <c r="S148" s="1826"/>
      <c r="T148" s="1284"/>
      <c r="U148" s="1287"/>
      <c r="V148" s="1287"/>
      <c r="W148" s="1287"/>
      <c r="X148" s="1287"/>
      <c r="Y148" s="1287"/>
      <c r="Z148" s="1294">
        <f t="shared" si="68"/>
        <v>0</v>
      </c>
      <c r="AA148" s="1294">
        <f t="shared" si="74"/>
        <v>0</v>
      </c>
      <c r="AB148" s="1294">
        <f t="shared" si="74"/>
        <v>0</v>
      </c>
      <c r="AC148" s="1294">
        <f t="shared" si="74"/>
        <v>0</v>
      </c>
      <c r="AD148" s="1294">
        <f t="shared" si="74"/>
        <v>0</v>
      </c>
      <c r="AE148" s="1294">
        <f t="shared" si="74"/>
        <v>0</v>
      </c>
      <c r="AF148" s="1294">
        <f t="shared" si="74"/>
        <v>0</v>
      </c>
      <c r="AG148" s="194"/>
      <c r="AH148" s="195"/>
      <c r="AI148" s="195"/>
      <c r="AJ148" s="195"/>
      <c r="AK148" s="196"/>
      <c r="AL148" s="197"/>
      <c r="AM148" s="197"/>
      <c r="AN148" s="197"/>
      <c r="AO148" s="197"/>
      <c r="AP148" s="1300">
        <f>+U148</f>
        <v>0</v>
      </c>
      <c r="AQ148" s="1294">
        <f>SUM(AR148:AW151)</f>
        <v>0</v>
      </c>
      <c r="AR148" s="209"/>
      <c r="AS148" s="209"/>
      <c r="AT148" s="209"/>
      <c r="AU148" s="209"/>
      <c r="AV148" s="209"/>
      <c r="AW148" s="209"/>
      <c r="AX148" s="1300">
        <f>+V148</f>
        <v>0</v>
      </c>
      <c r="AY148" s="1294">
        <f>SUM(AZ148:BE151)</f>
        <v>0</v>
      </c>
      <c r="AZ148" s="209"/>
      <c r="BA148" s="209"/>
      <c r="BB148" s="209"/>
      <c r="BC148" s="209"/>
      <c r="BD148" s="209"/>
      <c r="BE148" s="209"/>
      <c r="BF148" s="1300">
        <f>+W148</f>
        <v>0</v>
      </c>
      <c r="BG148" s="1294">
        <f>SUM(BH148:BM151)</f>
        <v>0</v>
      </c>
      <c r="BH148" s="209"/>
      <c r="BI148" s="209"/>
      <c r="BJ148" s="209"/>
      <c r="BK148" s="209"/>
      <c r="BL148" s="209"/>
      <c r="BM148" s="209"/>
      <c r="BN148" s="1300">
        <f>+X148</f>
        <v>0</v>
      </c>
      <c r="BO148" s="1294">
        <f>SUM(BP148:BU151)</f>
        <v>0</v>
      </c>
      <c r="BP148" s="209"/>
      <c r="BQ148" s="209"/>
      <c r="BR148" s="209"/>
      <c r="BS148" s="209"/>
      <c r="BT148" s="209"/>
      <c r="BU148" s="209"/>
    </row>
    <row r="149" spans="1:73" ht="39.950000000000003" customHeight="1">
      <c r="A149" s="133"/>
      <c r="B149" s="141"/>
      <c r="C149" s="1245"/>
      <c r="D149" s="1227"/>
      <c r="E149" s="1233"/>
      <c r="F149" s="1422">
        <v>320300100</v>
      </c>
      <c r="G149" s="1807" t="s">
        <v>313</v>
      </c>
      <c r="H149" s="1515">
        <v>1</v>
      </c>
      <c r="I149" s="1515" t="s">
        <v>2982</v>
      </c>
      <c r="J149" s="1312">
        <v>32</v>
      </c>
      <c r="K149" s="1312" t="s">
        <v>3791</v>
      </c>
      <c r="L149" s="1312">
        <v>3203</v>
      </c>
      <c r="M149" s="1312" t="s">
        <v>3824</v>
      </c>
      <c r="N149" s="1416">
        <v>2024004540082</v>
      </c>
      <c r="O149" s="1312" t="s">
        <v>3825</v>
      </c>
      <c r="P149" s="1262"/>
      <c r="Q149" s="1820"/>
      <c r="R149" s="1827"/>
      <c r="S149" s="1827"/>
      <c r="T149" s="1285"/>
      <c r="U149" s="1288"/>
      <c r="V149" s="1288"/>
      <c r="W149" s="1288"/>
      <c r="X149" s="1288"/>
      <c r="Y149" s="1288"/>
      <c r="Z149" s="1295"/>
      <c r="AA149" s="1295"/>
      <c r="AB149" s="1295"/>
      <c r="AC149" s="1295"/>
      <c r="AD149" s="1295"/>
      <c r="AE149" s="1295"/>
      <c r="AF149" s="1295"/>
      <c r="AG149" s="198"/>
      <c r="AH149" s="199"/>
      <c r="AI149" s="199"/>
      <c r="AJ149" s="199"/>
      <c r="AK149" s="200"/>
      <c r="AL149" s="201"/>
      <c r="AM149" s="201"/>
      <c r="AN149" s="201"/>
      <c r="AO149" s="201"/>
      <c r="AP149" s="1301"/>
      <c r="AQ149" s="1295"/>
      <c r="AR149" s="210"/>
      <c r="AS149" s="210"/>
      <c r="AT149" s="210"/>
      <c r="AU149" s="210"/>
      <c r="AV149" s="210"/>
      <c r="AW149" s="210"/>
      <c r="AX149" s="1301"/>
      <c r="AY149" s="1295"/>
      <c r="AZ149" s="210"/>
      <c r="BA149" s="210"/>
      <c r="BB149" s="210"/>
      <c r="BC149" s="210"/>
      <c r="BD149" s="210"/>
      <c r="BE149" s="210"/>
      <c r="BF149" s="1301"/>
      <c r="BG149" s="1295"/>
      <c r="BH149" s="210"/>
      <c r="BI149" s="210"/>
      <c r="BJ149" s="210"/>
      <c r="BK149" s="210"/>
      <c r="BL149" s="210"/>
      <c r="BM149" s="210"/>
      <c r="BN149" s="1301"/>
      <c r="BO149" s="1295"/>
      <c r="BP149" s="210"/>
      <c r="BQ149" s="210"/>
      <c r="BR149" s="210"/>
      <c r="BS149" s="210"/>
      <c r="BT149" s="210"/>
      <c r="BU149" s="210"/>
    </row>
    <row r="150" spans="1:73" ht="39.950000000000003" customHeight="1">
      <c r="A150" s="133"/>
      <c r="B150" s="141"/>
      <c r="C150" s="1245"/>
      <c r="D150" s="1227"/>
      <c r="E150" s="1233"/>
      <c r="F150" s="1422">
        <v>320300100</v>
      </c>
      <c r="G150" s="1807" t="s">
        <v>313</v>
      </c>
      <c r="H150" s="1515">
        <v>1</v>
      </c>
      <c r="I150" s="1515" t="s">
        <v>2982</v>
      </c>
      <c r="J150" s="1312">
        <v>32</v>
      </c>
      <c r="K150" s="1312" t="s">
        <v>3791</v>
      </c>
      <c r="L150" s="1312">
        <v>3203</v>
      </c>
      <c r="M150" s="1312" t="s">
        <v>3824</v>
      </c>
      <c r="N150" s="1416">
        <v>2024004540082</v>
      </c>
      <c r="O150" s="1312" t="s">
        <v>3825</v>
      </c>
      <c r="P150" s="1262"/>
      <c r="Q150" s="1820"/>
      <c r="R150" s="1827"/>
      <c r="S150" s="1827"/>
      <c r="T150" s="1285"/>
      <c r="U150" s="1288"/>
      <c r="V150" s="1288"/>
      <c r="W150" s="1288"/>
      <c r="X150" s="1288"/>
      <c r="Y150" s="1288"/>
      <c r="Z150" s="1295"/>
      <c r="AA150" s="1295"/>
      <c r="AB150" s="1295"/>
      <c r="AC150" s="1295"/>
      <c r="AD150" s="1295"/>
      <c r="AE150" s="1295"/>
      <c r="AF150" s="1295"/>
      <c r="AG150" s="200"/>
      <c r="AH150" s="199"/>
      <c r="AI150" s="199"/>
      <c r="AJ150" s="199"/>
      <c r="AK150" s="200"/>
      <c r="AL150" s="201"/>
      <c r="AM150" s="201"/>
      <c r="AN150" s="201"/>
      <c r="AO150" s="201"/>
      <c r="AP150" s="1301"/>
      <c r="AQ150" s="1295"/>
      <c r="AR150" s="210"/>
      <c r="AS150" s="210"/>
      <c r="AT150" s="210"/>
      <c r="AU150" s="210"/>
      <c r="AV150" s="210"/>
      <c r="AW150" s="210"/>
      <c r="AX150" s="1301"/>
      <c r="AY150" s="1295"/>
      <c r="AZ150" s="210"/>
      <c r="BA150" s="210"/>
      <c r="BB150" s="210"/>
      <c r="BC150" s="210"/>
      <c r="BD150" s="210"/>
      <c r="BE150" s="210"/>
      <c r="BF150" s="1301"/>
      <c r="BG150" s="1295"/>
      <c r="BH150" s="210"/>
      <c r="BI150" s="210"/>
      <c r="BJ150" s="210"/>
      <c r="BK150" s="210"/>
      <c r="BL150" s="210"/>
      <c r="BM150" s="210"/>
      <c r="BN150" s="1301"/>
      <c r="BO150" s="1295"/>
      <c r="BP150" s="210"/>
      <c r="BQ150" s="210"/>
      <c r="BR150" s="210"/>
      <c r="BS150" s="210"/>
      <c r="BT150" s="210"/>
      <c r="BU150" s="210"/>
    </row>
    <row r="151" spans="1:73" ht="39.950000000000003" customHeight="1">
      <c r="A151" s="133"/>
      <c r="B151" s="141"/>
      <c r="C151" s="1245"/>
      <c r="D151" s="1227"/>
      <c r="E151" s="1233"/>
      <c r="F151" s="1422">
        <v>320300100</v>
      </c>
      <c r="G151" s="1807" t="s">
        <v>313</v>
      </c>
      <c r="H151" s="1515">
        <v>1</v>
      </c>
      <c r="I151" s="1515" t="s">
        <v>2982</v>
      </c>
      <c r="J151" s="1312">
        <v>32</v>
      </c>
      <c r="K151" s="1312" t="s">
        <v>3791</v>
      </c>
      <c r="L151" s="1312">
        <v>3203</v>
      </c>
      <c r="M151" s="1312" t="s">
        <v>3824</v>
      </c>
      <c r="N151" s="1416">
        <v>2024004540082</v>
      </c>
      <c r="O151" s="1312" t="s">
        <v>3825</v>
      </c>
      <c r="P151" s="1262"/>
      <c r="Q151" s="1820"/>
      <c r="R151" s="1827"/>
      <c r="S151" s="1827"/>
      <c r="T151" s="1286"/>
      <c r="U151" s="1289"/>
      <c r="V151" s="1289"/>
      <c r="W151" s="1289"/>
      <c r="X151" s="1289"/>
      <c r="Y151" s="1289"/>
      <c r="Z151" s="1296"/>
      <c r="AA151" s="1296"/>
      <c r="AB151" s="1296"/>
      <c r="AC151" s="1296"/>
      <c r="AD151" s="1296"/>
      <c r="AE151" s="1296"/>
      <c r="AF151" s="1296"/>
      <c r="AG151" s="202"/>
      <c r="AH151" s="203"/>
      <c r="AI151" s="203"/>
      <c r="AJ151" s="203"/>
      <c r="AK151" s="202"/>
      <c r="AL151" s="204"/>
      <c r="AM151" s="204"/>
      <c r="AN151" s="204"/>
      <c r="AO151" s="204"/>
      <c r="AP151" s="1302"/>
      <c r="AQ151" s="1296"/>
      <c r="AR151" s="211"/>
      <c r="AS151" s="211"/>
      <c r="AT151" s="211"/>
      <c r="AU151" s="211"/>
      <c r="AV151" s="211"/>
      <c r="AW151" s="211"/>
      <c r="AX151" s="1302"/>
      <c r="AY151" s="1296"/>
      <c r="AZ151" s="211"/>
      <c r="BA151" s="211"/>
      <c r="BB151" s="211"/>
      <c r="BC151" s="211"/>
      <c r="BD151" s="211"/>
      <c r="BE151" s="211"/>
      <c r="BF151" s="1302"/>
      <c r="BG151" s="1296"/>
      <c r="BH151" s="211"/>
      <c r="BI151" s="211"/>
      <c r="BJ151" s="211"/>
      <c r="BK151" s="211"/>
      <c r="BL151" s="211"/>
      <c r="BM151" s="211"/>
      <c r="BN151" s="1302"/>
      <c r="BO151" s="1296"/>
      <c r="BP151" s="211"/>
      <c r="BQ151" s="211"/>
      <c r="BR151" s="211"/>
      <c r="BS151" s="211"/>
      <c r="BT151" s="211"/>
      <c r="BU151" s="211"/>
    </row>
    <row r="152" spans="1:73" ht="39.950000000000003" customHeight="1">
      <c r="A152" s="133"/>
      <c r="B152" s="141"/>
      <c r="C152" s="1244" t="s">
        <v>2533</v>
      </c>
      <c r="D152" s="1226" t="s">
        <v>2534</v>
      </c>
      <c r="E152" s="1232">
        <v>842</v>
      </c>
      <c r="F152" s="1421">
        <v>320300200</v>
      </c>
      <c r="G152" s="1806" t="s">
        <v>594</v>
      </c>
      <c r="H152" s="1518">
        <v>4</v>
      </c>
      <c r="I152" s="1518" t="s">
        <v>2982</v>
      </c>
      <c r="J152" s="1311">
        <v>32</v>
      </c>
      <c r="K152" s="1311" t="s">
        <v>3791</v>
      </c>
      <c r="L152" s="1311">
        <v>3203</v>
      </c>
      <c r="M152" s="1311" t="s">
        <v>3824</v>
      </c>
      <c r="N152" s="1415">
        <v>2026004540082</v>
      </c>
      <c r="O152" s="1311" t="s">
        <v>3825</v>
      </c>
      <c r="P152" s="1261" t="s">
        <v>2535</v>
      </c>
      <c r="Q152" s="1819">
        <v>4</v>
      </c>
      <c r="R152" s="1826" t="s">
        <v>2871</v>
      </c>
      <c r="S152" s="1826"/>
      <c r="T152" s="1284"/>
      <c r="U152" s="1287"/>
      <c r="V152" s="1287"/>
      <c r="W152" s="1287"/>
      <c r="X152" s="1287"/>
      <c r="Y152" s="1287"/>
      <c r="Z152" s="1294">
        <f t="shared" si="68"/>
        <v>0</v>
      </c>
      <c r="AA152" s="1294">
        <f t="shared" si="74"/>
        <v>0</v>
      </c>
      <c r="AB152" s="1294">
        <f t="shared" si="74"/>
        <v>0</v>
      </c>
      <c r="AC152" s="1294">
        <f t="shared" si="74"/>
        <v>0</v>
      </c>
      <c r="AD152" s="1294">
        <f t="shared" si="74"/>
        <v>0</v>
      </c>
      <c r="AE152" s="1294">
        <f t="shared" si="74"/>
        <v>0</v>
      </c>
      <c r="AF152" s="1294">
        <f t="shared" si="74"/>
        <v>0</v>
      </c>
      <c r="AG152" s="194"/>
      <c r="AH152" s="195"/>
      <c r="AI152" s="195"/>
      <c r="AJ152" s="195"/>
      <c r="AK152" s="196"/>
      <c r="AL152" s="197"/>
      <c r="AM152" s="197"/>
      <c r="AN152" s="197"/>
      <c r="AO152" s="197"/>
      <c r="AP152" s="1300">
        <f>+U152</f>
        <v>0</v>
      </c>
      <c r="AQ152" s="1294">
        <f>SUM(AR152:AW155)</f>
        <v>0</v>
      </c>
      <c r="AR152" s="209"/>
      <c r="AS152" s="209"/>
      <c r="AT152" s="209"/>
      <c r="AU152" s="209"/>
      <c r="AV152" s="209"/>
      <c r="AW152" s="209"/>
      <c r="AX152" s="1300">
        <f>+V152</f>
        <v>0</v>
      </c>
      <c r="AY152" s="1294">
        <f>SUM(AZ152:BE155)</f>
        <v>0</v>
      </c>
      <c r="AZ152" s="209"/>
      <c r="BA152" s="209"/>
      <c r="BB152" s="209"/>
      <c r="BC152" s="209"/>
      <c r="BD152" s="209"/>
      <c r="BE152" s="209"/>
      <c r="BF152" s="1300">
        <f>+W152</f>
        <v>0</v>
      </c>
      <c r="BG152" s="1294">
        <f>SUM(BH152:BM155)</f>
        <v>0</v>
      </c>
      <c r="BH152" s="209"/>
      <c r="BI152" s="209"/>
      <c r="BJ152" s="209"/>
      <c r="BK152" s="209"/>
      <c r="BL152" s="209"/>
      <c r="BM152" s="209"/>
      <c r="BN152" s="1300">
        <f>+X152</f>
        <v>0</v>
      </c>
      <c r="BO152" s="1294">
        <f>SUM(BP152:BU155)</f>
        <v>0</v>
      </c>
      <c r="BP152" s="209"/>
      <c r="BQ152" s="209"/>
      <c r="BR152" s="209"/>
      <c r="BS152" s="209"/>
      <c r="BT152" s="209"/>
      <c r="BU152" s="209"/>
    </row>
    <row r="153" spans="1:73" ht="39.950000000000003" customHeight="1">
      <c r="A153" s="133"/>
      <c r="B153" s="141"/>
      <c r="C153" s="1245"/>
      <c r="D153" s="1227"/>
      <c r="E153" s="1233"/>
      <c r="F153" s="1422">
        <v>320300200</v>
      </c>
      <c r="G153" s="1807" t="s">
        <v>594</v>
      </c>
      <c r="H153" s="1515">
        <v>4</v>
      </c>
      <c r="I153" s="1515" t="s">
        <v>2982</v>
      </c>
      <c r="J153" s="1312">
        <v>32</v>
      </c>
      <c r="K153" s="1312" t="s">
        <v>3791</v>
      </c>
      <c r="L153" s="1312">
        <v>3203</v>
      </c>
      <c r="M153" s="1312" t="s">
        <v>3824</v>
      </c>
      <c r="N153" s="1416">
        <v>2024004540082</v>
      </c>
      <c r="O153" s="1312" t="s">
        <v>3825</v>
      </c>
      <c r="P153" s="1262"/>
      <c r="Q153" s="1820"/>
      <c r="R153" s="1827"/>
      <c r="S153" s="1827"/>
      <c r="T153" s="1285"/>
      <c r="U153" s="1288"/>
      <c r="V153" s="1288"/>
      <c r="W153" s="1288"/>
      <c r="X153" s="1288"/>
      <c r="Y153" s="1288"/>
      <c r="Z153" s="1295"/>
      <c r="AA153" s="1295"/>
      <c r="AB153" s="1295"/>
      <c r="AC153" s="1295"/>
      <c r="AD153" s="1295"/>
      <c r="AE153" s="1295"/>
      <c r="AF153" s="1295"/>
      <c r="AG153" s="198"/>
      <c r="AH153" s="199"/>
      <c r="AI153" s="199"/>
      <c r="AJ153" s="199"/>
      <c r="AK153" s="200"/>
      <c r="AL153" s="201"/>
      <c r="AM153" s="201"/>
      <c r="AN153" s="201"/>
      <c r="AO153" s="201"/>
      <c r="AP153" s="1301"/>
      <c r="AQ153" s="1295"/>
      <c r="AR153" s="210"/>
      <c r="AS153" s="210"/>
      <c r="AT153" s="210"/>
      <c r="AU153" s="210"/>
      <c r="AV153" s="210"/>
      <c r="AW153" s="210"/>
      <c r="AX153" s="1301"/>
      <c r="AY153" s="1295"/>
      <c r="AZ153" s="210"/>
      <c r="BA153" s="210"/>
      <c r="BB153" s="210"/>
      <c r="BC153" s="210"/>
      <c r="BD153" s="210"/>
      <c r="BE153" s="210"/>
      <c r="BF153" s="1301"/>
      <c r="BG153" s="1295"/>
      <c r="BH153" s="210"/>
      <c r="BI153" s="210"/>
      <c r="BJ153" s="210"/>
      <c r="BK153" s="210"/>
      <c r="BL153" s="210"/>
      <c r="BM153" s="210"/>
      <c r="BN153" s="1301"/>
      <c r="BO153" s="1295"/>
      <c r="BP153" s="210"/>
      <c r="BQ153" s="210"/>
      <c r="BR153" s="210"/>
      <c r="BS153" s="210"/>
      <c r="BT153" s="210"/>
      <c r="BU153" s="210"/>
    </row>
    <row r="154" spans="1:73" ht="39.950000000000003" customHeight="1">
      <c r="A154" s="133"/>
      <c r="B154" s="141"/>
      <c r="C154" s="1245"/>
      <c r="D154" s="1227"/>
      <c r="E154" s="1233"/>
      <c r="F154" s="1422">
        <v>320300200</v>
      </c>
      <c r="G154" s="1807" t="s">
        <v>594</v>
      </c>
      <c r="H154" s="1515">
        <v>4</v>
      </c>
      <c r="I154" s="1515" t="s">
        <v>2982</v>
      </c>
      <c r="J154" s="1312">
        <v>32</v>
      </c>
      <c r="K154" s="1312" t="s">
        <v>3791</v>
      </c>
      <c r="L154" s="1312">
        <v>3203</v>
      </c>
      <c r="M154" s="1312" t="s">
        <v>3824</v>
      </c>
      <c r="N154" s="1416">
        <v>2024004540082</v>
      </c>
      <c r="O154" s="1312" t="s">
        <v>3825</v>
      </c>
      <c r="P154" s="1262"/>
      <c r="Q154" s="1820"/>
      <c r="R154" s="1827"/>
      <c r="S154" s="1827"/>
      <c r="T154" s="1285"/>
      <c r="U154" s="1288"/>
      <c r="V154" s="1288"/>
      <c r="W154" s="1288"/>
      <c r="X154" s="1288"/>
      <c r="Y154" s="1288"/>
      <c r="Z154" s="1295"/>
      <c r="AA154" s="1295"/>
      <c r="AB154" s="1295"/>
      <c r="AC154" s="1295"/>
      <c r="AD154" s="1295"/>
      <c r="AE154" s="1295"/>
      <c r="AF154" s="1295"/>
      <c r="AG154" s="200"/>
      <c r="AH154" s="199"/>
      <c r="AI154" s="199"/>
      <c r="AJ154" s="199"/>
      <c r="AK154" s="200"/>
      <c r="AL154" s="201"/>
      <c r="AM154" s="201"/>
      <c r="AN154" s="201"/>
      <c r="AO154" s="201"/>
      <c r="AP154" s="1301"/>
      <c r="AQ154" s="1295"/>
      <c r="AR154" s="210"/>
      <c r="AS154" s="210"/>
      <c r="AT154" s="210"/>
      <c r="AU154" s="210"/>
      <c r="AV154" s="210"/>
      <c r="AW154" s="210"/>
      <c r="AX154" s="1301"/>
      <c r="AY154" s="1295"/>
      <c r="AZ154" s="210"/>
      <c r="BA154" s="210"/>
      <c r="BB154" s="210"/>
      <c r="BC154" s="210"/>
      <c r="BD154" s="210"/>
      <c r="BE154" s="210"/>
      <c r="BF154" s="1301"/>
      <c r="BG154" s="1295"/>
      <c r="BH154" s="210"/>
      <c r="BI154" s="210"/>
      <c r="BJ154" s="210"/>
      <c r="BK154" s="210"/>
      <c r="BL154" s="210"/>
      <c r="BM154" s="210"/>
      <c r="BN154" s="1301"/>
      <c r="BO154" s="1295"/>
      <c r="BP154" s="210"/>
      <c r="BQ154" s="210"/>
      <c r="BR154" s="210"/>
      <c r="BS154" s="210"/>
      <c r="BT154" s="210"/>
      <c r="BU154" s="210"/>
    </row>
    <row r="155" spans="1:73" ht="39.950000000000003" customHeight="1">
      <c r="A155" s="133"/>
      <c r="B155" s="141"/>
      <c r="C155" s="1245"/>
      <c r="D155" s="1227"/>
      <c r="E155" s="1233"/>
      <c r="F155" s="1422">
        <v>320300200</v>
      </c>
      <c r="G155" s="1807" t="s">
        <v>594</v>
      </c>
      <c r="H155" s="1515">
        <v>4</v>
      </c>
      <c r="I155" s="1515" t="s">
        <v>2982</v>
      </c>
      <c r="J155" s="1312">
        <v>32</v>
      </c>
      <c r="K155" s="1312" t="s">
        <v>3791</v>
      </c>
      <c r="L155" s="1312">
        <v>3203</v>
      </c>
      <c r="M155" s="1312" t="s">
        <v>3824</v>
      </c>
      <c r="N155" s="1416">
        <v>2024004540082</v>
      </c>
      <c r="O155" s="1312" t="s">
        <v>3825</v>
      </c>
      <c r="P155" s="1262"/>
      <c r="Q155" s="1820"/>
      <c r="R155" s="1827"/>
      <c r="S155" s="1827"/>
      <c r="T155" s="1286"/>
      <c r="U155" s="1289"/>
      <c r="V155" s="1289"/>
      <c r="W155" s="1289"/>
      <c r="X155" s="1289"/>
      <c r="Y155" s="1289"/>
      <c r="Z155" s="1296"/>
      <c r="AA155" s="1296"/>
      <c r="AB155" s="1296"/>
      <c r="AC155" s="1296"/>
      <c r="AD155" s="1296"/>
      <c r="AE155" s="1296"/>
      <c r="AF155" s="1296"/>
      <c r="AG155" s="202"/>
      <c r="AH155" s="203"/>
      <c r="AI155" s="203"/>
      <c r="AJ155" s="203"/>
      <c r="AK155" s="202"/>
      <c r="AL155" s="204"/>
      <c r="AM155" s="204"/>
      <c r="AN155" s="204"/>
      <c r="AO155" s="204"/>
      <c r="AP155" s="1302"/>
      <c r="AQ155" s="1296"/>
      <c r="AR155" s="211"/>
      <c r="AS155" s="211"/>
      <c r="AT155" s="211"/>
      <c r="AU155" s="211"/>
      <c r="AV155" s="211"/>
      <c r="AW155" s="211"/>
      <c r="AX155" s="1302"/>
      <c r="AY155" s="1296"/>
      <c r="AZ155" s="211"/>
      <c r="BA155" s="211"/>
      <c r="BB155" s="211"/>
      <c r="BC155" s="211"/>
      <c r="BD155" s="211"/>
      <c r="BE155" s="211"/>
      <c r="BF155" s="1302"/>
      <c r="BG155" s="1296"/>
      <c r="BH155" s="211"/>
      <c r="BI155" s="211"/>
      <c r="BJ155" s="211"/>
      <c r="BK155" s="211"/>
      <c r="BL155" s="211"/>
      <c r="BM155" s="211"/>
      <c r="BN155" s="1302"/>
      <c r="BO155" s="1296"/>
      <c r="BP155" s="211"/>
      <c r="BQ155" s="211"/>
      <c r="BR155" s="211"/>
      <c r="BS155" s="211"/>
      <c r="BT155" s="211"/>
      <c r="BU155" s="211"/>
    </row>
    <row r="156" spans="1:73" ht="39.950000000000003" customHeight="1">
      <c r="A156" s="133"/>
      <c r="B156" s="141"/>
      <c r="C156" s="1244" t="s">
        <v>2536</v>
      </c>
      <c r="D156" s="1226" t="s">
        <v>2537</v>
      </c>
      <c r="E156" s="1232">
        <v>843</v>
      </c>
      <c r="F156" s="1421">
        <v>320205700</v>
      </c>
      <c r="G156" s="1806" t="s">
        <v>3826</v>
      </c>
      <c r="H156" s="1518">
        <v>18</v>
      </c>
      <c r="I156" s="1518" t="s">
        <v>2982</v>
      </c>
      <c r="J156" s="1311">
        <v>32</v>
      </c>
      <c r="K156" s="1311" t="s">
        <v>3791</v>
      </c>
      <c r="L156" s="1311">
        <v>3202</v>
      </c>
      <c r="M156" s="1311" t="s">
        <v>3792</v>
      </c>
      <c r="N156" s="1415">
        <v>2026004540027</v>
      </c>
      <c r="O156" s="1311" t="s">
        <v>3793</v>
      </c>
      <c r="P156" s="1261" t="s">
        <v>313</v>
      </c>
      <c r="Q156" s="1819">
        <v>18</v>
      </c>
      <c r="R156" s="1826" t="s">
        <v>2871</v>
      </c>
      <c r="S156" s="1826"/>
      <c r="T156" s="1284"/>
      <c r="U156" s="1287"/>
      <c r="V156" s="1287"/>
      <c r="W156" s="1287"/>
      <c r="X156" s="1287"/>
      <c r="Y156" s="1287"/>
      <c r="Z156" s="1294">
        <f t="shared" si="68"/>
        <v>0</v>
      </c>
      <c r="AA156" s="1294">
        <f t="shared" si="74"/>
        <v>0</v>
      </c>
      <c r="AB156" s="1294">
        <f t="shared" si="74"/>
        <v>0</v>
      </c>
      <c r="AC156" s="1294">
        <f t="shared" si="74"/>
        <v>0</v>
      </c>
      <c r="AD156" s="1294">
        <f t="shared" si="74"/>
        <v>0</v>
      </c>
      <c r="AE156" s="1294">
        <f t="shared" si="74"/>
        <v>0</v>
      </c>
      <c r="AF156" s="1294">
        <f t="shared" si="74"/>
        <v>0</v>
      </c>
      <c r="AG156" s="194"/>
      <c r="AH156" s="195"/>
      <c r="AI156" s="195"/>
      <c r="AJ156" s="195"/>
      <c r="AK156" s="196"/>
      <c r="AL156" s="197"/>
      <c r="AM156" s="197"/>
      <c r="AN156" s="197"/>
      <c r="AO156" s="197"/>
      <c r="AP156" s="1300">
        <f>+U156</f>
        <v>0</v>
      </c>
      <c r="AQ156" s="1294">
        <f>SUM(AR156:AW159)</f>
        <v>0</v>
      </c>
      <c r="AR156" s="209"/>
      <c r="AS156" s="209"/>
      <c r="AT156" s="209"/>
      <c r="AU156" s="209"/>
      <c r="AV156" s="209"/>
      <c r="AW156" s="209"/>
      <c r="AX156" s="1300">
        <f>+V156</f>
        <v>0</v>
      </c>
      <c r="AY156" s="1294">
        <f>SUM(AZ156:BE159)</f>
        <v>0</v>
      </c>
      <c r="AZ156" s="209"/>
      <c r="BA156" s="209"/>
      <c r="BB156" s="209"/>
      <c r="BC156" s="209"/>
      <c r="BD156" s="209"/>
      <c r="BE156" s="209"/>
      <c r="BF156" s="1300">
        <f>+W156</f>
        <v>0</v>
      </c>
      <c r="BG156" s="1294">
        <f>SUM(BH156:BM159)</f>
        <v>0</v>
      </c>
      <c r="BH156" s="209"/>
      <c r="BI156" s="209"/>
      <c r="BJ156" s="209"/>
      <c r="BK156" s="209"/>
      <c r="BL156" s="209"/>
      <c r="BM156" s="209"/>
      <c r="BN156" s="1300">
        <f>+X156</f>
        <v>0</v>
      </c>
      <c r="BO156" s="1294">
        <f>SUM(BP156:BU159)</f>
        <v>0</v>
      </c>
      <c r="BP156" s="209"/>
      <c r="BQ156" s="209"/>
      <c r="BR156" s="209"/>
      <c r="BS156" s="209"/>
      <c r="BT156" s="209"/>
      <c r="BU156" s="209"/>
    </row>
    <row r="157" spans="1:73" ht="39.950000000000003" customHeight="1">
      <c r="A157" s="133"/>
      <c r="B157" s="141"/>
      <c r="C157" s="1245"/>
      <c r="D157" s="1227"/>
      <c r="E157" s="1233"/>
      <c r="F157" s="1422">
        <v>320205700</v>
      </c>
      <c r="G157" s="1807" t="s">
        <v>3826</v>
      </c>
      <c r="H157" s="1515">
        <v>18</v>
      </c>
      <c r="I157" s="1515" t="s">
        <v>2982</v>
      </c>
      <c r="J157" s="1312">
        <v>32</v>
      </c>
      <c r="K157" s="1312" t="s">
        <v>3791</v>
      </c>
      <c r="L157" s="1312">
        <v>3202</v>
      </c>
      <c r="M157" s="1312" t="s">
        <v>3792</v>
      </c>
      <c r="N157" s="1416"/>
      <c r="O157" s="1312"/>
      <c r="P157" s="1262"/>
      <c r="Q157" s="1820"/>
      <c r="R157" s="1827"/>
      <c r="S157" s="1827"/>
      <c r="T157" s="1285"/>
      <c r="U157" s="1288"/>
      <c r="V157" s="1288"/>
      <c r="W157" s="1288"/>
      <c r="X157" s="1288"/>
      <c r="Y157" s="1288"/>
      <c r="Z157" s="1295"/>
      <c r="AA157" s="1295"/>
      <c r="AB157" s="1295"/>
      <c r="AC157" s="1295"/>
      <c r="AD157" s="1295"/>
      <c r="AE157" s="1295"/>
      <c r="AF157" s="1295"/>
      <c r="AG157" s="198"/>
      <c r="AH157" s="199"/>
      <c r="AI157" s="199"/>
      <c r="AJ157" s="199"/>
      <c r="AK157" s="200"/>
      <c r="AL157" s="201"/>
      <c r="AM157" s="201"/>
      <c r="AN157" s="201"/>
      <c r="AO157" s="201"/>
      <c r="AP157" s="1301"/>
      <c r="AQ157" s="1295"/>
      <c r="AR157" s="210"/>
      <c r="AS157" s="210"/>
      <c r="AT157" s="210"/>
      <c r="AU157" s="210"/>
      <c r="AV157" s="210"/>
      <c r="AW157" s="210"/>
      <c r="AX157" s="1301"/>
      <c r="AY157" s="1295"/>
      <c r="AZ157" s="210"/>
      <c r="BA157" s="210"/>
      <c r="BB157" s="210"/>
      <c r="BC157" s="210"/>
      <c r="BD157" s="210"/>
      <c r="BE157" s="210"/>
      <c r="BF157" s="1301"/>
      <c r="BG157" s="1295"/>
      <c r="BH157" s="210"/>
      <c r="BI157" s="210"/>
      <c r="BJ157" s="210"/>
      <c r="BK157" s="210"/>
      <c r="BL157" s="210"/>
      <c r="BM157" s="210"/>
      <c r="BN157" s="1301"/>
      <c r="BO157" s="1295"/>
      <c r="BP157" s="210"/>
      <c r="BQ157" s="210"/>
      <c r="BR157" s="210"/>
      <c r="BS157" s="210"/>
      <c r="BT157" s="210"/>
      <c r="BU157" s="210"/>
    </row>
    <row r="158" spans="1:73" ht="39.950000000000003" customHeight="1">
      <c r="A158" s="133"/>
      <c r="B158" s="141"/>
      <c r="C158" s="1245"/>
      <c r="D158" s="1227"/>
      <c r="E158" s="1233"/>
      <c r="F158" s="1422">
        <v>320205700</v>
      </c>
      <c r="G158" s="1807" t="s">
        <v>3826</v>
      </c>
      <c r="H158" s="1515">
        <v>18</v>
      </c>
      <c r="I158" s="1515" t="s">
        <v>2982</v>
      </c>
      <c r="J158" s="1312">
        <v>32</v>
      </c>
      <c r="K158" s="1312" t="s">
        <v>3791</v>
      </c>
      <c r="L158" s="1312">
        <v>3202</v>
      </c>
      <c r="M158" s="1312" t="s">
        <v>3792</v>
      </c>
      <c r="N158" s="1416"/>
      <c r="O158" s="1312"/>
      <c r="P158" s="1262"/>
      <c r="Q158" s="1820"/>
      <c r="R158" s="1827"/>
      <c r="S158" s="1827"/>
      <c r="T158" s="1285"/>
      <c r="U158" s="1288"/>
      <c r="V158" s="1288"/>
      <c r="W158" s="1288"/>
      <c r="X158" s="1288"/>
      <c r="Y158" s="1288"/>
      <c r="Z158" s="1295"/>
      <c r="AA158" s="1295"/>
      <c r="AB158" s="1295"/>
      <c r="AC158" s="1295"/>
      <c r="AD158" s="1295"/>
      <c r="AE158" s="1295"/>
      <c r="AF158" s="1295"/>
      <c r="AG158" s="200"/>
      <c r="AH158" s="199"/>
      <c r="AI158" s="199"/>
      <c r="AJ158" s="199"/>
      <c r="AK158" s="200"/>
      <c r="AL158" s="201"/>
      <c r="AM158" s="201"/>
      <c r="AN158" s="201"/>
      <c r="AO158" s="201"/>
      <c r="AP158" s="1301"/>
      <c r="AQ158" s="1295"/>
      <c r="AR158" s="210"/>
      <c r="AS158" s="210"/>
      <c r="AT158" s="210"/>
      <c r="AU158" s="210"/>
      <c r="AV158" s="210"/>
      <c r="AW158" s="210"/>
      <c r="AX158" s="1301"/>
      <c r="AY158" s="1295"/>
      <c r="AZ158" s="210"/>
      <c r="BA158" s="210"/>
      <c r="BB158" s="210"/>
      <c r="BC158" s="210"/>
      <c r="BD158" s="210"/>
      <c r="BE158" s="210"/>
      <c r="BF158" s="1301"/>
      <c r="BG158" s="1295"/>
      <c r="BH158" s="210"/>
      <c r="BI158" s="210"/>
      <c r="BJ158" s="210"/>
      <c r="BK158" s="210"/>
      <c r="BL158" s="210"/>
      <c r="BM158" s="210"/>
      <c r="BN158" s="1301"/>
      <c r="BO158" s="1295"/>
      <c r="BP158" s="210"/>
      <c r="BQ158" s="210"/>
      <c r="BR158" s="210"/>
      <c r="BS158" s="210"/>
      <c r="BT158" s="210"/>
      <c r="BU158" s="210"/>
    </row>
    <row r="159" spans="1:73" ht="39.950000000000003" customHeight="1">
      <c r="A159" s="133"/>
      <c r="B159" s="141"/>
      <c r="C159" s="1245"/>
      <c r="D159" s="1227"/>
      <c r="E159" s="1233"/>
      <c r="F159" s="1422">
        <v>320205700</v>
      </c>
      <c r="G159" s="1807" t="s">
        <v>3826</v>
      </c>
      <c r="H159" s="1515">
        <v>18</v>
      </c>
      <c r="I159" s="1515" t="s">
        <v>2982</v>
      </c>
      <c r="J159" s="1312">
        <v>32</v>
      </c>
      <c r="K159" s="1312" t="s">
        <v>3791</v>
      </c>
      <c r="L159" s="1312">
        <v>3202</v>
      </c>
      <c r="M159" s="1312" t="s">
        <v>3792</v>
      </c>
      <c r="N159" s="1416"/>
      <c r="O159" s="1312"/>
      <c r="P159" s="1262"/>
      <c r="Q159" s="1820"/>
      <c r="R159" s="1827"/>
      <c r="S159" s="1827"/>
      <c r="T159" s="1286"/>
      <c r="U159" s="1289"/>
      <c r="V159" s="1289"/>
      <c r="W159" s="1289"/>
      <c r="X159" s="1289"/>
      <c r="Y159" s="1289"/>
      <c r="Z159" s="1296"/>
      <c r="AA159" s="1296"/>
      <c r="AB159" s="1296"/>
      <c r="AC159" s="1296"/>
      <c r="AD159" s="1296"/>
      <c r="AE159" s="1296"/>
      <c r="AF159" s="1296"/>
      <c r="AG159" s="202"/>
      <c r="AH159" s="203"/>
      <c r="AI159" s="203"/>
      <c r="AJ159" s="203"/>
      <c r="AK159" s="202"/>
      <c r="AL159" s="204"/>
      <c r="AM159" s="204"/>
      <c r="AN159" s="204"/>
      <c r="AO159" s="204"/>
      <c r="AP159" s="1302"/>
      <c r="AQ159" s="1296"/>
      <c r="AR159" s="211"/>
      <c r="AS159" s="211"/>
      <c r="AT159" s="211"/>
      <c r="AU159" s="211"/>
      <c r="AV159" s="211"/>
      <c r="AW159" s="211"/>
      <c r="AX159" s="1302"/>
      <c r="AY159" s="1296"/>
      <c r="AZ159" s="211"/>
      <c r="BA159" s="211"/>
      <c r="BB159" s="211"/>
      <c r="BC159" s="211"/>
      <c r="BD159" s="211"/>
      <c r="BE159" s="211"/>
      <c r="BF159" s="1302"/>
      <c r="BG159" s="1296"/>
      <c r="BH159" s="211"/>
      <c r="BI159" s="211"/>
      <c r="BJ159" s="211"/>
      <c r="BK159" s="211"/>
      <c r="BL159" s="211"/>
      <c r="BM159" s="211"/>
      <c r="BN159" s="1302"/>
      <c r="BO159" s="1296"/>
      <c r="BP159" s="211"/>
      <c r="BQ159" s="211"/>
      <c r="BR159" s="211"/>
      <c r="BS159" s="211"/>
      <c r="BT159" s="211"/>
      <c r="BU159" s="211"/>
    </row>
    <row r="160" spans="1:73" ht="39.950000000000003" customHeight="1">
      <c r="A160" s="133"/>
      <c r="B160" s="141"/>
      <c r="C160" s="1244" t="s">
        <v>2538</v>
      </c>
      <c r="D160" s="1226" t="s">
        <v>2539</v>
      </c>
      <c r="E160" s="1232">
        <v>844</v>
      </c>
      <c r="F160" s="1421">
        <v>320200400</v>
      </c>
      <c r="G160" s="1806" t="s">
        <v>620</v>
      </c>
      <c r="H160" s="1518">
        <v>1</v>
      </c>
      <c r="I160" s="1518" t="s">
        <v>2982</v>
      </c>
      <c r="J160" s="1311">
        <v>32</v>
      </c>
      <c r="K160" s="1311" t="s">
        <v>3791</v>
      </c>
      <c r="L160" s="1311">
        <v>3202</v>
      </c>
      <c r="M160" s="1311" t="s">
        <v>3792</v>
      </c>
      <c r="N160" s="1415">
        <v>2026004540027</v>
      </c>
      <c r="O160" s="1311" t="s">
        <v>3793</v>
      </c>
      <c r="P160" s="1261" t="s">
        <v>620</v>
      </c>
      <c r="Q160" s="1819">
        <v>1</v>
      </c>
      <c r="R160" s="1826" t="s">
        <v>2871</v>
      </c>
      <c r="S160" s="1826"/>
      <c r="T160" s="1284"/>
      <c r="U160" s="1287"/>
      <c r="V160" s="1287"/>
      <c r="W160" s="1287"/>
      <c r="X160" s="1287"/>
      <c r="Y160" s="1287"/>
      <c r="Z160" s="1294">
        <f t="shared" si="68"/>
        <v>0</v>
      </c>
      <c r="AA160" s="1294">
        <f t="shared" ref="AA160:AF164" si="75">SUM(AR160:AR163,AZ160:AZ163,BH160:BH163,BP160:BP163)</f>
        <v>0</v>
      </c>
      <c r="AB160" s="1294">
        <f t="shared" si="75"/>
        <v>0</v>
      </c>
      <c r="AC160" s="1294">
        <f t="shared" si="75"/>
        <v>0</v>
      </c>
      <c r="AD160" s="1294">
        <f t="shared" si="75"/>
        <v>0</v>
      </c>
      <c r="AE160" s="1294">
        <f t="shared" si="75"/>
        <v>0</v>
      </c>
      <c r="AF160" s="1294">
        <f t="shared" si="75"/>
        <v>0</v>
      </c>
      <c r="AG160" s="194"/>
      <c r="AH160" s="195"/>
      <c r="AI160" s="195"/>
      <c r="AJ160" s="195"/>
      <c r="AK160" s="196"/>
      <c r="AL160" s="197"/>
      <c r="AM160" s="197"/>
      <c r="AN160" s="197"/>
      <c r="AO160" s="197"/>
      <c r="AP160" s="1300">
        <f>+U160</f>
        <v>0</v>
      </c>
      <c r="AQ160" s="1294">
        <f>SUM(AR160:AW163)</f>
        <v>0</v>
      </c>
      <c r="AR160" s="209"/>
      <c r="AS160" s="209"/>
      <c r="AT160" s="209"/>
      <c r="AU160" s="209"/>
      <c r="AV160" s="209"/>
      <c r="AW160" s="209"/>
      <c r="AX160" s="1300">
        <f>+V160</f>
        <v>0</v>
      </c>
      <c r="AY160" s="1294">
        <f>SUM(AZ160:BE163)</f>
        <v>0</v>
      </c>
      <c r="AZ160" s="209"/>
      <c r="BA160" s="209"/>
      <c r="BB160" s="209"/>
      <c r="BC160" s="209"/>
      <c r="BD160" s="209"/>
      <c r="BE160" s="209"/>
      <c r="BF160" s="1300">
        <f>+W160</f>
        <v>0</v>
      </c>
      <c r="BG160" s="1294">
        <f>SUM(BH160:BM163)</f>
        <v>0</v>
      </c>
      <c r="BH160" s="209"/>
      <c r="BI160" s="209"/>
      <c r="BJ160" s="209"/>
      <c r="BK160" s="209"/>
      <c r="BL160" s="209"/>
      <c r="BM160" s="209"/>
      <c r="BN160" s="1300">
        <f>+X160</f>
        <v>0</v>
      </c>
      <c r="BO160" s="1294">
        <f>SUM(BP160:BU163)</f>
        <v>0</v>
      </c>
      <c r="BP160" s="209"/>
      <c r="BQ160" s="209"/>
      <c r="BR160" s="209"/>
      <c r="BS160" s="209"/>
      <c r="BT160" s="209"/>
      <c r="BU160" s="209"/>
    </row>
    <row r="161" spans="1:73" ht="39.950000000000003" customHeight="1">
      <c r="A161" s="133"/>
      <c r="B161" s="141"/>
      <c r="C161" s="1245"/>
      <c r="D161" s="1227"/>
      <c r="E161" s="1233"/>
      <c r="F161" s="1422">
        <v>320200400</v>
      </c>
      <c r="G161" s="1807" t="s">
        <v>620</v>
      </c>
      <c r="H161" s="1515">
        <v>1</v>
      </c>
      <c r="I161" s="1515" t="s">
        <v>2982</v>
      </c>
      <c r="J161" s="1312">
        <v>32</v>
      </c>
      <c r="K161" s="1312" t="s">
        <v>3791</v>
      </c>
      <c r="L161" s="1312">
        <v>3202</v>
      </c>
      <c r="M161" s="1312" t="s">
        <v>3792</v>
      </c>
      <c r="N161" s="1416">
        <v>2024004540027</v>
      </c>
      <c r="O161" s="1312" t="s">
        <v>3793</v>
      </c>
      <c r="P161" s="1262"/>
      <c r="Q161" s="1820"/>
      <c r="R161" s="1827"/>
      <c r="S161" s="1827"/>
      <c r="T161" s="1285"/>
      <c r="U161" s="1288"/>
      <c r="V161" s="1288"/>
      <c r="W161" s="1288"/>
      <c r="X161" s="1288"/>
      <c r="Y161" s="1288"/>
      <c r="Z161" s="1295"/>
      <c r="AA161" s="1295"/>
      <c r="AB161" s="1295"/>
      <c r="AC161" s="1295"/>
      <c r="AD161" s="1295"/>
      <c r="AE161" s="1295"/>
      <c r="AF161" s="1295"/>
      <c r="AG161" s="198"/>
      <c r="AH161" s="199"/>
      <c r="AI161" s="199"/>
      <c r="AJ161" s="199"/>
      <c r="AK161" s="200"/>
      <c r="AL161" s="201"/>
      <c r="AM161" s="201"/>
      <c r="AN161" s="201"/>
      <c r="AO161" s="201"/>
      <c r="AP161" s="1301"/>
      <c r="AQ161" s="1295"/>
      <c r="AR161" s="210"/>
      <c r="AS161" s="210"/>
      <c r="AT161" s="210"/>
      <c r="AU161" s="210"/>
      <c r="AV161" s="210"/>
      <c r="AW161" s="210"/>
      <c r="AX161" s="1301"/>
      <c r="AY161" s="1295"/>
      <c r="AZ161" s="210"/>
      <c r="BA161" s="210"/>
      <c r="BB161" s="210"/>
      <c r="BC161" s="210"/>
      <c r="BD161" s="210"/>
      <c r="BE161" s="210"/>
      <c r="BF161" s="1301"/>
      <c r="BG161" s="1295"/>
      <c r="BH161" s="210"/>
      <c r="BI161" s="210"/>
      <c r="BJ161" s="210"/>
      <c r="BK161" s="210"/>
      <c r="BL161" s="210"/>
      <c r="BM161" s="210"/>
      <c r="BN161" s="1301"/>
      <c r="BO161" s="1295"/>
      <c r="BP161" s="210"/>
      <c r="BQ161" s="210"/>
      <c r="BR161" s="210"/>
      <c r="BS161" s="210"/>
      <c r="BT161" s="210"/>
      <c r="BU161" s="210"/>
    </row>
    <row r="162" spans="1:73" ht="39.950000000000003" customHeight="1">
      <c r="A162" s="133"/>
      <c r="B162" s="141"/>
      <c r="C162" s="1245"/>
      <c r="D162" s="1227"/>
      <c r="E162" s="1233"/>
      <c r="F162" s="1422">
        <v>320200400</v>
      </c>
      <c r="G162" s="1807" t="s">
        <v>620</v>
      </c>
      <c r="H162" s="1515">
        <v>1</v>
      </c>
      <c r="I162" s="1515" t="s">
        <v>2982</v>
      </c>
      <c r="J162" s="1312">
        <v>32</v>
      </c>
      <c r="K162" s="1312" t="s">
        <v>3791</v>
      </c>
      <c r="L162" s="1312">
        <v>3202</v>
      </c>
      <c r="M162" s="1312" t="s">
        <v>3792</v>
      </c>
      <c r="N162" s="1416">
        <v>2024004540027</v>
      </c>
      <c r="O162" s="1312" t="s">
        <v>3793</v>
      </c>
      <c r="P162" s="1262"/>
      <c r="Q162" s="1820"/>
      <c r="R162" s="1827"/>
      <c r="S162" s="1827"/>
      <c r="T162" s="1285"/>
      <c r="U162" s="1288"/>
      <c r="V162" s="1288"/>
      <c r="W162" s="1288"/>
      <c r="X162" s="1288"/>
      <c r="Y162" s="1288"/>
      <c r="Z162" s="1295"/>
      <c r="AA162" s="1295"/>
      <c r="AB162" s="1295"/>
      <c r="AC162" s="1295"/>
      <c r="AD162" s="1295"/>
      <c r="AE162" s="1295"/>
      <c r="AF162" s="1295"/>
      <c r="AG162" s="200"/>
      <c r="AH162" s="199"/>
      <c r="AI162" s="199"/>
      <c r="AJ162" s="199"/>
      <c r="AK162" s="200"/>
      <c r="AL162" s="201"/>
      <c r="AM162" s="201"/>
      <c r="AN162" s="201"/>
      <c r="AO162" s="201"/>
      <c r="AP162" s="1301"/>
      <c r="AQ162" s="1295"/>
      <c r="AR162" s="210"/>
      <c r="AS162" s="210"/>
      <c r="AT162" s="210"/>
      <c r="AU162" s="210"/>
      <c r="AV162" s="210"/>
      <c r="AW162" s="210"/>
      <c r="AX162" s="1301"/>
      <c r="AY162" s="1295"/>
      <c r="AZ162" s="210"/>
      <c r="BA162" s="210"/>
      <c r="BB162" s="210"/>
      <c r="BC162" s="210"/>
      <c r="BD162" s="210"/>
      <c r="BE162" s="210"/>
      <c r="BF162" s="1301"/>
      <c r="BG162" s="1295"/>
      <c r="BH162" s="210"/>
      <c r="BI162" s="210"/>
      <c r="BJ162" s="210"/>
      <c r="BK162" s="210"/>
      <c r="BL162" s="210"/>
      <c r="BM162" s="210"/>
      <c r="BN162" s="1301"/>
      <c r="BO162" s="1295"/>
      <c r="BP162" s="210"/>
      <c r="BQ162" s="210"/>
      <c r="BR162" s="210"/>
      <c r="BS162" s="210"/>
      <c r="BT162" s="210"/>
      <c r="BU162" s="210"/>
    </row>
    <row r="163" spans="1:73" ht="39.950000000000003" customHeight="1">
      <c r="A163" s="133"/>
      <c r="B163" s="141"/>
      <c r="C163" s="1245"/>
      <c r="D163" s="1227"/>
      <c r="E163" s="1233"/>
      <c r="F163" s="1422">
        <v>320200400</v>
      </c>
      <c r="G163" s="1807" t="s">
        <v>620</v>
      </c>
      <c r="H163" s="1515">
        <v>1</v>
      </c>
      <c r="I163" s="1515" t="s">
        <v>2982</v>
      </c>
      <c r="J163" s="1312">
        <v>32</v>
      </c>
      <c r="K163" s="1312" t="s">
        <v>3791</v>
      </c>
      <c r="L163" s="1312">
        <v>3202</v>
      </c>
      <c r="M163" s="1312" t="s">
        <v>3792</v>
      </c>
      <c r="N163" s="1416">
        <v>2024004540027</v>
      </c>
      <c r="O163" s="1312" t="s">
        <v>3793</v>
      </c>
      <c r="P163" s="1262"/>
      <c r="Q163" s="1820"/>
      <c r="R163" s="1827"/>
      <c r="S163" s="1827"/>
      <c r="T163" s="1286"/>
      <c r="U163" s="1289"/>
      <c r="V163" s="1289"/>
      <c r="W163" s="1289"/>
      <c r="X163" s="1289"/>
      <c r="Y163" s="1289"/>
      <c r="Z163" s="1296"/>
      <c r="AA163" s="1296"/>
      <c r="AB163" s="1296"/>
      <c r="AC163" s="1296"/>
      <c r="AD163" s="1296"/>
      <c r="AE163" s="1296"/>
      <c r="AF163" s="1296"/>
      <c r="AG163" s="202"/>
      <c r="AH163" s="203"/>
      <c r="AI163" s="203"/>
      <c r="AJ163" s="203"/>
      <c r="AK163" s="202"/>
      <c r="AL163" s="204"/>
      <c r="AM163" s="204"/>
      <c r="AN163" s="204"/>
      <c r="AO163" s="204"/>
      <c r="AP163" s="1302"/>
      <c r="AQ163" s="1296"/>
      <c r="AR163" s="211"/>
      <c r="AS163" s="211"/>
      <c r="AT163" s="211"/>
      <c r="AU163" s="211"/>
      <c r="AV163" s="211"/>
      <c r="AW163" s="211"/>
      <c r="AX163" s="1302"/>
      <c r="AY163" s="1296"/>
      <c r="AZ163" s="211"/>
      <c r="BA163" s="211"/>
      <c r="BB163" s="211"/>
      <c r="BC163" s="211"/>
      <c r="BD163" s="211"/>
      <c r="BE163" s="211"/>
      <c r="BF163" s="1302"/>
      <c r="BG163" s="1296"/>
      <c r="BH163" s="211"/>
      <c r="BI163" s="211"/>
      <c r="BJ163" s="211"/>
      <c r="BK163" s="211"/>
      <c r="BL163" s="211"/>
      <c r="BM163" s="211"/>
      <c r="BN163" s="1302"/>
      <c r="BO163" s="1296"/>
      <c r="BP163" s="211"/>
      <c r="BQ163" s="211"/>
      <c r="BR163" s="211"/>
      <c r="BS163" s="211"/>
      <c r="BT163" s="211"/>
      <c r="BU163" s="211"/>
    </row>
    <row r="164" spans="1:73" ht="39.950000000000003" customHeight="1">
      <c r="A164" s="133"/>
      <c r="B164" s="141"/>
      <c r="C164" s="1244" t="s">
        <v>2540</v>
      </c>
      <c r="D164" s="1226" t="s">
        <v>3827</v>
      </c>
      <c r="E164" s="1232">
        <v>845</v>
      </c>
      <c r="F164" s="1421">
        <v>320300100</v>
      </c>
      <c r="G164" s="1806" t="s">
        <v>313</v>
      </c>
      <c r="H164" s="1518">
        <v>2</v>
      </c>
      <c r="I164" s="1518" t="s">
        <v>2982</v>
      </c>
      <c r="J164" s="1311">
        <v>32</v>
      </c>
      <c r="K164" s="1311" t="s">
        <v>3791</v>
      </c>
      <c r="L164" s="1311">
        <v>3203</v>
      </c>
      <c r="M164" s="1311" t="s">
        <v>3824</v>
      </c>
      <c r="N164" s="1415">
        <v>2026004540082</v>
      </c>
      <c r="O164" s="1311" t="s">
        <v>3825</v>
      </c>
      <c r="P164" s="1261" t="s">
        <v>2542</v>
      </c>
      <c r="Q164" s="1819">
        <v>2</v>
      </c>
      <c r="R164" s="1826" t="s">
        <v>2871</v>
      </c>
      <c r="S164" s="1826"/>
      <c r="T164" s="1284"/>
      <c r="U164" s="1287"/>
      <c r="V164" s="1287"/>
      <c r="W164" s="1287"/>
      <c r="X164" s="1287"/>
      <c r="Y164" s="1287"/>
      <c r="Z164" s="1294">
        <f t="shared" si="68"/>
        <v>0</v>
      </c>
      <c r="AA164" s="1294">
        <f t="shared" si="75"/>
        <v>0</v>
      </c>
      <c r="AB164" s="1294">
        <f t="shared" si="75"/>
        <v>0</v>
      </c>
      <c r="AC164" s="1294">
        <f t="shared" si="75"/>
        <v>0</v>
      </c>
      <c r="AD164" s="1294">
        <f t="shared" si="75"/>
        <v>0</v>
      </c>
      <c r="AE164" s="1294">
        <f t="shared" si="75"/>
        <v>0</v>
      </c>
      <c r="AF164" s="1294">
        <f t="shared" si="75"/>
        <v>0</v>
      </c>
      <c r="AG164" s="194"/>
      <c r="AH164" s="195"/>
      <c r="AI164" s="195"/>
      <c r="AJ164" s="195"/>
      <c r="AK164" s="196"/>
      <c r="AL164" s="197"/>
      <c r="AM164" s="197"/>
      <c r="AN164" s="197"/>
      <c r="AO164" s="197"/>
      <c r="AP164" s="1300">
        <f>+U164</f>
        <v>0</v>
      </c>
      <c r="AQ164" s="1294">
        <f>SUM(AR164:AW167)</f>
        <v>0</v>
      </c>
      <c r="AR164" s="209"/>
      <c r="AS164" s="209"/>
      <c r="AT164" s="209"/>
      <c r="AU164" s="209"/>
      <c r="AV164" s="209"/>
      <c r="AW164" s="209"/>
      <c r="AX164" s="1300">
        <f>+V164</f>
        <v>0</v>
      </c>
      <c r="AY164" s="1294">
        <f>SUM(AZ164:BE167)</f>
        <v>0</v>
      </c>
      <c r="AZ164" s="209"/>
      <c r="BA164" s="209"/>
      <c r="BB164" s="209"/>
      <c r="BC164" s="209"/>
      <c r="BD164" s="209"/>
      <c r="BE164" s="209"/>
      <c r="BF164" s="1300">
        <f>+W164</f>
        <v>0</v>
      </c>
      <c r="BG164" s="1294">
        <f>SUM(BH164:BM167)</f>
        <v>0</v>
      </c>
      <c r="BH164" s="209"/>
      <c r="BI164" s="209"/>
      <c r="BJ164" s="209"/>
      <c r="BK164" s="209"/>
      <c r="BL164" s="209"/>
      <c r="BM164" s="209"/>
      <c r="BN164" s="1300">
        <f>+X164</f>
        <v>0</v>
      </c>
      <c r="BO164" s="1294">
        <f>SUM(BP164:BU167)</f>
        <v>0</v>
      </c>
      <c r="BP164" s="209"/>
      <c r="BQ164" s="209"/>
      <c r="BR164" s="209"/>
      <c r="BS164" s="209"/>
      <c r="BT164" s="209"/>
      <c r="BU164" s="209"/>
    </row>
    <row r="165" spans="1:73" ht="39.950000000000003" customHeight="1">
      <c r="A165" s="133"/>
      <c r="B165" s="141"/>
      <c r="C165" s="1245"/>
      <c r="D165" s="1227"/>
      <c r="E165" s="1233"/>
      <c r="F165" s="1422">
        <v>320300100</v>
      </c>
      <c r="G165" s="1807" t="s">
        <v>313</v>
      </c>
      <c r="H165" s="1515">
        <v>2</v>
      </c>
      <c r="I165" s="1515" t="s">
        <v>2982</v>
      </c>
      <c r="J165" s="1312">
        <v>32</v>
      </c>
      <c r="K165" s="1312" t="s">
        <v>3791</v>
      </c>
      <c r="L165" s="1312">
        <v>3203</v>
      </c>
      <c r="M165" s="1312" t="s">
        <v>3824</v>
      </c>
      <c r="N165" s="1416"/>
      <c r="O165" s="1312"/>
      <c r="P165" s="1262"/>
      <c r="Q165" s="1820"/>
      <c r="R165" s="1827"/>
      <c r="S165" s="1827"/>
      <c r="T165" s="1285"/>
      <c r="U165" s="1288"/>
      <c r="V165" s="1288"/>
      <c r="W165" s="1288"/>
      <c r="X165" s="1288"/>
      <c r="Y165" s="1288"/>
      <c r="Z165" s="1295"/>
      <c r="AA165" s="1295"/>
      <c r="AB165" s="1295"/>
      <c r="AC165" s="1295"/>
      <c r="AD165" s="1295"/>
      <c r="AE165" s="1295"/>
      <c r="AF165" s="1295"/>
      <c r="AG165" s="198"/>
      <c r="AH165" s="199"/>
      <c r="AI165" s="199"/>
      <c r="AJ165" s="199"/>
      <c r="AK165" s="200"/>
      <c r="AL165" s="201"/>
      <c r="AM165" s="201"/>
      <c r="AN165" s="201"/>
      <c r="AO165" s="201"/>
      <c r="AP165" s="1301"/>
      <c r="AQ165" s="1295"/>
      <c r="AR165" s="210"/>
      <c r="AS165" s="210"/>
      <c r="AT165" s="210"/>
      <c r="AU165" s="210"/>
      <c r="AV165" s="210"/>
      <c r="AW165" s="210"/>
      <c r="AX165" s="1301"/>
      <c r="AY165" s="1295"/>
      <c r="AZ165" s="210"/>
      <c r="BA165" s="210"/>
      <c r="BB165" s="210"/>
      <c r="BC165" s="210"/>
      <c r="BD165" s="210"/>
      <c r="BE165" s="210"/>
      <c r="BF165" s="1301"/>
      <c r="BG165" s="1295"/>
      <c r="BH165" s="210"/>
      <c r="BI165" s="210"/>
      <c r="BJ165" s="210"/>
      <c r="BK165" s="210"/>
      <c r="BL165" s="210"/>
      <c r="BM165" s="210"/>
      <c r="BN165" s="1301"/>
      <c r="BO165" s="1295"/>
      <c r="BP165" s="210"/>
      <c r="BQ165" s="210"/>
      <c r="BR165" s="210"/>
      <c r="BS165" s="210"/>
      <c r="BT165" s="210"/>
      <c r="BU165" s="210"/>
    </row>
    <row r="166" spans="1:73" ht="39.950000000000003" customHeight="1">
      <c r="A166" s="133"/>
      <c r="B166" s="141"/>
      <c r="C166" s="1245"/>
      <c r="D166" s="1227"/>
      <c r="E166" s="1233"/>
      <c r="F166" s="1422">
        <v>320300100</v>
      </c>
      <c r="G166" s="1807" t="s">
        <v>313</v>
      </c>
      <c r="H166" s="1515">
        <v>2</v>
      </c>
      <c r="I166" s="1515" t="s">
        <v>2982</v>
      </c>
      <c r="J166" s="1312">
        <v>32</v>
      </c>
      <c r="K166" s="1312" t="s">
        <v>3791</v>
      </c>
      <c r="L166" s="1312">
        <v>3203</v>
      </c>
      <c r="M166" s="1312" t="s">
        <v>3824</v>
      </c>
      <c r="N166" s="1416"/>
      <c r="O166" s="1312"/>
      <c r="P166" s="1262"/>
      <c r="Q166" s="1820"/>
      <c r="R166" s="1827"/>
      <c r="S166" s="1827"/>
      <c r="T166" s="1285"/>
      <c r="U166" s="1288"/>
      <c r="V166" s="1288"/>
      <c r="W166" s="1288"/>
      <c r="X166" s="1288"/>
      <c r="Y166" s="1288"/>
      <c r="Z166" s="1295"/>
      <c r="AA166" s="1295"/>
      <c r="AB166" s="1295"/>
      <c r="AC166" s="1295"/>
      <c r="AD166" s="1295"/>
      <c r="AE166" s="1295"/>
      <c r="AF166" s="1295"/>
      <c r="AG166" s="200"/>
      <c r="AH166" s="199"/>
      <c r="AI166" s="199"/>
      <c r="AJ166" s="199"/>
      <c r="AK166" s="200"/>
      <c r="AL166" s="201"/>
      <c r="AM166" s="201"/>
      <c r="AN166" s="201"/>
      <c r="AO166" s="201"/>
      <c r="AP166" s="1301"/>
      <c r="AQ166" s="1295"/>
      <c r="AR166" s="210"/>
      <c r="AS166" s="210"/>
      <c r="AT166" s="210"/>
      <c r="AU166" s="210"/>
      <c r="AV166" s="210"/>
      <c r="AW166" s="210"/>
      <c r="AX166" s="1301"/>
      <c r="AY166" s="1295"/>
      <c r="AZ166" s="210"/>
      <c r="BA166" s="210"/>
      <c r="BB166" s="210"/>
      <c r="BC166" s="210"/>
      <c r="BD166" s="210"/>
      <c r="BE166" s="210"/>
      <c r="BF166" s="1301"/>
      <c r="BG166" s="1295"/>
      <c r="BH166" s="210"/>
      <c r="BI166" s="210"/>
      <c r="BJ166" s="210"/>
      <c r="BK166" s="210"/>
      <c r="BL166" s="210"/>
      <c r="BM166" s="210"/>
      <c r="BN166" s="1301"/>
      <c r="BO166" s="1295"/>
      <c r="BP166" s="210"/>
      <c r="BQ166" s="210"/>
      <c r="BR166" s="210"/>
      <c r="BS166" s="210"/>
      <c r="BT166" s="210"/>
      <c r="BU166" s="210"/>
    </row>
    <row r="167" spans="1:73" ht="39.950000000000003" customHeight="1">
      <c r="A167" s="133"/>
      <c r="B167" s="141"/>
      <c r="C167" s="1245"/>
      <c r="D167" s="1227"/>
      <c r="E167" s="1233"/>
      <c r="F167" s="1422">
        <v>320300100</v>
      </c>
      <c r="G167" s="1807" t="s">
        <v>313</v>
      </c>
      <c r="H167" s="1515">
        <v>2</v>
      </c>
      <c r="I167" s="1515" t="s">
        <v>2982</v>
      </c>
      <c r="J167" s="1312">
        <v>32</v>
      </c>
      <c r="K167" s="1312" t="s">
        <v>3791</v>
      </c>
      <c r="L167" s="1312">
        <v>3203</v>
      </c>
      <c r="M167" s="1312" t="s">
        <v>3824</v>
      </c>
      <c r="N167" s="1416"/>
      <c r="O167" s="1312"/>
      <c r="P167" s="1262"/>
      <c r="Q167" s="1820"/>
      <c r="R167" s="1827"/>
      <c r="S167" s="1827"/>
      <c r="T167" s="1286"/>
      <c r="U167" s="1289"/>
      <c r="V167" s="1289"/>
      <c r="W167" s="1289"/>
      <c r="X167" s="1289"/>
      <c r="Y167" s="1289"/>
      <c r="Z167" s="1296"/>
      <c r="AA167" s="1296"/>
      <c r="AB167" s="1296"/>
      <c r="AC167" s="1296"/>
      <c r="AD167" s="1296"/>
      <c r="AE167" s="1296"/>
      <c r="AF167" s="1296"/>
      <c r="AG167" s="202"/>
      <c r="AH167" s="203"/>
      <c r="AI167" s="203"/>
      <c r="AJ167" s="203"/>
      <c r="AK167" s="202"/>
      <c r="AL167" s="204"/>
      <c r="AM167" s="204"/>
      <c r="AN167" s="204"/>
      <c r="AO167" s="204"/>
      <c r="AP167" s="1302"/>
      <c r="AQ167" s="1296"/>
      <c r="AR167" s="211"/>
      <c r="AS167" s="211"/>
      <c r="AT167" s="211"/>
      <c r="AU167" s="211"/>
      <c r="AV167" s="211"/>
      <c r="AW167" s="211"/>
      <c r="AX167" s="1302"/>
      <c r="AY167" s="1296"/>
      <c r="AZ167" s="211"/>
      <c r="BA167" s="211"/>
      <c r="BB167" s="211"/>
      <c r="BC167" s="211"/>
      <c r="BD167" s="211"/>
      <c r="BE167" s="211"/>
      <c r="BF167" s="1302"/>
      <c r="BG167" s="1296"/>
      <c r="BH167" s="211"/>
      <c r="BI167" s="211"/>
      <c r="BJ167" s="211"/>
      <c r="BK167" s="211"/>
      <c r="BL167" s="211"/>
      <c r="BM167" s="211"/>
      <c r="BN167" s="1302"/>
      <c r="BO167" s="1296"/>
      <c r="BP167" s="211"/>
      <c r="BQ167" s="211"/>
      <c r="BR167" s="211"/>
      <c r="BS167" s="211"/>
      <c r="BT167" s="211"/>
      <c r="BU167" s="211"/>
    </row>
    <row r="168" spans="1:73" ht="39.950000000000003" customHeight="1">
      <c r="C168" s="433"/>
      <c r="D168" s="434"/>
      <c r="E168" s="435"/>
      <c r="F168" s="436"/>
      <c r="G168" s="437"/>
      <c r="H168" s="438"/>
      <c r="I168" s="438"/>
      <c r="J168" s="439"/>
      <c r="K168" s="439"/>
      <c r="L168" s="439"/>
      <c r="M168" s="439"/>
      <c r="N168" s="439"/>
      <c r="O168" s="439"/>
      <c r="P168" s="440"/>
      <c r="Q168" s="441"/>
      <c r="R168" s="442"/>
      <c r="S168" s="443"/>
      <c r="T168" s="444"/>
      <c r="U168" s="445"/>
      <c r="V168" s="445"/>
      <c r="W168" s="445"/>
      <c r="X168" s="445"/>
      <c r="Y168" s="445"/>
      <c r="Z168" s="446"/>
      <c r="AA168" s="446"/>
      <c r="AB168" s="446"/>
      <c r="AC168" s="446"/>
      <c r="AD168" s="446"/>
      <c r="AE168" s="446"/>
      <c r="AF168" s="446"/>
      <c r="AG168" s="446"/>
      <c r="AH168" s="446"/>
      <c r="AI168" s="446"/>
      <c r="AJ168" s="446"/>
      <c r="AK168" s="447"/>
      <c r="AL168" s="446"/>
      <c r="AM168" s="446"/>
      <c r="AN168" s="446"/>
      <c r="AO168" s="446"/>
      <c r="AP168" s="448"/>
      <c r="AQ168" s="449"/>
      <c r="AR168" s="450"/>
      <c r="AS168" s="451"/>
      <c r="AT168" s="451"/>
      <c r="AU168" s="452"/>
      <c r="AV168" s="452"/>
      <c r="AW168" s="452"/>
      <c r="AX168" s="448"/>
      <c r="AY168" s="449"/>
      <c r="AZ168" s="450"/>
      <c r="BA168" s="451"/>
      <c r="BB168" s="451"/>
      <c r="BC168" s="452"/>
      <c r="BD168" s="452"/>
      <c r="BE168" s="452"/>
      <c r="BF168" s="448"/>
      <c r="BG168" s="449"/>
      <c r="BH168" s="450"/>
      <c r="BI168" s="451"/>
      <c r="BJ168" s="451"/>
      <c r="BK168" s="452"/>
      <c r="BL168" s="452"/>
      <c r="BM168" s="452"/>
      <c r="BN168" s="453"/>
      <c r="BO168" s="449"/>
      <c r="BP168" s="450"/>
      <c r="BQ168" s="451"/>
      <c r="BR168" s="451"/>
      <c r="BS168" s="452"/>
      <c r="BT168" s="452"/>
      <c r="BU168" s="452"/>
    </row>
    <row r="169" spans="1:73" ht="39.950000000000003" customHeight="1">
      <c r="A169" s="250" t="s">
        <v>3828</v>
      </c>
      <c r="B169" s="415" t="s">
        <v>227</v>
      </c>
      <c r="C169" s="416"/>
      <c r="D169" s="393"/>
      <c r="E169" s="417"/>
      <c r="F169" s="418"/>
      <c r="G169" s="419"/>
      <c r="H169" s="420"/>
      <c r="I169" s="420"/>
      <c r="J169" s="422"/>
      <c r="K169" s="422"/>
      <c r="L169" s="393"/>
      <c r="M169" s="393"/>
      <c r="N169" s="393"/>
      <c r="O169" s="423"/>
      <c r="P169" s="424"/>
      <c r="Q169" s="426"/>
      <c r="R169" s="426"/>
      <c r="S169" s="427"/>
      <c r="T169" s="406"/>
      <c r="U169" s="407"/>
      <c r="V169" s="407"/>
      <c r="W169" s="407"/>
      <c r="X169" s="407"/>
      <c r="Y169" s="408">
        <f>Z169</f>
        <v>0</v>
      </c>
      <c r="Z169" s="409">
        <f>+Z170</f>
        <v>0</v>
      </c>
      <c r="AA169" s="409">
        <f t="shared" ref="AA169:AF169" si="76">+AA170</f>
        <v>0</v>
      </c>
      <c r="AB169" s="409">
        <f t="shared" si="76"/>
        <v>0</v>
      </c>
      <c r="AC169" s="409">
        <f t="shared" si="76"/>
        <v>0</v>
      </c>
      <c r="AD169" s="409">
        <f t="shared" si="76"/>
        <v>0</v>
      </c>
      <c r="AE169" s="409">
        <f t="shared" si="76"/>
        <v>0</v>
      </c>
      <c r="AF169" s="409">
        <f t="shared" si="76"/>
        <v>0</v>
      </c>
      <c r="AG169" s="410"/>
      <c r="AH169" s="410"/>
      <c r="AI169" s="410"/>
      <c r="AJ169" s="410"/>
      <c r="AK169" s="429"/>
      <c r="AL169" s="410"/>
      <c r="AM169" s="410"/>
      <c r="AN169" s="410"/>
      <c r="AO169" s="410"/>
      <c r="AP169" s="411"/>
      <c r="AQ169" s="409">
        <f t="shared" ref="AQ169" si="77">SUM(AR169:AW169)</f>
        <v>0</v>
      </c>
      <c r="AR169" s="409">
        <f t="shared" ref="AR169:AW169" si="78">+AR170</f>
        <v>0</v>
      </c>
      <c r="AS169" s="409">
        <f t="shared" si="78"/>
        <v>0</v>
      </c>
      <c r="AT169" s="409">
        <f t="shared" si="78"/>
        <v>0</v>
      </c>
      <c r="AU169" s="409">
        <f t="shared" si="78"/>
        <v>0</v>
      </c>
      <c r="AV169" s="409">
        <f t="shared" si="78"/>
        <v>0</v>
      </c>
      <c r="AW169" s="409">
        <f t="shared" si="78"/>
        <v>0</v>
      </c>
      <c r="AX169" s="411"/>
      <c r="AY169" s="409">
        <f t="shared" ref="AY169" si="79">SUM(AZ169:BE169)</f>
        <v>0</v>
      </c>
      <c r="AZ169" s="409">
        <f t="shared" ref="AZ169:BE169" si="80">+AZ170</f>
        <v>0</v>
      </c>
      <c r="BA169" s="409">
        <f t="shared" si="80"/>
        <v>0</v>
      </c>
      <c r="BB169" s="409">
        <f t="shared" si="80"/>
        <v>0</v>
      </c>
      <c r="BC169" s="409">
        <f t="shared" si="80"/>
        <v>0</v>
      </c>
      <c r="BD169" s="409">
        <f t="shared" si="80"/>
        <v>0</v>
      </c>
      <c r="BE169" s="409">
        <f t="shared" si="80"/>
        <v>0</v>
      </c>
      <c r="BF169" s="411"/>
      <c r="BG169" s="409">
        <f t="shared" ref="BG169" si="81">SUM(BH169:BM169)</f>
        <v>0</v>
      </c>
      <c r="BH169" s="409">
        <f t="shared" ref="BH169:BM169" si="82">+BH170</f>
        <v>0</v>
      </c>
      <c r="BI169" s="409">
        <f t="shared" si="82"/>
        <v>0</v>
      </c>
      <c r="BJ169" s="409">
        <f t="shared" si="82"/>
        <v>0</v>
      </c>
      <c r="BK169" s="409">
        <f t="shared" si="82"/>
        <v>0</v>
      </c>
      <c r="BL169" s="409">
        <f t="shared" si="82"/>
        <v>0</v>
      </c>
      <c r="BM169" s="409">
        <f t="shared" si="82"/>
        <v>0</v>
      </c>
      <c r="BN169" s="411"/>
      <c r="BO169" s="409">
        <f t="shared" ref="BO169" si="83">SUM(BP169:BU169)</f>
        <v>0</v>
      </c>
      <c r="BP169" s="409">
        <f t="shared" ref="BP169:BU169" si="84">+BP170</f>
        <v>0</v>
      </c>
      <c r="BQ169" s="409">
        <f t="shared" si="84"/>
        <v>0</v>
      </c>
      <c r="BR169" s="409">
        <f t="shared" si="84"/>
        <v>0</v>
      </c>
      <c r="BS169" s="409">
        <f t="shared" si="84"/>
        <v>0</v>
      </c>
      <c r="BT169" s="409">
        <f t="shared" si="84"/>
        <v>0</v>
      </c>
      <c r="BU169" s="409">
        <f t="shared" si="84"/>
        <v>0</v>
      </c>
    </row>
    <row r="170" spans="1:73" ht="40.15" customHeight="1">
      <c r="A170" s="133"/>
      <c r="B170" s="134" t="s">
        <v>2543</v>
      </c>
      <c r="C170" s="135" t="s">
        <v>228</v>
      </c>
      <c r="D170" s="136"/>
      <c r="E170" s="137"/>
      <c r="F170" s="138"/>
      <c r="G170" s="139"/>
      <c r="H170" s="140"/>
      <c r="I170" s="140"/>
      <c r="J170" s="158"/>
      <c r="K170" s="158"/>
      <c r="L170" s="136"/>
      <c r="M170" s="159"/>
      <c r="N170" s="160"/>
      <c r="O170" s="161"/>
      <c r="P170" s="161"/>
      <c r="Q170" s="174"/>
      <c r="R170" s="175"/>
      <c r="S170" s="175"/>
      <c r="T170" s="176"/>
      <c r="U170" s="177"/>
      <c r="V170" s="177"/>
      <c r="W170" s="177"/>
      <c r="X170" s="177"/>
      <c r="Y170" s="185">
        <f>Z170</f>
        <v>0</v>
      </c>
      <c r="Z170" s="186">
        <f t="shared" ref="Z170:AF187" si="85">+AQ170+AY170+BG170+BO170</f>
        <v>0</v>
      </c>
      <c r="AA170" s="186">
        <f t="shared" si="85"/>
        <v>0</v>
      </c>
      <c r="AB170" s="186">
        <f t="shared" si="85"/>
        <v>0</v>
      </c>
      <c r="AC170" s="186">
        <f t="shared" si="85"/>
        <v>0</v>
      </c>
      <c r="AD170" s="186">
        <f t="shared" si="85"/>
        <v>0</v>
      </c>
      <c r="AE170" s="186">
        <f t="shared" si="85"/>
        <v>0</v>
      </c>
      <c r="AF170" s="186">
        <f t="shared" si="85"/>
        <v>0</v>
      </c>
      <c r="AG170" s="193"/>
      <c r="AH170" s="193"/>
      <c r="AI170" s="193"/>
      <c r="AJ170" s="193"/>
      <c r="AK170" s="193"/>
      <c r="AL170" s="193"/>
      <c r="AM170" s="193"/>
      <c r="AN170" s="193"/>
      <c r="AO170" s="193"/>
      <c r="AP170" s="206"/>
      <c r="AQ170" s="207">
        <f t="shared" ref="AQ170:AR170" si="86">SUM(AQ171:AQ190)</f>
        <v>0</v>
      </c>
      <c r="AR170" s="207">
        <f t="shared" si="86"/>
        <v>0</v>
      </c>
      <c r="AS170" s="207">
        <f t="shared" ref="AS170:AW170" si="87">SUM(AS171:AS190)</f>
        <v>0</v>
      </c>
      <c r="AT170" s="207">
        <f t="shared" si="87"/>
        <v>0</v>
      </c>
      <c r="AU170" s="207">
        <f t="shared" si="87"/>
        <v>0</v>
      </c>
      <c r="AV170" s="207">
        <f t="shared" si="87"/>
        <v>0</v>
      </c>
      <c r="AW170" s="207">
        <f t="shared" si="87"/>
        <v>0</v>
      </c>
      <c r="AX170" s="206"/>
      <c r="AY170" s="207">
        <f t="shared" ref="AY170:AZ170" si="88">SUM(AY171:AY190)</f>
        <v>0</v>
      </c>
      <c r="AZ170" s="207">
        <f t="shared" si="88"/>
        <v>0</v>
      </c>
      <c r="BA170" s="207">
        <f t="shared" ref="BA170:BE170" si="89">SUM(BA171:BA190)</f>
        <v>0</v>
      </c>
      <c r="BB170" s="207">
        <f t="shared" si="89"/>
        <v>0</v>
      </c>
      <c r="BC170" s="207">
        <f t="shared" si="89"/>
        <v>0</v>
      </c>
      <c r="BD170" s="207">
        <f t="shared" si="89"/>
        <v>0</v>
      </c>
      <c r="BE170" s="207">
        <f t="shared" si="89"/>
        <v>0</v>
      </c>
      <c r="BF170" s="206"/>
      <c r="BG170" s="207">
        <f t="shared" ref="BG170:BH170" si="90">SUM(BG171:BG190)</f>
        <v>0</v>
      </c>
      <c r="BH170" s="207">
        <f t="shared" si="90"/>
        <v>0</v>
      </c>
      <c r="BI170" s="207">
        <f t="shared" ref="BI170:BM170" si="91">SUM(BI171:BI190)</f>
        <v>0</v>
      </c>
      <c r="BJ170" s="207">
        <f t="shared" si="91"/>
        <v>0</v>
      </c>
      <c r="BK170" s="207">
        <f t="shared" si="91"/>
        <v>0</v>
      </c>
      <c r="BL170" s="207">
        <f t="shared" si="91"/>
        <v>0</v>
      </c>
      <c r="BM170" s="207">
        <f t="shared" si="91"/>
        <v>0</v>
      </c>
      <c r="BN170" s="206"/>
      <c r="BO170" s="207">
        <f t="shared" ref="BO170:BP170" si="92">SUM(BO171:BO190)</f>
        <v>0</v>
      </c>
      <c r="BP170" s="207">
        <f t="shared" si="92"/>
        <v>0</v>
      </c>
      <c r="BQ170" s="207">
        <f t="shared" ref="BQ170:BU170" si="93">SUM(BQ171:BQ190)</f>
        <v>0</v>
      </c>
      <c r="BR170" s="207">
        <f t="shared" si="93"/>
        <v>0</v>
      </c>
      <c r="BS170" s="207">
        <f t="shared" si="93"/>
        <v>0</v>
      </c>
      <c r="BT170" s="207">
        <f t="shared" si="93"/>
        <v>0</v>
      </c>
      <c r="BU170" s="207">
        <f t="shared" si="93"/>
        <v>0</v>
      </c>
    </row>
    <row r="171" spans="1:73" ht="39.950000000000003" customHeight="1">
      <c r="A171" s="133"/>
      <c r="B171" s="141"/>
      <c r="C171" s="1244" t="s">
        <v>2544</v>
      </c>
      <c r="D171" s="1226" t="s">
        <v>2545</v>
      </c>
      <c r="E171" s="1232">
        <v>846</v>
      </c>
      <c r="F171" s="1421">
        <v>450105802</v>
      </c>
      <c r="G171" s="1806" t="s">
        <v>3829</v>
      </c>
      <c r="H171" s="1518">
        <v>1</v>
      </c>
      <c r="I171" s="1518" t="s">
        <v>2982</v>
      </c>
      <c r="J171" s="1311">
        <v>45</v>
      </c>
      <c r="K171" s="1311" t="s">
        <v>3830</v>
      </c>
      <c r="L171" s="1311">
        <v>4501</v>
      </c>
      <c r="M171" s="1311" t="s">
        <v>3831</v>
      </c>
      <c r="N171" s="1415">
        <v>2026004540044</v>
      </c>
      <c r="O171" s="1311" t="s">
        <v>3832</v>
      </c>
      <c r="P171" s="1261" t="s">
        <v>2546</v>
      </c>
      <c r="Q171" s="1819">
        <v>1</v>
      </c>
      <c r="R171" s="1826" t="s">
        <v>2867</v>
      </c>
      <c r="S171" s="1826"/>
      <c r="T171" s="1284"/>
      <c r="U171" s="1287"/>
      <c r="V171" s="1287"/>
      <c r="W171" s="1287"/>
      <c r="X171" s="1287"/>
      <c r="Y171" s="1287"/>
      <c r="Z171" s="1294">
        <f t="shared" si="85"/>
        <v>0</v>
      </c>
      <c r="AA171" s="1294">
        <f t="shared" ref="AA171:AF183" si="94">SUM(AR171:AR174,AZ171:AZ174,BH171:BH174,BP171:BP174)</f>
        <v>0</v>
      </c>
      <c r="AB171" s="1294">
        <f t="shared" si="94"/>
        <v>0</v>
      </c>
      <c r="AC171" s="1294">
        <f t="shared" si="94"/>
        <v>0</v>
      </c>
      <c r="AD171" s="1294">
        <f t="shared" si="94"/>
        <v>0</v>
      </c>
      <c r="AE171" s="1294">
        <f t="shared" si="94"/>
        <v>0</v>
      </c>
      <c r="AF171" s="1294">
        <f t="shared" si="94"/>
        <v>0</v>
      </c>
      <c r="AG171" s="194"/>
      <c r="AH171" s="195"/>
      <c r="AI171" s="195"/>
      <c r="AJ171" s="195"/>
      <c r="AK171" s="196"/>
      <c r="AL171" s="197"/>
      <c r="AM171" s="197"/>
      <c r="AN171" s="197"/>
      <c r="AO171" s="197"/>
      <c r="AP171" s="1300">
        <f>+U171</f>
        <v>0</v>
      </c>
      <c r="AQ171" s="1294">
        <f>SUM(AR171:AW174)</f>
        <v>0</v>
      </c>
      <c r="AR171" s="209"/>
      <c r="AS171" s="209"/>
      <c r="AT171" s="209"/>
      <c r="AU171" s="209"/>
      <c r="AV171" s="209"/>
      <c r="AW171" s="209"/>
      <c r="AX171" s="1300">
        <f>+V171</f>
        <v>0</v>
      </c>
      <c r="AY171" s="1294">
        <f>SUM(AZ171:BE174)</f>
        <v>0</v>
      </c>
      <c r="AZ171" s="209"/>
      <c r="BA171" s="209"/>
      <c r="BB171" s="209"/>
      <c r="BC171" s="209"/>
      <c r="BD171" s="209"/>
      <c r="BE171" s="209"/>
      <c r="BF171" s="1300">
        <f>+W171</f>
        <v>0</v>
      </c>
      <c r="BG171" s="1294">
        <f>SUM(BH171:BM174)</f>
        <v>0</v>
      </c>
      <c r="BH171" s="209"/>
      <c r="BI171" s="209"/>
      <c r="BJ171" s="209"/>
      <c r="BK171" s="209"/>
      <c r="BL171" s="209"/>
      <c r="BM171" s="209"/>
      <c r="BN171" s="1300">
        <f>+X171</f>
        <v>0</v>
      </c>
      <c r="BO171" s="1294">
        <f>SUM(BP171:BU174)</f>
        <v>0</v>
      </c>
      <c r="BP171" s="209"/>
      <c r="BQ171" s="209"/>
      <c r="BR171" s="209"/>
      <c r="BS171" s="209"/>
      <c r="BT171" s="209"/>
      <c r="BU171" s="209"/>
    </row>
    <row r="172" spans="1:73" ht="39.950000000000003" customHeight="1">
      <c r="A172" s="133"/>
      <c r="B172" s="141"/>
      <c r="C172" s="1245"/>
      <c r="D172" s="1227"/>
      <c r="E172" s="1233"/>
      <c r="F172" s="1422">
        <v>450105802</v>
      </c>
      <c r="G172" s="1807" t="s">
        <v>3829</v>
      </c>
      <c r="H172" s="1515">
        <v>1</v>
      </c>
      <c r="I172" s="1515" t="s">
        <v>2982</v>
      </c>
      <c r="J172" s="1312">
        <v>45</v>
      </c>
      <c r="K172" s="1312" t="s">
        <v>3830</v>
      </c>
      <c r="L172" s="1312">
        <v>4501</v>
      </c>
      <c r="M172" s="1312" t="s">
        <v>3831</v>
      </c>
      <c r="N172" s="1416">
        <v>2024004540044</v>
      </c>
      <c r="O172" s="1312" t="s">
        <v>3832</v>
      </c>
      <c r="P172" s="1262"/>
      <c r="Q172" s="1820"/>
      <c r="R172" s="1827"/>
      <c r="S172" s="1827"/>
      <c r="T172" s="1285"/>
      <c r="U172" s="1288"/>
      <c r="V172" s="1288"/>
      <c r="W172" s="1288"/>
      <c r="X172" s="1288"/>
      <c r="Y172" s="1288"/>
      <c r="Z172" s="1295"/>
      <c r="AA172" s="1295"/>
      <c r="AB172" s="1295"/>
      <c r="AC172" s="1295"/>
      <c r="AD172" s="1295"/>
      <c r="AE172" s="1295"/>
      <c r="AF172" s="1295"/>
      <c r="AG172" s="198"/>
      <c r="AH172" s="199"/>
      <c r="AI172" s="199"/>
      <c r="AJ172" s="199"/>
      <c r="AK172" s="200"/>
      <c r="AL172" s="201"/>
      <c r="AM172" s="201"/>
      <c r="AN172" s="201"/>
      <c r="AO172" s="201"/>
      <c r="AP172" s="1301"/>
      <c r="AQ172" s="1295"/>
      <c r="AR172" s="210"/>
      <c r="AS172" s="210"/>
      <c r="AT172" s="210"/>
      <c r="AU172" s="210"/>
      <c r="AV172" s="210"/>
      <c r="AW172" s="210"/>
      <c r="AX172" s="1301"/>
      <c r="AY172" s="1295"/>
      <c r="AZ172" s="210"/>
      <c r="BA172" s="210"/>
      <c r="BB172" s="210"/>
      <c r="BC172" s="210"/>
      <c r="BD172" s="210"/>
      <c r="BE172" s="210"/>
      <c r="BF172" s="1301"/>
      <c r="BG172" s="1295"/>
      <c r="BH172" s="210"/>
      <c r="BI172" s="210"/>
      <c r="BJ172" s="210"/>
      <c r="BK172" s="210"/>
      <c r="BL172" s="210"/>
      <c r="BM172" s="210"/>
      <c r="BN172" s="1301"/>
      <c r="BO172" s="1295"/>
      <c r="BP172" s="210"/>
      <c r="BQ172" s="210"/>
      <c r="BR172" s="210"/>
      <c r="BS172" s="210"/>
      <c r="BT172" s="210"/>
      <c r="BU172" s="210"/>
    </row>
    <row r="173" spans="1:73" ht="39.950000000000003" customHeight="1">
      <c r="A173" s="133"/>
      <c r="B173" s="141"/>
      <c r="C173" s="1245"/>
      <c r="D173" s="1227"/>
      <c r="E173" s="1233"/>
      <c r="F173" s="1422">
        <v>450105802</v>
      </c>
      <c r="G173" s="1807" t="s">
        <v>3829</v>
      </c>
      <c r="H173" s="1515">
        <v>1</v>
      </c>
      <c r="I173" s="1515" t="s">
        <v>2982</v>
      </c>
      <c r="J173" s="1312">
        <v>45</v>
      </c>
      <c r="K173" s="1312" t="s">
        <v>3830</v>
      </c>
      <c r="L173" s="1312">
        <v>4501</v>
      </c>
      <c r="M173" s="1312" t="s">
        <v>3831</v>
      </c>
      <c r="N173" s="1416">
        <v>2024004540044</v>
      </c>
      <c r="O173" s="1312" t="s">
        <v>3832</v>
      </c>
      <c r="P173" s="1262"/>
      <c r="Q173" s="1820"/>
      <c r="R173" s="1827"/>
      <c r="S173" s="1827"/>
      <c r="T173" s="1285"/>
      <c r="U173" s="1288"/>
      <c r="V173" s="1288"/>
      <c r="W173" s="1288"/>
      <c r="X173" s="1288"/>
      <c r="Y173" s="1288"/>
      <c r="Z173" s="1295"/>
      <c r="AA173" s="1295"/>
      <c r="AB173" s="1295"/>
      <c r="AC173" s="1295"/>
      <c r="AD173" s="1295"/>
      <c r="AE173" s="1295"/>
      <c r="AF173" s="1295"/>
      <c r="AG173" s="200"/>
      <c r="AH173" s="199"/>
      <c r="AI173" s="199"/>
      <c r="AJ173" s="199"/>
      <c r="AK173" s="200"/>
      <c r="AL173" s="201"/>
      <c r="AM173" s="201"/>
      <c r="AN173" s="201"/>
      <c r="AO173" s="201"/>
      <c r="AP173" s="1301"/>
      <c r="AQ173" s="1295"/>
      <c r="AR173" s="210"/>
      <c r="AS173" s="210"/>
      <c r="AT173" s="210"/>
      <c r="AU173" s="210"/>
      <c r="AV173" s="210"/>
      <c r="AW173" s="210"/>
      <c r="AX173" s="1301"/>
      <c r="AY173" s="1295"/>
      <c r="AZ173" s="210"/>
      <c r="BA173" s="210"/>
      <c r="BB173" s="210"/>
      <c r="BC173" s="210"/>
      <c r="BD173" s="210"/>
      <c r="BE173" s="210"/>
      <c r="BF173" s="1301"/>
      <c r="BG173" s="1295"/>
      <c r="BH173" s="210"/>
      <c r="BI173" s="210"/>
      <c r="BJ173" s="210"/>
      <c r="BK173" s="210"/>
      <c r="BL173" s="210"/>
      <c r="BM173" s="210"/>
      <c r="BN173" s="1301"/>
      <c r="BO173" s="1295"/>
      <c r="BP173" s="210"/>
      <c r="BQ173" s="210"/>
      <c r="BR173" s="210"/>
      <c r="BS173" s="210"/>
      <c r="BT173" s="210"/>
      <c r="BU173" s="210"/>
    </row>
    <row r="174" spans="1:73" ht="39.950000000000003" customHeight="1">
      <c r="A174" s="133"/>
      <c r="B174" s="141"/>
      <c r="C174" s="1246"/>
      <c r="D174" s="1228"/>
      <c r="E174" s="1234"/>
      <c r="F174" s="1423">
        <v>450105802</v>
      </c>
      <c r="G174" s="1808" t="s">
        <v>3829</v>
      </c>
      <c r="H174" s="1516">
        <v>1</v>
      </c>
      <c r="I174" s="1516" t="s">
        <v>2982</v>
      </c>
      <c r="J174" s="1313">
        <v>45</v>
      </c>
      <c r="K174" s="1313" t="s">
        <v>3830</v>
      </c>
      <c r="L174" s="1313">
        <v>4501</v>
      </c>
      <c r="M174" s="1313" t="s">
        <v>3831</v>
      </c>
      <c r="N174" s="1417">
        <v>2024004540044</v>
      </c>
      <c r="O174" s="1313" t="s">
        <v>3832</v>
      </c>
      <c r="P174" s="1263"/>
      <c r="Q174" s="1821"/>
      <c r="R174" s="1828"/>
      <c r="S174" s="1828"/>
      <c r="T174" s="1286"/>
      <c r="U174" s="1289"/>
      <c r="V174" s="1289"/>
      <c r="W174" s="1289"/>
      <c r="X174" s="1289"/>
      <c r="Y174" s="1289"/>
      <c r="Z174" s="1296"/>
      <c r="AA174" s="1296"/>
      <c r="AB174" s="1296"/>
      <c r="AC174" s="1296"/>
      <c r="AD174" s="1296"/>
      <c r="AE174" s="1296"/>
      <c r="AF174" s="1296"/>
      <c r="AG174" s="202"/>
      <c r="AH174" s="203"/>
      <c r="AI174" s="203"/>
      <c r="AJ174" s="203"/>
      <c r="AK174" s="202"/>
      <c r="AL174" s="204"/>
      <c r="AM174" s="204"/>
      <c r="AN174" s="204"/>
      <c r="AO174" s="204"/>
      <c r="AP174" s="1302"/>
      <c r="AQ174" s="1296"/>
      <c r="AR174" s="211"/>
      <c r="AS174" s="211"/>
      <c r="AT174" s="211"/>
      <c r="AU174" s="211"/>
      <c r="AV174" s="211"/>
      <c r="AW174" s="211"/>
      <c r="AX174" s="1302"/>
      <c r="AY174" s="1296"/>
      <c r="AZ174" s="211"/>
      <c r="BA174" s="211"/>
      <c r="BB174" s="211"/>
      <c r="BC174" s="211"/>
      <c r="BD174" s="211"/>
      <c r="BE174" s="211"/>
      <c r="BF174" s="1302"/>
      <c r="BG174" s="1296"/>
      <c r="BH174" s="211"/>
      <c r="BI174" s="211"/>
      <c r="BJ174" s="211"/>
      <c r="BK174" s="211"/>
      <c r="BL174" s="211"/>
      <c r="BM174" s="211"/>
      <c r="BN174" s="1302"/>
      <c r="BO174" s="1296"/>
      <c r="BP174" s="211"/>
      <c r="BQ174" s="211"/>
      <c r="BR174" s="211"/>
      <c r="BS174" s="211"/>
      <c r="BT174" s="211"/>
      <c r="BU174" s="211"/>
    </row>
    <row r="175" spans="1:73" ht="39.950000000000003" customHeight="1">
      <c r="A175" s="133"/>
      <c r="B175" s="275"/>
      <c r="C175" s="1796" t="s">
        <v>2547</v>
      </c>
      <c r="D175" s="1800" t="s">
        <v>2548</v>
      </c>
      <c r="E175" s="1232">
        <v>847</v>
      </c>
      <c r="F175" s="1421">
        <v>320800800</v>
      </c>
      <c r="G175" s="1806" t="s">
        <v>2549</v>
      </c>
      <c r="H175" s="1518">
        <v>24</v>
      </c>
      <c r="I175" s="1518" t="s">
        <v>2982</v>
      </c>
      <c r="J175" s="1311">
        <v>32</v>
      </c>
      <c r="K175" s="1311" t="s">
        <v>3791</v>
      </c>
      <c r="L175" s="1311">
        <v>3208</v>
      </c>
      <c r="M175" s="1311" t="s">
        <v>3805</v>
      </c>
      <c r="N175" s="1415">
        <v>2026004540026</v>
      </c>
      <c r="O175" s="1311" t="s">
        <v>3806</v>
      </c>
      <c r="P175" s="1261" t="s">
        <v>2549</v>
      </c>
      <c r="Q175" s="1819">
        <v>24</v>
      </c>
      <c r="R175" s="1826" t="s">
        <v>2871</v>
      </c>
      <c r="S175" s="1826"/>
      <c r="T175" s="1284"/>
      <c r="U175" s="1287"/>
      <c r="V175" s="1287"/>
      <c r="W175" s="1287"/>
      <c r="X175" s="1287"/>
      <c r="Y175" s="1287"/>
      <c r="Z175" s="1294">
        <f t="shared" si="85"/>
        <v>0</v>
      </c>
      <c r="AA175" s="1294">
        <f t="shared" si="94"/>
        <v>0</v>
      </c>
      <c r="AB175" s="1294">
        <f t="shared" si="94"/>
        <v>0</v>
      </c>
      <c r="AC175" s="1294">
        <f t="shared" si="94"/>
        <v>0</v>
      </c>
      <c r="AD175" s="1294">
        <f t="shared" si="94"/>
        <v>0</v>
      </c>
      <c r="AE175" s="1294">
        <f t="shared" si="94"/>
        <v>0</v>
      </c>
      <c r="AF175" s="1294">
        <f t="shared" si="94"/>
        <v>0</v>
      </c>
      <c r="AG175" s="194"/>
      <c r="AH175" s="195"/>
      <c r="AI175" s="195"/>
      <c r="AJ175" s="195"/>
      <c r="AK175" s="196"/>
      <c r="AL175" s="197"/>
      <c r="AM175" s="197"/>
      <c r="AN175" s="197"/>
      <c r="AO175" s="197"/>
      <c r="AP175" s="1300">
        <f>+U175</f>
        <v>0</v>
      </c>
      <c r="AQ175" s="1294">
        <f>SUM(AR175:AW178)</f>
        <v>0</v>
      </c>
      <c r="AR175" s="209"/>
      <c r="AS175" s="209"/>
      <c r="AT175" s="209"/>
      <c r="AU175" s="209"/>
      <c r="AV175" s="209"/>
      <c r="AW175" s="209"/>
      <c r="AX175" s="1300">
        <f>+V175</f>
        <v>0</v>
      </c>
      <c r="AY175" s="1294">
        <f>SUM(AZ175:BE178)</f>
        <v>0</v>
      </c>
      <c r="AZ175" s="209"/>
      <c r="BA175" s="209"/>
      <c r="BB175" s="209"/>
      <c r="BC175" s="209"/>
      <c r="BD175" s="209"/>
      <c r="BE175" s="209"/>
      <c r="BF175" s="1300">
        <f>+W175</f>
        <v>0</v>
      </c>
      <c r="BG175" s="1294">
        <f>SUM(BH175:BM178)</f>
        <v>0</v>
      </c>
      <c r="BH175" s="209"/>
      <c r="BI175" s="209"/>
      <c r="BJ175" s="209"/>
      <c r="BK175" s="209"/>
      <c r="BL175" s="209"/>
      <c r="BM175" s="209"/>
      <c r="BN175" s="1300">
        <f>+X175</f>
        <v>0</v>
      </c>
      <c r="BO175" s="1294">
        <f>SUM(BP175:BU178)</f>
        <v>0</v>
      </c>
      <c r="BP175" s="209"/>
      <c r="BQ175" s="209"/>
      <c r="BR175" s="209"/>
      <c r="BS175" s="209"/>
      <c r="BT175" s="209"/>
      <c r="BU175" s="209"/>
    </row>
    <row r="176" spans="1:73" ht="39.950000000000003" customHeight="1">
      <c r="A176" s="133"/>
      <c r="B176" s="275"/>
      <c r="C176" s="1221"/>
      <c r="D176" s="1312"/>
      <c r="E176" s="1233"/>
      <c r="F176" s="1422">
        <v>320800800</v>
      </c>
      <c r="G176" s="1807" t="s">
        <v>2549</v>
      </c>
      <c r="H176" s="1515">
        <v>24</v>
      </c>
      <c r="I176" s="1515" t="s">
        <v>2982</v>
      </c>
      <c r="J176" s="1312">
        <v>32</v>
      </c>
      <c r="K176" s="1312" t="s">
        <v>3791</v>
      </c>
      <c r="L176" s="1312">
        <v>3208</v>
      </c>
      <c r="M176" s="1312" t="s">
        <v>3805</v>
      </c>
      <c r="N176" s="1416">
        <v>2024004540026</v>
      </c>
      <c r="O176" s="1312" t="s">
        <v>3806</v>
      </c>
      <c r="P176" s="1262"/>
      <c r="Q176" s="1820"/>
      <c r="R176" s="1827"/>
      <c r="S176" s="1827"/>
      <c r="T176" s="1285"/>
      <c r="U176" s="1288"/>
      <c r="V176" s="1288"/>
      <c r="W176" s="1288"/>
      <c r="X176" s="1288"/>
      <c r="Y176" s="1288"/>
      <c r="Z176" s="1295"/>
      <c r="AA176" s="1295"/>
      <c r="AB176" s="1295"/>
      <c r="AC176" s="1295"/>
      <c r="AD176" s="1295"/>
      <c r="AE176" s="1295"/>
      <c r="AF176" s="1295"/>
      <c r="AG176" s="198"/>
      <c r="AH176" s="199"/>
      <c r="AI176" s="199"/>
      <c r="AJ176" s="199"/>
      <c r="AK176" s="200"/>
      <c r="AL176" s="201"/>
      <c r="AM176" s="201"/>
      <c r="AN176" s="201"/>
      <c r="AO176" s="201"/>
      <c r="AP176" s="1301"/>
      <c r="AQ176" s="1295"/>
      <c r="AR176" s="210"/>
      <c r="AS176" s="210"/>
      <c r="AT176" s="210"/>
      <c r="AU176" s="210"/>
      <c r="AV176" s="210"/>
      <c r="AW176" s="210"/>
      <c r="AX176" s="1301"/>
      <c r="AY176" s="1295"/>
      <c r="AZ176" s="210"/>
      <c r="BA176" s="210"/>
      <c r="BB176" s="210"/>
      <c r="BC176" s="210"/>
      <c r="BD176" s="210"/>
      <c r="BE176" s="210"/>
      <c r="BF176" s="1301"/>
      <c r="BG176" s="1295"/>
      <c r="BH176" s="210"/>
      <c r="BI176" s="210"/>
      <c r="BJ176" s="210"/>
      <c r="BK176" s="210"/>
      <c r="BL176" s="210"/>
      <c r="BM176" s="210"/>
      <c r="BN176" s="1301"/>
      <c r="BO176" s="1295"/>
      <c r="BP176" s="210"/>
      <c r="BQ176" s="210"/>
      <c r="BR176" s="210"/>
      <c r="BS176" s="210"/>
      <c r="BT176" s="210"/>
      <c r="BU176" s="210"/>
    </row>
    <row r="177" spans="1:73" ht="39.950000000000003" customHeight="1">
      <c r="A177" s="133"/>
      <c r="B177" s="275"/>
      <c r="C177" s="1221"/>
      <c r="D177" s="1312"/>
      <c r="E177" s="1233"/>
      <c r="F177" s="1422">
        <v>320800800</v>
      </c>
      <c r="G177" s="1807" t="s">
        <v>2549</v>
      </c>
      <c r="H177" s="1515">
        <v>24</v>
      </c>
      <c r="I177" s="1515" t="s">
        <v>2982</v>
      </c>
      <c r="J177" s="1312">
        <v>32</v>
      </c>
      <c r="K177" s="1312" t="s">
        <v>3791</v>
      </c>
      <c r="L177" s="1312">
        <v>3208</v>
      </c>
      <c r="M177" s="1312" t="s">
        <v>3805</v>
      </c>
      <c r="N177" s="1416">
        <v>2024004540026</v>
      </c>
      <c r="O177" s="1312" t="s">
        <v>3806</v>
      </c>
      <c r="P177" s="1262"/>
      <c r="Q177" s="1820"/>
      <c r="R177" s="1827"/>
      <c r="S177" s="1827"/>
      <c r="T177" s="1285"/>
      <c r="U177" s="1288"/>
      <c r="V177" s="1288"/>
      <c r="W177" s="1288"/>
      <c r="X177" s="1288"/>
      <c r="Y177" s="1288"/>
      <c r="Z177" s="1295"/>
      <c r="AA177" s="1295"/>
      <c r="AB177" s="1295"/>
      <c r="AC177" s="1295"/>
      <c r="AD177" s="1295"/>
      <c r="AE177" s="1295"/>
      <c r="AF177" s="1295"/>
      <c r="AG177" s="200"/>
      <c r="AH177" s="199"/>
      <c r="AI177" s="199"/>
      <c r="AJ177" s="199"/>
      <c r="AK177" s="200"/>
      <c r="AL177" s="201"/>
      <c r="AM177" s="201"/>
      <c r="AN177" s="201"/>
      <c r="AO177" s="201"/>
      <c r="AP177" s="1301"/>
      <c r="AQ177" s="1295"/>
      <c r="AR177" s="210"/>
      <c r="AS177" s="210"/>
      <c r="AT177" s="210"/>
      <c r="AU177" s="210"/>
      <c r="AV177" s="210"/>
      <c r="AW177" s="210"/>
      <c r="AX177" s="1301"/>
      <c r="AY177" s="1295"/>
      <c r="AZ177" s="210"/>
      <c r="BA177" s="210"/>
      <c r="BB177" s="210"/>
      <c r="BC177" s="210"/>
      <c r="BD177" s="210"/>
      <c r="BE177" s="210"/>
      <c r="BF177" s="1301"/>
      <c r="BG177" s="1295"/>
      <c r="BH177" s="210"/>
      <c r="BI177" s="210"/>
      <c r="BJ177" s="210"/>
      <c r="BK177" s="210"/>
      <c r="BL177" s="210"/>
      <c r="BM177" s="210"/>
      <c r="BN177" s="1301"/>
      <c r="BO177" s="1295"/>
      <c r="BP177" s="210"/>
      <c r="BQ177" s="210"/>
      <c r="BR177" s="210"/>
      <c r="BS177" s="210"/>
      <c r="BT177" s="210"/>
      <c r="BU177" s="210"/>
    </row>
    <row r="178" spans="1:73" ht="39.950000000000003" customHeight="1">
      <c r="A178" s="133"/>
      <c r="B178" s="275"/>
      <c r="C178" s="1221"/>
      <c r="D178" s="1312"/>
      <c r="E178" s="1234"/>
      <c r="F178" s="1423">
        <v>320800800</v>
      </c>
      <c r="G178" s="1808" t="s">
        <v>2549</v>
      </c>
      <c r="H178" s="1516">
        <v>24</v>
      </c>
      <c r="I178" s="1516" t="s">
        <v>2982</v>
      </c>
      <c r="J178" s="1313">
        <v>32</v>
      </c>
      <c r="K178" s="1313" t="s">
        <v>3791</v>
      </c>
      <c r="L178" s="1313">
        <v>3208</v>
      </c>
      <c r="M178" s="1313" t="s">
        <v>3805</v>
      </c>
      <c r="N178" s="1417">
        <v>2024004540026</v>
      </c>
      <c r="O178" s="1313" t="s">
        <v>3806</v>
      </c>
      <c r="P178" s="1263"/>
      <c r="Q178" s="1821"/>
      <c r="R178" s="1828"/>
      <c r="S178" s="1828"/>
      <c r="T178" s="1286"/>
      <c r="U178" s="1289"/>
      <c r="V178" s="1289"/>
      <c r="W178" s="1289"/>
      <c r="X178" s="1289"/>
      <c r="Y178" s="1289"/>
      <c r="Z178" s="1296"/>
      <c r="AA178" s="1296"/>
      <c r="AB178" s="1296"/>
      <c r="AC178" s="1296"/>
      <c r="AD178" s="1296"/>
      <c r="AE178" s="1296"/>
      <c r="AF178" s="1296"/>
      <c r="AG178" s="202"/>
      <c r="AH178" s="203"/>
      <c r="AI178" s="203"/>
      <c r="AJ178" s="203"/>
      <c r="AK178" s="202"/>
      <c r="AL178" s="204"/>
      <c r="AM178" s="204"/>
      <c r="AN178" s="204"/>
      <c r="AO178" s="204"/>
      <c r="AP178" s="1302"/>
      <c r="AQ178" s="1296"/>
      <c r="AR178" s="211"/>
      <c r="AS178" s="211"/>
      <c r="AT178" s="211"/>
      <c r="AU178" s="211"/>
      <c r="AV178" s="211"/>
      <c r="AW178" s="211"/>
      <c r="AX178" s="1302"/>
      <c r="AY178" s="1296"/>
      <c r="AZ178" s="211"/>
      <c r="BA178" s="211"/>
      <c r="BB178" s="211"/>
      <c r="BC178" s="211"/>
      <c r="BD178" s="211"/>
      <c r="BE178" s="211"/>
      <c r="BF178" s="1302"/>
      <c r="BG178" s="1296"/>
      <c r="BH178" s="211"/>
      <c r="BI178" s="211"/>
      <c r="BJ178" s="211"/>
      <c r="BK178" s="211"/>
      <c r="BL178" s="211"/>
      <c r="BM178" s="211"/>
      <c r="BN178" s="1302"/>
      <c r="BO178" s="1296"/>
      <c r="BP178" s="211"/>
      <c r="BQ178" s="211"/>
      <c r="BR178" s="211"/>
      <c r="BS178" s="211"/>
      <c r="BT178" s="211"/>
      <c r="BU178" s="211"/>
    </row>
    <row r="179" spans="1:73" ht="39.950000000000003" customHeight="1">
      <c r="A179" s="133"/>
      <c r="B179" s="275"/>
      <c r="C179" s="1221"/>
      <c r="D179" s="1312"/>
      <c r="E179" s="1233">
        <v>848</v>
      </c>
      <c r="F179" s="1239">
        <v>450106100</v>
      </c>
      <c r="G179" s="1227" t="s">
        <v>3833</v>
      </c>
      <c r="H179" s="1245">
        <v>2500</v>
      </c>
      <c r="I179" s="1245" t="s">
        <v>2982</v>
      </c>
      <c r="J179" s="1245">
        <v>45</v>
      </c>
      <c r="K179" s="1227" t="s">
        <v>3830</v>
      </c>
      <c r="L179" s="1245">
        <v>4501</v>
      </c>
      <c r="M179" s="1227" t="s">
        <v>3831</v>
      </c>
      <c r="N179" s="1245">
        <v>2026004540044</v>
      </c>
      <c r="O179" s="1227" t="s">
        <v>3832</v>
      </c>
      <c r="P179" s="1262" t="s">
        <v>2550</v>
      </c>
      <c r="Q179" s="1268">
        <v>2500</v>
      </c>
      <c r="R179" s="1277" t="s">
        <v>2871</v>
      </c>
      <c r="S179" s="1277"/>
      <c r="T179" s="1284"/>
      <c r="U179" s="1287"/>
      <c r="V179" s="1287"/>
      <c r="W179" s="1287"/>
      <c r="X179" s="1287"/>
      <c r="Y179" s="1287"/>
      <c r="Z179" s="1294">
        <f t="shared" si="85"/>
        <v>0</v>
      </c>
      <c r="AA179" s="1294">
        <f t="shared" si="94"/>
        <v>0</v>
      </c>
      <c r="AB179" s="1294">
        <f t="shared" si="94"/>
        <v>0</v>
      </c>
      <c r="AC179" s="1294">
        <f t="shared" si="94"/>
        <v>0</v>
      </c>
      <c r="AD179" s="1294">
        <f t="shared" si="94"/>
        <v>0</v>
      </c>
      <c r="AE179" s="1294">
        <f t="shared" si="94"/>
        <v>0</v>
      </c>
      <c r="AF179" s="1294">
        <f t="shared" si="94"/>
        <v>0</v>
      </c>
      <c r="AG179" s="194"/>
      <c r="AH179" s="195"/>
      <c r="AI179" s="195"/>
      <c r="AJ179" s="195"/>
      <c r="AK179" s="196"/>
      <c r="AL179" s="197"/>
      <c r="AM179" s="197"/>
      <c r="AN179" s="197"/>
      <c r="AO179" s="197"/>
      <c r="AP179" s="1300">
        <f>+U179</f>
        <v>0</v>
      </c>
      <c r="AQ179" s="1294">
        <f>SUM(AR179:AW182)</f>
        <v>0</v>
      </c>
      <c r="AR179" s="209"/>
      <c r="AS179" s="209"/>
      <c r="AT179" s="209"/>
      <c r="AU179" s="209"/>
      <c r="AV179" s="209"/>
      <c r="AW179" s="209"/>
      <c r="AX179" s="1300">
        <f>+V179</f>
        <v>0</v>
      </c>
      <c r="AY179" s="1294">
        <f>SUM(AZ179:BE182)</f>
        <v>0</v>
      </c>
      <c r="AZ179" s="209"/>
      <c r="BA179" s="209"/>
      <c r="BB179" s="209"/>
      <c r="BC179" s="209"/>
      <c r="BD179" s="209"/>
      <c r="BE179" s="209"/>
      <c r="BF179" s="1300">
        <f>+W179</f>
        <v>0</v>
      </c>
      <c r="BG179" s="1294">
        <f>SUM(BH179:BM182)</f>
        <v>0</v>
      </c>
      <c r="BH179" s="209"/>
      <c r="BI179" s="209"/>
      <c r="BJ179" s="209"/>
      <c r="BK179" s="209"/>
      <c r="BL179" s="209"/>
      <c r="BM179" s="209"/>
      <c r="BN179" s="1300">
        <f>+X179</f>
        <v>0</v>
      </c>
      <c r="BO179" s="1294">
        <f>SUM(BP179:BU182)</f>
        <v>0</v>
      </c>
      <c r="BP179" s="209"/>
      <c r="BQ179" s="209"/>
      <c r="BR179" s="209"/>
      <c r="BS179" s="209"/>
      <c r="BT179" s="209"/>
      <c r="BU179" s="209"/>
    </row>
    <row r="180" spans="1:73" ht="39.950000000000003" customHeight="1">
      <c r="A180" s="133"/>
      <c r="B180" s="275"/>
      <c r="C180" s="1221"/>
      <c r="D180" s="1312"/>
      <c r="E180" s="1233"/>
      <c r="F180" s="1239">
        <v>450106100</v>
      </c>
      <c r="G180" s="1227" t="s">
        <v>3833</v>
      </c>
      <c r="H180" s="1245">
        <v>2500</v>
      </c>
      <c r="I180" s="1245" t="s">
        <v>2982</v>
      </c>
      <c r="J180" s="1245">
        <v>45</v>
      </c>
      <c r="K180" s="1227" t="s">
        <v>3830</v>
      </c>
      <c r="L180" s="1245">
        <v>4501</v>
      </c>
      <c r="M180" s="1227" t="s">
        <v>3831</v>
      </c>
      <c r="N180" s="1245">
        <v>2024004540044</v>
      </c>
      <c r="O180" s="1227" t="s">
        <v>3832</v>
      </c>
      <c r="P180" s="1262"/>
      <c r="Q180" s="1268"/>
      <c r="R180" s="1277"/>
      <c r="S180" s="1277"/>
      <c r="T180" s="1285"/>
      <c r="U180" s="1288"/>
      <c r="V180" s="1288"/>
      <c r="W180" s="1288"/>
      <c r="X180" s="1288"/>
      <c r="Y180" s="1288"/>
      <c r="Z180" s="1295"/>
      <c r="AA180" s="1295"/>
      <c r="AB180" s="1295"/>
      <c r="AC180" s="1295"/>
      <c r="AD180" s="1295"/>
      <c r="AE180" s="1295"/>
      <c r="AF180" s="1295"/>
      <c r="AG180" s="198"/>
      <c r="AH180" s="199"/>
      <c r="AI180" s="199"/>
      <c r="AJ180" s="199"/>
      <c r="AK180" s="200"/>
      <c r="AL180" s="201"/>
      <c r="AM180" s="201"/>
      <c r="AN180" s="201"/>
      <c r="AO180" s="201"/>
      <c r="AP180" s="1301"/>
      <c r="AQ180" s="1295"/>
      <c r="AR180" s="210"/>
      <c r="AS180" s="210"/>
      <c r="AT180" s="210"/>
      <c r="AU180" s="210"/>
      <c r="AV180" s="210"/>
      <c r="AW180" s="210"/>
      <c r="AX180" s="1301"/>
      <c r="AY180" s="1295"/>
      <c r="AZ180" s="210"/>
      <c r="BA180" s="210"/>
      <c r="BB180" s="210"/>
      <c r="BC180" s="210"/>
      <c r="BD180" s="210"/>
      <c r="BE180" s="210"/>
      <c r="BF180" s="1301"/>
      <c r="BG180" s="1295"/>
      <c r="BH180" s="210"/>
      <c r="BI180" s="210"/>
      <c r="BJ180" s="210"/>
      <c r="BK180" s="210"/>
      <c r="BL180" s="210"/>
      <c r="BM180" s="210"/>
      <c r="BN180" s="1301"/>
      <c r="BO180" s="1295"/>
      <c r="BP180" s="210"/>
      <c r="BQ180" s="210"/>
      <c r="BR180" s="210"/>
      <c r="BS180" s="210"/>
      <c r="BT180" s="210"/>
      <c r="BU180" s="210"/>
    </row>
    <row r="181" spans="1:73" ht="39.950000000000003" customHeight="1">
      <c r="A181" s="133"/>
      <c r="B181" s="275"/>
      <c r="C181" s="1221"/>
      <c r="D181" s="1312"/>
      <c r="E181" s="1233"/>
      <c r="F181" s="1239">
        <v>450106100</v>
      </c>
      <c r="G181" s="1227" t="s">
        <v>3833</v>
      </c>
      <c r="H181" s="1245">
        <v>2500</v>
      </c>
      <c r="I181" s="1245" t="s">
        <v>2982</v>
      </c>
      <c r="J181" s="1245">
        <v>45</v>
      </c>
      <c r="K181" s="1227" t="s">
        <v>3830</v>
      </c>
      <c r="L181" s="1245">
        <v>4501</v>
      </c>
      <c r="M181" s="1227" t="s">
        <v>3831</v>
      </c>
      <c r="N181" s="1245">
        <v>2024004540044</v>
      </c>
      <c r="O181" s="1227" t="s">
        <v>3832</v>
      </c>
      <c r="P181" s="1262"/>
      <c r="Q181" s="1268"/>
      <c r="R181" s="1277"/>
      <c r="S181" s="1277"/>
      <c r="T181" s="1285"/>
      <c r="U181" s="1288"/>
      <c r="V181" s="1288"/>
      <c r="W181" s="1288"/>
      <c r="X181" s="1288"/>
      <c r="Y181" s="1288"/>
      <c r="Z181" s="1295"/>
      <c r="AA181" s="1295"/>
      <c r="AB181" s="1295"/>
      <c r="AC181" s="1295"/>
      <c r="AD181" s="1295"/>
      <c r="AE181" s="1295"/>
      <c r="AF181" s="1295"/>
      <c r="AG181" s="200"/>
      <c r="AH181" s="199"/>
      <c r="AI181" s="199"/>
      <c r="AJ181" s="199"/>
      <c r="AK181" s="200"/>
      <c r="AL181" s="201"/>
      <c r="AM181" s="201"/>
      <c r="AN181" s="201"/>
      <c r="AO181" s="201"/>
      <c r="AP181" s="1301"/>
      <c r="AQ181" s="1295"/>
      <c r="AR181" s="210"/>
      <c r="AS181" s="210"/>
      <c r="AT181" s="210"/>
      <c r="AU181" s="210"/>
      <c r="AV181" s="210"/>
      <c r="AW181" s="210"/>
      <c r="AX181" s="1301"/>
      <c r="AY181" s="1295"/>
      <c r="AZ181" s="210"/>
      <c r="BA181" s="210"/>
      <c r="BB181" s="210"/>
      <c r="BC181" s="210"/>
      <c r="BD181" s="210"/>
      <c r="BE181" s="210"/>
      <c r="BF181" s="1301"/>
      <c r="BG181" s="1295"/>
      <c r="BH181" s="210"/>
      <c r="BI181" s="210"/>
      <c r="BJ181" s="210"/>
      <c r="BK181" s="210"/>
      <c r="BL181" s="210"/>
      <c r="BM181" s="210"/>
      <c r="BN181" s="1301"/>
      <c r="BO181" s="1295"/>
      <c r="BP181" s="210"/>
      <c r="BQ181" s="210"/>
      <c r="BR181" s="210"/>
      <c r="BS181" s="210"/>
      <c r="BT181" s="210"/>
      <c r="BU181" s="210"/>
    </row>
    <row r="182" spans="1:73" ht="39.950000000000003" customHeight="1">
      <c r="A182" s="133"/>
      <c r="B182" s="275"/>
      <c r="C182" s="1797"/>
      <c r="D182" s="1801"/>
      <c r="E182" s="1804"/>
      <c r="F182" s="1805">
        <v>450106100</v>
      </c>
      <c r="G182" s="1809" t="s">
        <v>3833</v>
      </c>
      <c r="H182" s="1810">
        <v>2500</v>
      </c>
      <c r="I182" s="1810" t="s">
        <v>2982</v>
      </c>
      <c r="J182" s="1810">
        <v>45</v>
      </c>
      <c r="K182" s="1809" t="s">
        <v>3830</v>
      </c>
      <c r="L182" s="1810">
        <v>4501</v>
      </c>
      <c r="M182" s="1809" t="s">
        <v>3831</v>
      </c>
      <c r="N182" s="1810">
        <v>2024004540044</v>
      </c>
      <c r="O182" s="1809" t="s">
        <v>3832</v>
      </c>
      <c r="P182" s="1818"/>
      <c r="Q182" s="1822"/>
      <c r="R182" s="1830"/>
      <c r="S182" s="1830"/>
      <c r="T182" s="1286"/>
      <c r="U182" s="1289"/>
      <c r="V182" s="1289"/>
      <c r="W182" s="1289"/>
      <c r="X182" s="1289"/>
      <c r="Y182" s="1289"/>
      <c r="Z182" s="1296"/>
      <c r="AA182" s="1296"/>
      <c r="AB182" s="1296"/>
      <c r="AC182" s="1296"/>
      <c r="AD182" s="1296"/>
      <c r="AE182" s="1296"/>
      <c r="AF182" s="1296"/>
      <c r="AG182" s="202"/>
      <c r="AH182" s="203"/>
      <c r="AI182" s="203"/>
      <c r="AJ182" s="203"/>
      <c r="AK182" s="202"/>
      <c r="AL182" s="204"/>
      <c r="AM182" s="204"/>
      <c r="AN182" s="204"/>
      <c r="AO182" s="204"/>
      <c r="AP182" s="1302"/>
      <c r="AQ182" s="1296"/>
      <c r="AR182" s="211"/>
      <c r="AS182" s="211"/>
      <c r="AT182" s="211"/>
      <c r="AU182" s="211"/>
      <c r="AV182" s="211"/>
      <c r="AW182" s="211"/>
      <c r="AX182" s="1302"/>
      <c r="AY182" s="1296"/>
      <c r="AZ182" s="211"/>
      <c r="BA182" s="211"/>
      <c r="BB182" s="211"/>
      <c r="BC182" s="211"/>
      <c r="BD182" s="211"/>
      <c r="BE182" s="211"/>
      <c r="BF182" s="1302"/>
      <c r="BG182" s="1296"/>
      <c r="BH182" s="211"/>
      <c r="BI182" s="211"/>
      <c r="BJ182" s="211"/>
      <c r="BK182" s="211"/>
      <c r="BL182" s="211"/>
      <c r="BM182" s="211"/>
      <c r="BN182" s="1302"/>
      <c r="BO182" s="1296"/>
      <c r="BP182" s="211"/>
      <c r="BQ182" s="211"/>
      <c r="BR182" s="211"/>
      <c r="BS182" s="211"/>
      <c r="BT182" s="211"/>
      <c r="BU182" s="211"/>
    </row>
    <row r="183" spans="1:73" ht="39.950000000000003" customHeight="1">
      <c r="A183" s="133"/>
      <c r="B183" s="141"/>
      <c r="C183" s="1244" t="s">
        <v>2551</v>
      </c>
      <c r="D183" s="1226" t="s">
        <v>2552</v>
      </c>
      <c r="E183" s="1232">
        <v>849</v>
      </c>
      <c r="F183" s="1421">
        <v>450106100</v>
      </c>
      <c r="G183" s="1806" t="s">
        <v>3833</v>
      </c>
      <c r="H183" s="1518">
        <v>2500</v>
      </c>
      <c r="I183" s="1518" t="s">
        <v>2982</v>
      </c>
      <c r="J183" s="1311">
        <v>45</v>
      </c>
      <c r="K183" s="1311" t="s">
        <v>3830</v>
      </c>
      <c r="L183" s="1311">
        <v>4501</v>
      </c>
      <c r="M183" s="1311" t="s">
        <v>3831</v>
      </c>
      <c r="N183" s="1415">
        <v>2026004540044</v>
      </c>
      <c r="O183" s="1311" t="s">
        <v>3832</v>
      </c>
      <c r="P183" s="1261" t="s">
        <v>3834</v>
      </c>
      <c r="Q183" s="1819">
        <v>2500</v>
      </c>
      <c r="R183" s="1826" t="s">
        <v>2871</v>
      </c>
      <c r="S183" s="1826"/>
      <c r="T183" s="1284"/>
      <c r="U183" s="1287"/>
      <c r="V183" s="1287"/>
      <c r="W183" s="1287"/>
      <c r="X183" s="1287"/>
      <c r="Y183" s="1287"/>
      <c r="Z183" s="1294">
        <f t="shared" si="85"/>
        <v>0</v>
      </c>
      <c r="AA183" s="1294">
        <f t="shared" si="94"/>
        <v>0</v>
      </c>
      <c r="AB183" s="1294">
        <f t="shared" si="94"/>
        <v>0</v>
      </c>
      <c r="AC183" s="1294">
        <f t="shared" si="94"/>
        <v>0</v>
      </c>
      <c r="AD183" s="1294">
        <f t="shared" si="94"/>
        <v>0</v>
      </c>
      <c r="AE183" s="1294">
        <f t="shared" si="94"/>
        <v>0</v>
      </c>
      <c r="AF183" s="1294">
        <f t="shared" si="94"/>
        <v>0</v>
      </c>
      <c r="AG183" s="194"/>
      <c r="AH183" s="195"/>
      <c r="AI183" s="195"/>
      <c r="AJ183" s="195"/>
      <c r="AK183" s="196"/>
      <c r="AL183" s="197"/>
      <c r="AM183" s="197"/>
      <c r="AN183" s="197"/>
      <c r="AO183" s="197"/>
      <c r="AP183" s="1300">
        <f>+U183</f>
        <v>0</v>
      </c>
      <c r="AQ183" s="1294">
        <f>SUM(AR183:AW186)</f>
        <v>0</v>
      </c>
      <c r="AR183" s="209"/>
      <c r="AS183" s="209"/>
      <c r="AT183" s="209"/>
      <c r="AU183" s="209"/>
      <c r="AV183" s="209"/>
      <c r="AW183" s="209"/>
      <c r="AX183" s="1300">
        <f>+V183</f>
        <v>0</v>
      </c>
      <c r="AY183" s="1294">
        <f>SUM(AZ183:BE186)</f>
        <v>0</v>
      </c>
      <c r="AZ183" s="209"/>
      <c r="BA183" s="209"/>
      <c r="BB183" s="209"/>
      <c r="BC183" s="209"/>
      <c r="BD183" s="209"/>
      <c r="BE183" s="209"/>
      <c r="BF183" s="1300">
        <f>+W183</f>
        <v>0</v>
      </c>
      <c r="BG183" s="1294">
        <f>SUM(BH183:BM186)</f>
        <v>0</v>
      </c>
      <c r="BH183" s="209"/>
      <c r="BI183" s="209"/>
      <c r="BJ183" s="209"/>
      <c r="BK183" s="209"/>
      <c r="BL183" s="209"/>
      <c r="BM183" s="209"/>
      <c r="BN183" s="1300">
        <f>+X183</f>
        <v>0</v>
      </c>
      <c r="BO183" s="1294">
        <f>SUM(BP183:BU186)</f>
        <v>0</v>
      </c>
      <c r="BP183" s="209"/>
      <c r="BQ183" s="209"/>
      <c r="BR183" s="209"/>
      <c r="BS183" s="209"/>
      <c r="BT183" s="209"/>
      <c r="BU183" s="209"/>
    </row>
    <row r="184" spans="1:73" ht="39.950000000000003" customHeight="1">
      <c r="A184" s="133"/>
      <c r="B184" s="141"/>
      <c r="C184" s="1245"/>
      <c r="D184" s="1227"/>
      <c r="E184" s="1233"/>
      <c r="F184" s="1422">
        <v>450106100</v>
      </c>
      <c r="G184" s="1807" t="s">
        <v>3833</v>
      </c>
      <c r="H184" s="1515">
        <v>2500</v>
      </c>
      <c r="I184" s="1515" t="s">
        <v>2982</v>
      </c>
      <c r="J184" s="1312">
        <v>45</v>
      </c>
      <c r="K184" s="1312" t="s">
        <v>3830</v>
      </c>
      <c r="L184" s="1312">
        <v>4501</v>
      </c>
      <c r="M184" s="1312" t="s">
        <v>3831</v>
      </c>
      <c r="N184" s="1416">
        <v>2024004540044</v>
      </c>
      <c r="O184" s="1312" t="s">
        <v>3832</v>
      </c>
      <c r="P184" s="1262"/>
      <c r="Q184" s="1820"/>
      <c r="R184" s="1827"/>
      <c r="S184" s="1827"/>
      <c r="T184" s="1285"/>
      <c r="U184" s="1288"/>
      <c r="V184" s="1288"/>
      <c r="W184" s="1288"/>
      <c r="X184" s="1288"/>
      <c r="Y184" s="1288"/>
      <c r="Z184" s="1295"/>
      <c r="AA184" s="1295"/>
      <c r="AB184" s="1295"/>
      <c r="AC184" s="1295"/>
      <c r="AD184" s="1295"/>
      <c r="AE184" s="1295"/>
      <c r="AF184" s="1295"/>
      <c r="AG184" s="198"/>
      <c r="AH184" s="199"/>
      <c r="AI184" s="199"/>
      <c r="AJ184" s="199"/>
      <c r="AK184" s="200"/>
      <c r="AL184" s="201"/>
      <c r="AM184" s="201"/>
      <c r="AN184" s="201"/>
      <c r="AO184" s="201"/>
      <c r="AP184" s="1301"/>
      <c r="AQ184" s="1295"/>
      <c r="AR184" s="210"/>
      <c r="AS184" s="210"/>
      <c r="AT184" s="210"/>
      <c r="AU184" s="210"/>
      <c r="AV184" s="210"/>
      <c r="AW184" s="210"/>
      <c r="AX184" s="1301"/>
      <c r="AY184" s="1295"/>
      <c r="AZ184" s="210"/>
      <c r="BA184" s="210"/>
      <c r="BB184" s="210"/>
      <c r="BC184" s="210"/>
      <c r="BD184" s="210"/>
      <c r="BE184" s="210"/>
      <c r="BF184" s="1301"/>
      <c r="BG184" s="1295"/>
      <c r="BH184" s="210"/>
      <c r="BI184" s="210"/>
      <c r="BJ184" s="210"/>
      <c r="BK184" s="210"/>
      <c r="BL184" s="210"/>
      <c r="BM184" s="210"/>
      <c r="BN184" s="1301"/>
      <c r="BO184" s="1295"/>
      <c r="BP184" s="210"/>
      <c r="BQ184" s="210"/>
      <c r="BR184" s="210"/>
      <c r="BS184" s="210"/>
      <c r="BT184" s="210"/>
      <c r="BU184" s="210"/>
    </row>
    <row r="185" spans="1:73" ht="39.950000000000003" customHeight="1">
      <c r="A185" s="133"/>
      <c r="B185" s="141"/>
      <c r="C185" s="1245"/>
      <c r="D185" s="1227"/>
      <c r="E185" s="1233"/>
      <c r="F185" s="1422">
        <v>450106100</v>
      </c>
      <c r="G185" s="1807" t="s">
        <v>3833</v>
      </c>
      <c r="H185" s="1515">
        <v>2500</v>
      </c>
      <c r="I185" s="1515" t="s">
        <v>2982</v>
      </c>
      <c r="J185" s="1312">
        <v>45</v>
      </c>
      <c r="K185" s="1312" t="s">
        <v>3830</v>
      </c>
      <c r="L185" s="1312">
        <v>4501</v>
      </c>
      <c r="M185" s="1312" t="s">
        <v>3831</v>
      </c>
      <c r="N185" s="1416">
        <v>2024004540044</v>
      </c>
      <c r="O185" s="1312" t="s">
        <v>3832</v>
      </c>
      <c r="P185" s="1262"/>
      <c r="Q185" s="1820"/>
      <c r="R185" s="1827"/>
      <c r="S185" s="1827"/>
      <c r="T185" s="1285"/>
      <c r="U185" s="1288"/>
      <c r="V185" s="1288"/>
      <c r="W185" s="1288"/>
      <c r="X185" s="1288"/>
      <c r="Y185" s="1288"/>
      <c r="Z185" s="1295"/>
      <c r="AA185" s="1295"/>
      <c r="AB185" s="1295"/>
      <c r="AC185" s="1295"/>
      <c r="AD185" s="1295"/>
      <c r="AE185" s="1295"/>
      <c r="AF185" s="1295"/>
      <c r="AG185" s="200"/>
      <c r="AH185" s="199"/>
      <c r="AI185" s="199"/>
      <c r="AJ185" s="199"/>
      <c r="AK185" s="200"/>
      <c r="AL185" s="201"/>
      <c r="AM185" s="201"/>
      <c r="AN185" s="201"/>
      <c r="AO185" s="201"/>
      <c r="AP185" s="1301"/>
      <c r="AQ185" s="1295"/>
      <c r="AR185" s="210"/>
      <c r="AS185" s="210"/>
      <c r="AT185" s="210"/>
      <c r="AU185" s="210"/>
      <c r="AV185" s="210"/>
      <c r="AW185" s="210"/>
      <c r="AX185" s="1301"/>
      <c r="AY185" s="1295"/>
      <c r="AZ185" s="210"/>
      <c r="BA185" s="210"/>
      <c r="BB185" s="210"/>
      <c r="BC185" s="210"/>
      <c r="BD185" s="210"/>
      <c r="BE185" s="210"/>
      <c r="BF185" s="1301"/>
      <c r="BG185" s="1295"/>
      <c r="BH185" s="210"/>
      <c r="BI185" s="210"/>
      <c r="BJ185" s="210"/>
      <c r="BK185" s="210"/>
      <c r="BL185" s="210"/>
      <c r="BM185" s="210"/>
      <c r="BN185" s="1301"/>
      <c r="BO185" s="1295"/>
      <c r="BP185" s="210"/>
      <c r="BQ185" s="210"/>
      <c r="BR185" s="210"/>
      <c r="BS185" s="210"/>
      <c r="BT185" s="210"/>
      <c r="BU185" s="210"/>
    </row>
    <row r="186" spans="1:73" ht="39.950000000000003" customHeight="1">
      <c r="A186" s="133"/>
      <c r="B186" s="141"/>
      <c r="C186" s="1246"/>
      <c r="D186" s="1228"/>
      <c r="E186" s="1234"/>
      <c r="F186" s="1423">
        <v>450106100</v>
      </c>
      <c r="G186" s="1808" t="s">
        <v>3833</v>
      </c>
      <c r="H186" s="1516">
        <v>2500</v>
      </c>
      <c r="I186" s="1516" t="s">
        <v>2982</v>
      </c>
      <c r="J186" s="1313">
        <v>45</v>
      </c>
      <c r="K186" s="1313" t="s">
        <v>3830</v>
      </c>
      <c r="L186" s="1313">
        <v>4501</v>
      </c>
      <c r="M186" s="1313" t="s">
        <v>3831</v>
      </c>
      <c r="N186" s="1417">
        <v>2024004540044</v>
      </c>
      <c r="O186" s="1313" t="s">
        <v>3832</v>
      </c>
      <c r="P186" s="1263"/>
      <c r="Q186" s="1821"/>
      <c r="R186" s="1828"/>
      <c r="S186" s="1828"/>
      <c r="T186" s="1286"/>
      <c r="U186" s="1289"/>
      <c r="V186" s="1289"/>
      <c r="W186" s="1289"/>
      <c r="X186" s="1289"/>
      <c r="Y186" s="1289"/>
      <c r="Z186" s="1296"/>
      <c r="AA186" s="1296"/>
      <c r="AB186" s="1296"/>
      <c r="AC186" s="1296"/>
      <c r="AD186" s="1296"/>
      <c r="AE186" s="1296"/>
      <c r="AF186" s="1296"/>
      <c r="AG186" s="202"/>
      <c r="AH186" s="203"/>
      <c r="AI186" s="203"/>
      <c r="AJ186" s="203"/>
      <c r="AK186" s="202"/>
      <c r="AL186" s="204"/>
      <c r="AM186" s="204"/>
      <c r="AN186" s="204"/>
      <c r="AO186" s="204"/>
      <c r="AP186" s="1302"/>
      <c r="AQ186" s="1296"/>
      <c r="AR186" s="211"/>
      <c r="AS186" s="211"/>
      <c r="AT186" s="211"/>
      <c r="AU186" s="211"/>
      <c r="AV186" s="211"/>
      <c r="AW186" s="211"/>
      <c r="AX186" s="1302"/>
      <c r="AY186" s="1296"/>
      <c r="AZ186" s="211"/>
      <c r="BA186" s="211"/>
      <c r="BB186" s="211"/>
      <c r="BC186" s="211"/>
      <c r="BD186" s="211"/>
      <c r="BE186" s="211"/>
      <c r="BF186" s="1302"/>
      <c r="BG186" s="1296"/>
      <c r="BH186" s="211"/>
      <c r="BI186" s="211"/>
      <c r="BJ186" s="211"/>
      <c r="BK186" s="211"/>
      <c r="BL186" s="211"/>
      <c r="BM186" s="211"/>
      <c r="BN186" s="1302"/>
      <c r="BO186" s="1296"/>
      <c r="BP186" s="211"/>
      <c r="BQ186" s="211"/>
      <c r="BR186" s="211"/>
      <c r="BS186" s="211"/>
      <c r="BT186" s="211"/>
      <c r="BU186" s="211"/>
    </row>
    <row r="187" spans="1:73" ht="39.950000000000003" customHeight="1">
      <c r="A187" s="133"/>
      <c r="B187" s="141"/>
      <c r="C187" s="1244" t="s">
        <v>2554</v>
      </c>
      <c r="D187" s="1226" t="s">
        <v>2555</v>
      </c>
      <c r="E187" s="1232">
        <v>850</v>
      </c>
      <c r="F187" s="1421">
        <v>320200106</v>
      </c>
      <c r="G187" s="1806" t="s">
        <v>3835</v>
      </c>
      <c r="H187" s="1518">
        <v>1</v>
      </c>
      <c r="I187" s="1518" t="s">
        <v>2982</v>
      </c>
      <c r="J187" s="1311">
        <v>32</v>
      </c>
      <c r="K187" s="1311" t="s">
        <v>3791</v>
      </c>
      <c r="L187" s="1311">
        <v>3202</v>
      </c>
      <c r="M187" s="1311" t="s">
        <v>3792</v>
      </c>
      <c r="N187" s="1415">
        <v>2026004540027</v>
      </c>
      <c r="O187" s="1311" t="s">
        <v>3793</v>
      </c>
      <c r="P187" s="1261" t="s">
        <v>2556</v>
      </c>
      <c r="Q187" s="1819">
        <v>1</v>
      </c>
      <c r="R187" s="1826" t="s">
        <v>2867</v>
      </c>
      <c r="S187" s="1826"/>
      <c r="T187" s="1284"/>
      <c r="U187" s="1287"/>
      <c r="V187" s="1287"/>
      <c r="W187" s="1287"/>
      <c r="X187" s="1287"/>
      <c r="Y187" s="1287"/>
      <c r="Z187" s="1294">
        <f t="shared" si="85"/>
        <v>0</v>
      </c>
      <c r="AA187" s="1294">
        <f t="shared" ref="AA187:AF187" si="95">SUM(AR187:AR190,AZ187:AZ190,BH187:BH190,BP187:BP190)</f>
        <v>0</v>
      </c>
      <c r="AB187" s="1294">
        <f t="shared" si="95"/>
        <v>0</v>
      </c>
      <c r="AC187" s="1294">
        <f t="shared" si="95"/>
        <v>0</v>
      </c>
      <c r="AD187" s="1294">
        <f t="shared" si="95"/>
        <v>0</v>
      </c>
      <c r="AE187" s="1294">
        <f t="shared" si="95"/>
        <v>0</v>
      </c>
      <c r="AF187" s="1294">
        <f t="shared" si="95"/>
        <v>0</v>
      </c>
      <c r="AG187" s="194"/>
      <c r="AH187" s="195"/>
      <c r="AI187" s="195"/>
      <c r="AJ187" s="195"/>
      <c r="AK187" s="196"/>
      <c r="AL187" s="197"/>
      <c r="AM187" s="197"/>
      <c r="AN187" s="197"/>
      <c r="AO187" s="197"/>
      <c r="AP187" s="1300">
        <f>+U187</f>
        <v>0</v>
      </c>
      <c r="AQ187" s="1294">
        <f>SUM(AR187:AW190)</f>
        <v>0</v>
      </c>
      <c r="AR187" s="209"/>
      <c r="AS187" s="209"/>
      <c r="AT187" s="209"/>
      <c r="AU187" s="209"/>
      <c r="AV187" s="209"/>
      <c r="AW187" s="209"/>
      <c r="AX187" s="1300">
        <f>+V187</f>
        <v>0</v>
      </c>
      <c r="AY187" s="1294">
        <f>SUM(AZ187:BE190)</f>
        <v>0</v>
      </c>
      <c r="AZ187" s="209"/>
      <c r="BA187" s="209"/>
      <c r="BB187" s="209"/>
      <c r="BC187" s="209"/>
      <c r="BD187" s="209"/>
      <c r="BE187" s="209"/>
      <c r="BF187" s="1300">
        <f>+W187</f>
        <v>0</v>
      </c>
      <c r="BG187" s="1294">
        <f>SUM(BH187:BM190)</f>
        <v>0</v>
      </c>
      <c r="BH187" s="209"/>
      <c r="BI187" s="209"/>
      <c r="BJ187" s="209"/>
      <c r="BK187" s="209"/>
      <c r="BL187" s="209"/>
      <c r="BM187" s="209"/>
      <c r="BN187" s="1300">
        <f>+X187</f>
        <v>0</v>
      </c>
      <c r="BO187" s="1294">
        <f>SUM(BP187:BU190)</f>
        <v>0</v>
      </c>
      <c r="BP187" s="209"/>
      <c r="BQ187" s="209"/>
      <c r="BR187" s="209"/>
      <c r="BS187" s="209"/>
      <c r="BT187" s="209"/>
      <c r="BU187" s="209"/>
    </row>
    <row r="188" spans="1:73" ht="39.950000000000003" customHeight="1">
      <c r="A188" s="133"/>
      <c r="B188" s="141"/>
      <c r="C188" s="1245"/>
      <c r="D188" s="1227"/>
      <c r="E188" s="1233"/>
      <c r="F188" s="1422">
        <v>320200106</v>
      </c>
      <c r="G188" s="1807" t="s">
        <v>3835</v>
      </c>
      <c r="H188" s="1515">
        <v>1</v>
      </c>
      <c r="I188" s="1515" t="s">
        <v>2982</v>
      </c>
      <c r="J188" s="1312">
        <v>32</v>
      </c>
      <c r="K188" s="1312" t="s">
        <v>3791</v>
      </c>
      <c r="L188" s="1312">
        <v>3202</v>
      </c>
      <c r="M188" s="1312" t="s">
        <v>3792</v>
      </c>
      <c r="N188" s="1416">
        <v>2024004540027</v>
      </c>
      <c r="O188" s="1312" t="s">
        <v>3793</v>
      </c>
      <c r="P188" s="1262"/>
      <c r="Q188" s="1820"/>
      <c r="R188" s="1827"/>
      <c r="S188" s="1827"/>
      <c r="T188" s="1285"/>
      <c r="U188" s="1288"/>
      <c r="V188" s="1288"/>
      <c r="W188" s="1288"/>
      <c r="X188" s="1288"/>
      <c r="Y188" s="1288"/>
      <c r="Z188" s="1295"/>
      <c r="AA188" s="1295"/>
      <c r="AB188" s="1295"/>
      <c r="AC188" s="1295"/>
      <c r="AD188" s="1295"/>
      <c r="AE188" s="1295"/>
      <c r="AF188" s="1295"/>
      <c r="AG188" s="198"/>
      <c r="AH188" s="199"/>
      <c r="AI188" s="199"/>
      <c r="AJ188" s="199"/>
      <c r="AK188" s="200"/>
      <c r="AL188" s="201"/>
      <c r="AM188" s="201"/>
      <c r="AN188" s="201"/>
      <c r="AO188" s="201"/>
      <c r="AP188" s="1301"/>
      <c r="AQ188" s="1295"/>
      <c r="AR188" s="210"/>
      <c r="AS188" s="210"/>
      <c r="AT188" s="210"/>
      <c r="AU188" s="210"/>
      <c r="AV188" s="210"/>
      <c r="AW188" s="210"/>
      <c r="AX188" s="1301"/>
      <c r="AY188" s="1295"/>
      <c r="AZ188" s="210"/>
      <c r="BA188" s="210"/>
      <c r="BB188" s="210"/>
      <c r="BC188" s="210"/>
      <c r="BD188" s="210"/>
      <c r="BE188" s="210"/>
      <c r="BF188" s="1301"/>
      <c r="BG188" s="1295"/>
      <c r="BH188" s="210"/>
      <c r="BI188" s="210"/>
      <c r="BJ188" s="210"/>
      <c r="BK188" s="210"/>
      <c r="BL188" s="210"/>
      <c r="BM188" s="210"/>
      <c r="BN188" s="1301"/>
      <c r="BO188" s="1295"/>
      <c r="BP188" s="210"/>
      <c r="BQ188" s="210"/>
      <c r="BR188" s="210"/>
      <c r="BS188" s="210"/>
      <c r="BT188" s="210"/>
      <c r="BU188" s="210"/>
    </row>
    <row r="189" spans="1:73" ht="39.950000000000003" customHeight="1">
      <c r="A189" s="133"/>
      <c r="B189" s="141"/>
      <c r="C189" s="1245"/>
      <c r="D189" s="1227"/>
      <c r="E189" s="1233"/>
      <c r="F189" s="1422">
        <v>320200106</v>
      </c>
      <c r="G189" s="1807" t="s">
        <v>3835</v>
      </c>
      <c r="H189" s="1515">
        <v>1</v>
      </c>
      <c r="I189" s="1515" t="s">
        <v>2982</v>
      </c>
      <c r="J189" s="1312">
        <v>32</v>
      </c>
      <c r="K189" s="1312" t="s">
        <v>3791</v>
      </c>
      <c r="L189" s="1312">
        <v>3202</v>
      </c>
      <c r="M189" s="1312" t="s">
        <v>3792</v>
      </c>
      <c r="N189" s="1416">
        <v>2024004540027</v>
      </c>
      <c r="O189" s="1312" t="s">
        <v>3793</v>
      </c>
      <c r="P189" s="1262"/>
      <c r="Q189" s="1820"/>
      <c r="R189" s="1827"/>
      <c r="S189" s="1827"/>
      <c r="T189" s="1285"/>
      <c r="U189" s="1288"/>
      <c r="V189" s="1288"/>
      <c r="W189" s="1288"/>
      <c r="X189" s="1288"/>
      <c r="Y189" s="1288"/>
      <c r="Z189" s="1295"/>
      <c r="AA189" s="1295"/>
      <c r="AB189" s="1295"/>
      <c r="AC189" s="1295"/>
      <c r="AD189" s="1295"/>
      <c r="AE189" s="1295"/>
      <c r="AF189" s="1295"/>
      <c r="AG189" s="200"/>
      <c r="AH189" s="199"/>
      <c r="AI189" s="199"/>
      <c r="AJ189" s="199"/>
      <c r="AK189" s="200"/>
      <c r="AL189" s="201"/>
      <c r="AM189" s="201"/>
      <c r="AN189" s="201"/>
      <c r="AO189" s="201"/>
      <c r="AP189" s="1301"/>
      <c r="AQ189" s="1295"/>
      <c r="AR189" s="210"/>
      <c r="AS189" s="210"/>
      <c r="AT189" s="210"/>
      <c r="AU189" s="210"/>
      <c r="AV189" s="210"/>
      <c r="AW189" s="210"/>
      <c r="AX189" s="1301"/>
      <c r="AY189" s="1295"/>
      <c r="AZ189" s="210"/>
      <c r="BA189" s="210"/>
      <c r="BB189" s="210"/>
      <c r="BC189" s="210"/>
      <c r="BD189" s="210"/>
      <c r="BE189" s="210"/>
      <c r="BF189" s="1301"/>
      <c r="BG189" s="1295"/>
      <c r="BH189" s="210"/>
      <c r="BI189" s="210"/>
      <c r="BJ189" s="210"/>
      <c r="BK189" s="210"/>
      <c r="BL189" s="210"/>
      <c r="BM189" s="210"/>
      <c r="BN189" s="1301"/>
      <c r="BO189" s="1295"/>
      <c r="BP189" s="210"/>
      <c r="BQ189" s="210"/>
      <c r="BR189" s="210"/>
      <c r="BS189" s="210"/>
      <c r="BT189" s="210"/>
      <c r="BU189" s="210"/>
    </row>
    <row r="190" spans="1:73" ht="39.950000000000003" customHeight="1">
      <c r="A190" s="133"/>
      <c r="B190" s="141"/>
      <c r="C190" s="1246"/>
      <c r="D190" s="1228"/>
      <c r="E190" s="1234"/>
      <c r="F190" s="1423">
        <v>320200106</v>
      </c>
      <c r="G190" s="1808" t="s">
        <v>3835</v>
      </c>
      <c r="H190" s="1516">
        <v>1</v>
      </c>
      <c r="I190" s="1516" t="s">
        <v>2982</v>
      </c>
      <c r="J190" s="1313">
        <v>32</v>
      </c>
      <c r="K190" s="1313" t="s">
        <v>3791</v>
      </c>
      <c r="L190" s="1313">
        <v>3202</v>
      </c>
      <c r="M190" s="1313" t="s">
        <v>3792</v>
      </c>
      <c r="N190" s="1417">
        <v>2024004540027</v>
      </c>
      <c r="O190" s="1313" t="s">
        <v>3793</v>
      </c>
      <c r="P190" s="1263"/>
      <c r="Q190" s="1821"/>
      <c r="R190" s="1828"/>
      <c r="S190" s="1828"/>
      <c r="T190" s="1286"/>
      <c r="U190" s="1289"/>
      <c r="V190" s="1289"/>
      <c r="W190" s="1289"/>
      <c r="X190" s="1289"/>
      <c r="Y190" s="1289"/>
      <c r="Z190" s="1296"/>
      <c r="AA190" s="1296"/>
      <c r="AB190" s="1296"/>
      <c r="AC190" s="1296"/>
      <c r="AD190" s="1296"/>
      <c r="AE190" s="1296"/>
      <c r="AF190" s="1296"/>
      <c r="AG190" s="202"/>
      <c r="AH190" s="203"/>
      <c r="AI190" s="203"/>
      <c r="AJ190" s="203"/>
      <c r="AK190" s="202"/>
      <c r="AL190" s="204"/>
      <c r="AM190" s="204"/>
      <c r="AN190" s="204"/>
      <c r="AO190" s="204"/>
      <c r="AP190" s="1302"/>
      <c r="AQ190" s="1296"/>
      <c r="AR190" s="211"/>
      <c r="AS190" s="211"/>
      <c r="AT190" s="211"/>
      <c r="AU190" s="211"/>
      <c r="AV190" s="211"/>
      <c r="AW190" s="211"/>
      <c r="AX190" s="1302"/>
      <c r="AY190" s="1296"/>
      <c r="AZ190" s="211"/>
      <c r="BA190" s="211"/>
      <c r="BB190" s="211"/>
      <c r="BC190" s="211"/>
      <c r="BD190" s="211"/>
      <c r="BE190" s="211"/>
      <c r="BF190" s="1302"/>
      <c r="BG190" s="1296"/>
      <c r="BH190" s="211"/>
      <c r="BI190" s="211"/>
      <c r="BJ190" s="211"/>
      <c r="BK190" s="211"/>
      <c r="BL190" s="211"/>
      <c r="BM190" s="211"/>
      <c r="BN190" s="1302"/>
      <c r="BO190" s="1296"/>
      <c r="BP190" s="211"/>
      <c r="BQ190" s="211"/>
      <c r="BR190" s="211"/>
      <c r="BS190" s="211"/>
      <c r="BT190" s="211"/>
      <c r="BU190" s="211"/>
    </row>
    <row r="191" spans="1:73" ht="40.15" customHeight="1">
      <c r="D191" s="212"/>
      <c r="E191" s="213"/>
      <c r="F191" s="214"/>
      <c r="G191" s="215"/>
      <c r="H191" s="216"/>
      <c r="I191" s="216"/>
      <c r="J191" s="217"/>
      <c r="K191" s="217"/>
      <c r="L191" s="212"/>
      <c r="M191" s="212"/>
      <c r="N191" s="212"/>
      <c r="O191" s="215"/>
      <c r="P191" s="212"/>
    </row>
    <row r="192" spans="1:73" ht="40.15" customHeight="1">
      <c r="D192" s="212"/>
      <c r="E192" s="213"/>
      <c r="F192" s="214"/>
      <c r="G192" s="215"/>
      <c r="H192" s="216"/>
      <c r="I192" s="216"/>
      <c r="J192" s="217"/>
      <c r="K192" s="217"/>
      <c r="L192" s="212"/>
      <c r="M192" s="212"/>
      <c r="N192" s="212"/>
      <c r="O192" s="215"/>
      <c r="P192" s="212"/>
    </row>
    <row r="193" spans="4:16" ht="40.15" customHeight="1">
      <c r="D193" s="212"/>
      <c r="E193" s="213"/>
      <c r="F193" s="214"/>
      <c r="G193" s="215"/>
      <c r="H193" s="216"/>
      <c r="I193" s="216"/>
      <c r="J193" s="217"/>
      <c r="K193" s="217"/>
      <c r="L193" s="212"/>
      <c r="M193" s="212"/>
      <c r="N193" s="212"/>
      <c r="O193" s="215"/>
      <c r="P193" s="212"/>
    </row>
    <row r="194" spans="4:16" ht="40.15" customHeight="1">
      <c r="D194" s="212"/>
      <c r="E194" s="213"/>
      <c r="F194" s="214"/>
      <c r="G194" s="215"/>
      <c r="H194" s="216"/>
      <c r="I194" s="216"/>
      <c r="J194" s="217"/>
      <c r="K194" s="217"/>
      <c r="L194" s="212"/>
      <c r="M194" s="212"/>
      <c r="N194" s="212"/>
      <c r="O194" s="215"/>
      <c r="P194" s="212"/>
    </row>
    <row r="195" spans="4:16" ht="40.15" customHeight="1">
      <c r="D195" s="212"/>
      <c r="E195" s="213"/>
      <c r="F195" s="214"/>
      <c r="G195" s="215"/>
      <c r="H195" s="216"/>
      <c r="I195" s="216"/>
      <c r="J195" s="217"/>
      <c r="K195" s="217"/>
      <c r="L195" s="212"/>
      <c r="M195" s="212"/>
      <c r="N195" s="212"/>
      <c r="O195" s="215"/>
      <c r="P195" s="212"/>
    </row>
    <row r="196" spans="4:16" ht="40.15" customHeight="1">
      <c r="D196" s="212"/>
      <c r="E196" s="213"/>
      <c r="F196" s="214"/>
      <c r="G196" s="215"/>
      <c r="H196" s="216"/>
      <c r="I196" s="216"/>
      <c r="J196" s="217"/>
      <c r="K196" s="217"/>
      <c r="L196" s="212"/>
      <c r="M196" s="212"/>
      <c r="N196" s="212"/>
      <c r="O196" s="215"/>
      <c r="P196" s="212"/>
    </row>
    <row r="197" spans="4:16" ht="40.15" customHeight="1">
      <c r="D197" s="212"/>
      <c r="E197" s="213"/>
      <c r="F197" s="214"/>
      <c r="G197" s="215"/>
      <c r="H197" s="216"/>
      <c r="I197" s="216"/>
      <c r="J197" s="217"/>
      <c r="K197" s="217"/>
      <c r="L197" s="212"/>
      <c r="M197" s="212"/>
      <c r="N197" s="212"/>
      <c r="O197" s="215"/>
      <c r="P197" s="212"/>
    </row>
    <row r="198" spans="4:16" ht="40.15" customHeight="1">
      <c r="D198" s="212"/>
      <c r="E198" s="213"/>
      <c r="F198" s="214"/>
      <c r="G198" s="215"/>
      <c r="H198" s="216"/>
      <c r="I198" s="216"/>
      <c r="J198" s="217"/>
      <c r="K198" s="217"/>
      <c r="L198" s="212"/>
      <c r="M198" s="212"/>
      <c r="N198" s="212"/>
      <c r="O198" s="215"/>
      <c r="P198" s="212"/>
    </row>
    <row r="199" spans="4:16" ht="40.15" customHeight="1">
      <c r="D199" s="212"/>
      <c r="E199" s="213"/>
      <c r="F199" s="214"/>
      <c r="G199" s="215"/>
      <c r="H199" s="216"/>
      <c r="I199" s="216"/>
      <c r="J199" s="217"/>
      <c r="K199" s="217"/>
      <c r="L199" s="212"/>
      <c r="M199" s="212"/>
      <c r="N199" s="212"/>
      <c r="O199" s="215"/>
      <c r="P199" s="212"/>
    </row>
    <row r="200" spans="4:16" ht="40.15" customHeight="1">
      <c r="D200" s="212"/>
      <c r="E200" s="213"/>
      <c r="F200" s="214"/>
      <c r="G200" s="215"/>
      <c r="H200" s="216"/>
      <c r="I200" s="216"/>
      <c r="J200" s="217"/>
      <c r="K200" s="217"/>
      <c r="L200" s="212"/>
      <c r="M200" s="212"/>
      <c r="N200" s="212"/>
      <c r="O200" s="215"/>
      <c r="P200" s="212"/>
    </row>
    <row r="201" spans="4:16" ht="40.15" customHeight="1">
      <c r="D201" s="212"/>
      <c r="E201" s="213"/>
      <c r="F201" s="214"/>
      <c r="G201" s="215"/>
      <c r="H201" s="216"/>
      <c r="I201" s="216"/>
      <c r="J201" s="217"/>
      <c r="K201" s="217"/>
      <c r="L201" s="212"/>
      <c r="M201" s="212"/>
      <c r="N201" s="212"/>
      <c r="O201" s="215"/>
      <c r="P201" s="212"/>
    </row>
    <row r="202" spans="4:16" ht="40.15" customHeight="1">
      <c r="D202" s="212"/>
      <c r="E202" s="213"/>
      <c r="F202" s="214"/>
      <c r="G202" s="215"/>
      <c r="H202" s="216"/>
      <c r="I202" s="216"/>
      <c r="J202" s="217"/>
      <c r="K202" s="217"/>
      <c r="L202" s="212"/>
      <c r="M202" s="212"/>
      <c r="N202" s="212"/>
      <c r="O202" s="215"/>
      <c r="P202" s="212"/>
    </row>
    <row r="203" spans="4:16" ht="40.15" customHeight="1">
      <c r="D203" s="212"/>
      <c r="E203" s="213"/>
      <c r="F203" s="214"/>
      <c r="G203" s="215"/>
      <c r="H203" s="216"/>
      <c r="I203" s="216"/>
      <c r="J203" s="217"/>
      <c r="K203" s="217"/>
      <c r="L203" s="212"/>
      <c r="M203" s="212"/>
      <c r="N203" s="212"/>
      <c r="O203" s="215"/>
      <c r="P203" s="212"/>
    </row>
    <row r="204" spans="4:16" ht="40.15" customHeight="1">
      <c r="D204" s="212"/>
      <c r="E204" s="213"/>
      <c r="F204" s="214"/>
      <c r="G204" s="215"/>
      <c r="H204" s="216"/>
      <c r="I204" s="216"/>
      <c r="J204" s="217"/>
      <c r="K204" s="217"/>
      <c r="L204" s="212"/>
      <c r="M204" s="212"/>
      <c r="N204" s="212"/>
      <c r="O204" s="215"/>
      <c r="P204" s="212"/>
    </row>
    <row r="205" spans="4:16" ht="40.15" customHeight="1">
      <c r="D205" s="212"/>
      <c r="E205" s="213"/>
      <c r="F205" s="214"/>
      <c r="G205" s="215"/>
      <c r="H205" s="216"/>
      <c r="I205" s="216"/>
      <c r="J205" s="217"/>
      <c r="K205" s="217"/>
      <c r="L205" s="212"/>
      <c r="M205" s="212"/>
      <c r="N205" s="212"/>
      <c r="O205" s="215"/>
      <c r="P205" s="212"/>
    </row>
    <row r="206" spans="4:16" ht="40.15" customHeight="1">
      <c r="D206" s="212"/>
      <c r="E206" s="213"/>
      <c r="F206" s="214"/>
      <c r="G206" s="215"/>
      <c r="H206" s="216"/>
      <c r="I206" s="216"/>
      <c r="J206" s="217"/>
      <c r="K206" s="217"/>
      <c r="L206" s="212"/>
      <c r="M206" s="212"/>
      <c r="N206" s="212"/>
      <c r="O206" s="215"/>
      <c r="P206" s="212"/>
    </row>
    <row r="207" spans="4:16" ht="40.15" customHeight="1">
      <c r="D207" s="212"/>
      <c r="E207" s="213"/>
      <c r="F207" s="214"/>
      <c r="G207" s="215"/>
      <c r="H207" s="216"/>
      <c r="I207" s="216"/>
      <c r="J207" s="217"/>
      <c r="K207" s="217"/>
      <c r="L207" s="212"/>
      <c r="M207" s="212"/>
      <c r="N207" s="212"/>
      <c r="O207" s="215"/>
      <c r="P207" s="212"/>
    </row>
    <row r="208" spans="4:16" ht="40.15" customHeight="1">
      <c r="D208" s="212"/>
      <c r="E208" s="213"/>
      <c r="F208" s="214"/>
      <c r="G208" s="215"/>
      <c r="H208" s="216"/>
      <c r="I208" s="216"/>
      <c r="J208" s="217"/>
      <c r="K208" s="217"/>
      <c r="L208" s="212"/>
      <c r="M208" s="212"/>
      <c r="N208" s="212"/>
      <c r="O208" s="215"/>
      <c r="P208" s="212"/>
    </row>
    <row r="209" spans="4:16" ht="40.15" customHeight="1">
      <c r="D209" s="212"/>
      <c r="E209" s="213"/>
      <c r="F209" s="214"/>
      <c r="G209" s="215"/>
      <c r="H209" s="216"/>
      <c r="I209" s="216"/>
      <c r="J209" s="217"/>
      <c r="K209" s="217"/>
      <c r="L209" s="212"/>
      <c r="M209" s="212"/>
      <c r="N209" s="212"/>
      <c r="O209" s="215"/>
      <c r="P209" s="212"/>
    </row>
    <row r="210" spans="4:16" ht="40.15" customHeight="1">
      <c r="D210" s="212"/>
      <c r="E210" s="213"/>
      <c r="F210" s="214"/>
      <c r="G210" s="215"/>
      <c r="H210" s="216"/>
      <c r="I210" s="216"/>
      <c r="J210" s="217"/>
      <c r="K210" s="217"/>
      <c r="L210" s="212"/>
      <c r="M210" s="212"/>
      <c r="N210" s="212"/>
      <c r="O210" s="215"/>
      <c r="P210" s="212"/>
    </row>
    <row r="211" spans="4:16" ht="40.15" customHeight="1">
      <c r="D211" s="212"/>
      <c r="E211" s="213"/>
      <c r="F211" s="214"/>
      <c r="G211" s="215"/>
      <c r="H211" s="216"/>
      <c r="I211" s="216"/>
      <c r="J211" s="217"/>
      <c r="K211" s="217"/>
      <c r="L211" s="212"/>
      <c r="M211" s="212"/>
      <c r="N211" s="212"/>
      <c r="O211" s="215"/>
      <c r="P211" s="212"/>
    </row>
    <row r="212" spans="4:16" ht="40.15" customHeight="1">
      <c r="D212" s="212"/>
      <c r="E212" s="213"/>
      <c r="F212" s="214"/>
      <c r="G212" s="215"/>
      <c r="H212" s="216"/>
      <c r="I212" s="216"/>
      <c r="J212" s="217"/>
      <c r="K212" s="217"/>
      <c r="L212" s="212"/>
      <c r="M212" s="212"/>
      <c r="N212" s="212"/>
      <c r="O212" s="215"/>
      <c r="P212" s="212"/>
    </row>
    <row r="213" spans="4:16" ht="40.15" customHeight="1">
      <c r="D213" s="212"/>
      <c r="E213" s="213"/>
      <c r="F213" s="214"/>
      <c r="G213" s="215"/>
      <c r="H213" s="216"/>
      <c r="I213" s="216"/>
      <c r="J213" s="217"/>
      <c r="K213" s="217"/>
      <c r="L213" s="212"/>
      <c r="M213" s="212"/>
      <c r="N213" s="212"/>
      <c r="O213" s="215"/>
      <c r="P213" s="212"/>
    </row>
    <row r="214" spans="4:16" ht="40.15" customHeight="1">
      <c r="D214" s="212"/>
      <c r="E214" s="213"/>
      <c r="F214" s="214"/>
      <c r="G214" s="215"/>
      <c r="H214" s="216"/>
      <c r="I214" s="216"/>
      <c r="J214" s="217"/>
      <c r="K214" s="217"/>
      <c r="L214" s="212"/>
      <c r="M214" s="212"/>
      <c r="N214" s="212"/>
      <c r="O214" s="215"/>
      <c r="P214" s="212"/>
    </row>
    <row r="215" spans="4:16" ht="40.15" customHeight="1">
      <c r="D215" s="212"/>
      <c r="E215" s="213"/>
      <c r="F215" s="214"/>
      <c r="G215" s="215"/>
      <c r="H215" s="216"/>
      <c r="I215" s="216"/>
      <c r="J215" s="217"/>
      <c r="K215" s="217"/>
      <c r="L215" s="212"/>
      <c r="M215" s="212"/>
      <c r="N215" s="212"/>
      <c r="O215" s="215"/>
      <c r="P215" s="212"/>
    </row>
    <row r="216" spans="4:16" ht="40.15" customHeight="1">
      <c r="D216" s="212"/>
      <c r="E216" s="213"/>
      <c r="F216" s="214"/>
      <c r="G216" s="215"/>
      <c r="H216" s="216"/>
      <c r="I216" s="216"/>
      <c r="J216" s="217"/>
      <c r="K216" s="217"/>
      <c r="L216" s="212"/>
      <c r="M216" s="212"/>
      <c r="N216" s="212"/>
      <c r="O216" s="215"/>
      <c r="P216" s="212"/>
    </row>
    <row r="217" spans="4:16" ht="40.15" customHeight="1">
      <c r="D217" s="212"/>
      <c r="E217" s="213"/>
      <c r="F217" s="214"/>
      <c r="G217" s="215"/>
      <c r="H217" s="216"/>
      <c r="I217" s="216"/>
      <c r="J217" s="217"/>
      <c r="K217" s="217"/>
      <c r="L217" s="212"/>
      <c r="M217" s="212"/>
      <c r="N217" s="212"/>
      <c r="O217" s="215"/>
      <c r="P217" s="212"/>
    </row>
    <row r="218" spans="4:16" ht="40.15" customHeight="1">
      <c r="D218" s="212"/>
      <c r="E218" s="213"/>
      <c r="F218" s="214"/>
      <c r="G218" s="215"/>
      <c r="H218" s="216"/>
      <c r="I218" s="216"/>
      <c r="J218" s="217"/>
      <c r="K218" s="217"/>
      <c r="L218" s="212"/>
      <c r="M218" s="212"/>
      <c r="N218" s="212"/>
      <c r="O218" s="215"/>
      <c r="P218" s="212"/>
    </row>
    <row r="219" spans="4:16" ht="40.15" customHeight="1">
      <c r="D219" s="212"/>
      <c r="E219" s="213"/>
      <c r="F219" s="214"/>
      <c r="G219" s="215"/>
      <c r="H219" s="216"/>
      <c r="I219" s="216"/>
      <c r="J219" s="217"/>
      <c r="K219" s="217"/>
      <c r="L219" s="212"/>
      <c r="M219" s="212"/>
      <c r="N219" s="212"/>
      <c r="O219" s="215"/>
      <c r="P219" s="212"/>
    </row>
    <row r="220" spans="4:16" ht="40.15" customHeight="1">
      <c r="D220" s="212"/>
      <c r="E220" s="213"/>
      <c r="F220" s="214"/>
      <c r="G220" s="215"/>
      <c r="H220" s="216"/>
      <c r="I220" s="216"/>
      <c r="J220" s="217"/>
      <c r="K220" s="217"/>
      <c r="L220" s="212"/>
      <c r="M220" s="212"/>
      <c r="N220" s="212"/>
      <c r="O220" s="215"/>
      <c r="P220" s="212"/>
    </row>
    <row r="221" spans="4:16" ht="40.15" customHeight="1">
      <c r="D221" s="212"/>
      <c r="E221" s="213"/>
      <c r="F221" s="214"/>
      <c r="G221" s="215"/>
      <c r="H221" s="216"/>
      <c r="I221" s="216"/>
      <c r="J221" s="217"/>
      <c r="K221" s="217"/>
      <c r="L221" s="212"/>
      <c r="M221" s="212"/>
      <c r="N221" s="212"/>
      <c r="O221" s="215"/>
      <c r="P221" s="212"/>
    </row>
    <row r="222" spans="4:16" ht="40.15" customHeight="1">
      <c r="D222" s="212"/>
      <c r="E222" s="213"/>
      <c r="F222" s="214"/>
      <c r="G222" s="215"/>
      <c r="H222" s="216"/>
      <c r="I222" s="216"/>
      <c r="J222" s="217"/>
      <c r="K222" s="217"/>
      <c r="L222" s="212"/>
      <c r="M222" s="212"/>
      <c r="N222" s="212"/>
      <c r="O222" s="215"/>
      <c r="P222" s="212"/>
    </row>
    <row r="223" spans="4:16" ht="40.15" customHeight="1">
      <c r="D223" s="212"/>
      <c r="E223" s="213"/>
      <c r="F223" s="214"/>
      <c r="G223" s="215"/>
      <c r="H223" s="216"/>
      <c r="I223" s="216"/>
      <c r="J223" s="217"/>
      <c r="K223" s="217"/>
      <c r="L223" s="212"/>
      <c r="M223" s="212"/>
      <c r="N223" s="212"/>
      <c r="O223" s="215"/>
      <c r="P223" s="212"/>
    </row>
    <row r="224" spans="4:16" ht="40.15" customHeight="1">
      <c r="D224" s="212"/>
      <c r="E224" s="213"/>
      <c r="F224" s="214"/>
      <c r="G224" s="215"/>
      <c r="H224" s="216"/>
      <c r="I224" s="216"/>
      <c r="J224" s="217"/>
      <c r="K224" s="217"/>
      <c r="L224" s="212"/>
      <c r="M224" s="212"/>
      <c r="N224" s="212"/>
      <c r="O224" s="215"/>
      <c r="P224" s="212"/>
    </row>
    <row r="225" spans="4:16" ht="40.15" customHeight="1">
      <c r="D225" s="212"/>
      <c r="E225" s="213"/>
      <c r="F225" s="214"/>
      <c r="G225" s="215"/>
      <c r="H225" s="216"/>
      <c r="I225" s="216"/>
      <c r="J225" s="217"/>
      <c r="K225" s="217"/>
      <c r="L225" s="212"/>
      <c r="M225" s="212"/>
      <c r="N225" s="212"/>
      <c r="O225" s="215"/>
      <c r="P225" s="212"/>
    </row>
    <row r="226" spans="4:16" ht="40.15" customHeight="1">
      <c r="D226" s="212"/>
      <c r="E226" s="213"/>
      <c r="F226" s="214"/>
      <c r="G226" s="215"/>
      <c r="H226" s="216"/>
      <c r="I226" s="216"/>
      <c r="J226" s="217"/>
      <c r="K226" s="217"/>
      <c r="L226" s="212"/>
      <c r="M226" s="212"/>
      <c r="N226" s="212"/>
      <c r="O226" s="215"/>
      <c r="P226" s="212"/>
    </row>
    <row r="227" spans="4:16" ht="40.15" customHeight="1">
      <c r="D227" s="212"/>
      <c r="E227" s="213"/>
      <c r="F227" s="214"/>
      <c r="G227" s="215"/>
      <c r="H227" s="216"/>
      <c r="I227" s="216"/>
      <c r="J227" s="217"/>
      <c r="K227" s="217"/>
      <c r="L227" s="212"/>
      <c r="M227" s="212"/>
      <c r="N227" s="212"/>
      <c r="O227" s="215"/>
      <c r="P227" s="212"/>
    </row>
    <row r="228" spans="4:16" ht="40.15" customHeight="1">
      <c r="D228" s="212"/>
      <c r="E228" s="213"/>
      <c r="F228" s="214"/>
      <c r="G228" s="215"/>
      <c r="H228" s="216"/>
      <c r="I228" s="216"/>
      <c r="J228" s="217"/>
      <c r="K228" s="217"/>
      <c r="L228" s="212"/>
      <c r="M228" s="212"/>
      <c r="N228" s="212"/>
      <c r="O228" s="215"/>
      <c r="P228" s="212"/>
    </row>
    <row r="229" spans="4:16" ht="40.15" customHeight="1">
      <c r="D229" s="212"/>
      <c r="E229" s="213"/>
      <c r="F229" s="214"/>
      <c r="G229" s="215"/>
      <c r="H229" s="216"/>
      <c r="I229" s="216"/>
      <c r="J229" s="217"/>
      <c r="K229" s="217"/>
      <c r="L229" s="212"/>
      <c r="M229" s="212"/>
      <c r="N229" s="212"/>
      <c r="O229" s="215"/>
      <c r="P229" s="212"/>
    </row>
    <row r="230" spans="4:16" ht="40.15" customHeight="1">
      <c r="D230" s="212"/>
      <c r="E230" s="213"/>
      <c r="F230" s="214"/>
      <c r="G230" s="215"/>
      <c r="H230" s="216"/>
      <c r="I230" s="216"/>
      <c r="J230" s="217"/>
      <c r="K230" s="217"/>
      <c r="L230" s="212"/>
      <c r="M230" s="212"/>
      <c r="N230" s="212"/>
      <c r="O230" s="215"/>
      <c r="P230" s="212"/>
    </row>
    <row r="231" spans="4:16" ht="40.15" customHeight="1">
      <c r="D231" s="212"/>
      <c r="E231" s="213"/>
      <c r="F231" s="214"/>
      <c r="G231" s="215"/>
      <c r="H231" s="216"/>
      <c r="I231" s="216"/>
      <c r="J231" s="217"/>
      <c r="K231" s="217"/>
      <c r="L231" s="212"/>
      <c r="M231" s="212"/>
      <c r="N231" s="212"/>
      <c r="O231" s="215"/>
      <c r="P231" s="212"/>
    </row>
    <row r="232" spans="4:16" ht="40.15" customHeight="1">
      <c r="D232" s="212"/>
      <c r="E232" s="213"/>
      <c r="F232" s="214"/>
      <c r="G232" s="215"/>
      <c r="H232" s="216"/>
      <c r="I232" s="216"/>
      <c r="J232" s="217"/>
      <c r="K232" s="217"/>
      <c r="L232" s="212"/>
      <c r="M232" s="212"/>
      <c r="N232" s="212"/>
      <c r="O232" s="215"/>
      <c r="P232" s="212"/>
    </row>
    <row r="233" spans="4:16" ht="40.15" customHeight="1">
      <c r="D233" s="212"/>
      <c r="E233" s="213"/>
      <c r="F233" s="214"/>
      <c r="G233" s="215"/>
      <c r="H233" s="216"/>
      <c r="I233" s="216"/>
      <c r="J233" s="217"/>
      <c r="K233" s="217"/>
      <c r="L233" s="212"/>
      <c r="M233" s="212"/>
      <c r="N233" s="212"/>
      <c r="O233" s="215"/>
      <c r="P233" s="212"/>
    </row>
    <row r="234" spans="4:16" ht="40.15" customHeight="1">
      <c r="D234" s="212"/>
      <c r="E234" s="213"/>
      <c r="F234" s="214"/>
      <c r="G234" s="215"/>
      <c r="H234" s="216"/>
      <c r="I234" s="216"/>
      <c r="J234" s="217"/>
      <c r="K234" s="217"/>
      <c r="L234" s="212"/>
      <c r="M234" s="212"/>
      <c r="N234" s="212"/>
      <c r="O234" s="215"/>
      <c r="P234" s="212"/>
    </row>
    <row r="235" spans="4:16" ht="40.15" customHeight="1">
      <c r="D235" s="212"/>
      <c r="E235" s="213"/>
      <c r="F235" s="214"/>
      <c r="G235" s="215"/>
      <c r="H235" s="216"/>
      <c r="I235" s="216"/>
      <c r="J235" s="217"/>
      <c r="K235" s="217"/>
      <c r="L235" s="212"/>
      <c r="M235" s="212"/>
      <c r="N235" s="212"/>
      <c r="O235" s="215"/>
      <c r="P235" s="212"/>
    </row>
    <row r="236" spans="4:16" ht="40.15" customHeight="1">
      <c r="D236" s="212"/>
      <c r="E236" s="213"/>
      <c r="F236" s="214"/>
      <c r="G236" s="215"/>
      <c r="H236" s="216"/>
      <c r="I236" s="216"/>
      <c r="J236" s="217"/>
      <c r="K236" s="217"/>
      <c r="L236" s="212"/>
      <c r="M236" s="212"/>
      <c r="N236" s="212"/>
      <c r="O236" s="215"/>
      <c r="P236" s="212"/>
    </row>
    <row r="237" spans="4:16" ht="40.15" customHeight="1">
      <c r="D237" s="212"/>
      <c r="E237" s="213"/>
      <c r="F237" s="214"/>
      <c r="G237" s="215"/>
      <c r="H237" s="216"/>
      <c r="I237" s="216"/>
      <c r="J237" s="217"/>
      <c r="K237" s="217"/>
      <c r="L237" s="212"/>
      <c r="M237" s="212"/>
      <c r="N237" s="212"/>
      <c r="O237" s="215"/>
      <c r="P237" s="212"/>
    </row>
    <row r="238" spans="4:16" ht="40.15" customHeight="1">
      <c r="D238" s="212"/>
      <c r="E238" s="213"/>
      <c r="F238" s="214"/>
      <c r="G238" s="215"/>
      <c r="H238" s="216"/>
      <c r="I238" s="216"/>
      <c r="J238" s="217"/>
      <c r="K238" s="217"/>
      <c r="L238" s="212"/>
      <c r="M238" s="212"/>
      <c r="N238" s="212"/>
      <c r="O238" s="215"/>
      <c r="P238" s="212"/>
    </row>
    <row r="239" spans="4:16" ht="40.15" customHeight="1">
      <c r="D239" s="212"/>
      <c r="E239" s="213"/>
      <c r="F239" s="214"/>
      <c r="G239" s="215"/>
      <c r="H239" s="216"/>
      <c r="I239" s="216"/>
      <c r="J239" s="217"/>
      <c r="K239" s="217"/>
      <c r="L239" s="212"/>
      <c r="M239" s="212"/>
      <c r="N239" s="212"/>
      <c r="O239" s="215"/>
      <c r="P239" s="212"/>
    </row>
    <row r="240" spans="4:16" ht="40.15" customHeight="1">
      <c r="D240" s="212"/>
      <c r="E240" s="213"/>
      <c r="F240" s="214"/>
      <c r="G240" s="215"/>
      <c r="H240" s="216"/>
      <c r="I240" s="216"/>
      <c r="J240" s="217"/>
      <c r="K240" s="217"/>
      <c r="L240" s="212"/>
      <c r="M240" s="212"/>
      <c r="N240" s="212"/>
      <c r="O240" s="215"/>
      <c r="P240" s="212"/>
    </row>
    <row r="241" spans="4:16" ht="40.15" customHeight="1">
      <c r="D241" s="212"/>
      <c r="E241" s="213"/>
      <c r="F241" s="214"/>
      <c r="G241" s="215"/>
      <c r="H241" s="216"/>
      <c r="I241" s="216"/>
      <c r="J241" s="217"/>
      <c r="K241" s="217"/>
      <c r="L241" s="212"/>
      <c r="M241" s="212"/>
      <c r="N241" s="212"/>
      <c r="O241" s="215"/>
      <c r="P241" s="212"/>
    </row>
    <row r="242" spans="4:16" ht="40.15" customHeight="1">
      <c r="D242" s="212"/>
      <c r="E242" s="213"/>
      <c r="F242" s="214"/>
      <c r="G242" s="215"/>
      <c r="H242" s="216"/>
      <c r="I242" s="216"/>
      <c r="J242" s="217"/>
      <c r="K242" s="217"/>
      <c r="L242" s="212"/>
      <c r="M242" s="212"/>
      <c r="N242" s="212"/>
      <c r="O242" s="215"/>
      <c r="P242" s="212"/>
    </row>
    <row r="243" spans="4:16" ht="40.15" customHeight="1">
      <c r="D243" s="212"/>
      <c r="E243" s="213"/>
      <c r="F243" s="214"/>
      <c r="G243" s="215"/>
      <c r="H243" s="216"/>
      <c r="I243" s="216"/>
      <c r="J243" s="217"/>
      <c r="K243" s="217"/>
      <c r="L243" s="212"/>
      <c r="M243" s="212"/>
      <c r="N243" s="212"/>
      <c r="O243" s="215"/>
      <c r="P243" s="212"/>
    </row>
    <row r="244" spans="4:16" ht="40.15" customHeight="1">
      <c r="D244" s="212"/>
      <c r="E244" s="213"/>
      <c r="F244" s="214"/>
      <c r="G244" s="215"/>
      <c r="H244" s="216"/>
      <c r="I244" s="216"/>
      <c r="J244" s="217"/>
      <c r="K244" s="217"/>
      <c r="L244" s="212"/>
      <c r="M244" s="212"/>
      <c r="N244" s="212"/>
      <c r="O244" s="215"/>
      <c r="P244" s="212"/>
    </row>
    <row r="245" spans="4:16" ht="40.15" customHeight="1">
      <c r="D245" s="212"/>
      <c r="E245" s="213"/>
      <c r="F245" s="214"/>
      <c r="G245" s="215"/>
      <c r="H245" s="216"/>
      <c r="I245" s="216"/>
      <c r="J245" s="217"/>
      <c r="K245" s="217"/>
      <c r="L245" s="212"/>
      <c r="M245" s="212"/>
      <c r="N245" s="212"/>
      <c r="O245" s="215"/>
      <c r="P245" s="212"/>
    </row>
    <row r="246" spans="4:16" ht="40.15" customHeight="1">
      <c r="D246" s="212"/>
      <c r="E246" s="213"/>
      <c r="F246" s="214"/>
      <c r="G246" s="215"/>
      <c r="H246" s="216"/>
      <c r="I246" s="216"/>
      <c r="J246" s="217"/>
      <c r="K246" s="217"/>
      <c r="L246" s="212"/>
      <c r="M246" s="212"/>
      <c r="N246" s="212"/>
      <c r="O246" s="215"/>
      <c r="P246" s="212"/>
    </row>
    <row r="247" spans="4:16" ht="40.15" customHeight="1">
      <c r="D247" s="212"/>
      <c r="E247" s="213"/>
      <c r="F247" s="214"/>
      <c r="G247" s="215"/>
      <c r="H247" s="216"/>
      <c r="I247" s="216"/>
      <c r="J247" s="217"/>
      <c r="K247" s="217"/>
      <c r="L247" s="212"/>
      <c r="M247" s="212"/>
      <c r="N247" s="212"/>
      <c r="O247" s="215"/>
      <c r="P247" s="212"/>
    </row>
    <row r="248" spans="4:16" ht="40.15" customHeight="1">
      <c r="D248" s="212"/>
      <c r="E248" s="213"/>
      <c r="F248" s="214"/>
      <c r="G248" s="215"/>
      <c r="H248" s="216"/>
      <c r="I248" s="216"/>
      <c r="J248" s="217"/>
      <c r="K248" s="217"/>
      <c r="L248" s="212"/>
      <c r="M248" s="212"/>
      <c r="N248" s="212"/>
      <c r="O248" s="215"/>
      <c r="P248" s="212"/>
    </row>
    <row r="249" spans="4:16" ht="40.15" customHeight="1">
      <c r="D249" s="212"/>
      <c r="E249" s="213"/>
      <c r="F249" s="214"/>
      <c r="G249" s="215"/>
      <c r="H249" s="216"/>
      <c r="I249" s="216"/>
      <c r="J249" s="217"/>
      <c r="K249" s="217"/>
      <c r="L249" s="212"/>
      <c r="M249" s="212"/>
      <c r="N249" s="212"/>
      <c r="O249" s="215"/>
      <c r="P249" s="212"/>
    </row>
    <row r="250" spans="4:16" ht="40.15" customHeight="1">
      <c r="D250" s="212"/>
      <c r="E250" s="213"/>
      <c r="F250" s="214"/>
      <c r="G250" s="215"/>
      <c r="H250" s="216"/>
      <c r="I250" s="216"/>
      <c r="J250" s="217"/>
      <c r="K250" s="217"/>
      <c r="L250" s="212"/>
      <c r="M250" s="212"/>
      <c r="N250" s="212"/>
      <c r="O250" s="215"/>
      <c r="P250" s="212"/>
    </row>
    <row r="251" spans="4:16" ht="40.15" customHeight="1">
      <c r="D251" s="212"/>
      <c r="E251" s="213"/>
      <c r="F251" s="214"/>
      <c r="G251" s="215"/>
      <c r="H251" s="216"/>
      <c r="I251" s="216"/>
      <c r="J251" s="217"/>
      <c r="K251" s="217"/>
      <c r="L251" s="212"/>
      <c r="M251" s="212"/>
      <c r="N251" s="212"/>
      <c r="O251" s="215"/>
      <c r="P251" s="212"/>
    </row>
    <row r="252" spans="4:16" ht="40.15" customHeight="1">
      <c r="D252" s="212"/>
      <c r="E252" s="213"/>
      <c r="F252" s="214"/>
      <c r="G252" s="215"/>
      <c r="H252" s="216"/>
      <c r="I252" s="216"/>
      <c r="J252" s="217"/>
      <c r="K252" s="217"/>
      <c r="L252" s="212"/>
      <c r="M252" s="212"/>
      <c r="N252" s="212"/>
      <c r="O252" s="215"/>
      <c r="P252" s="212"/>
    </row>
    <row r="253" spans="4:16" ht="40.15" customHeight="1">
      <c r="D253" s="212"/>
      <c r="E253" s="213"/>
      <c r="F253" s="214"/>
      <c r="G253" s="215"/>
      <c r="H253" s="216"/>
      <c r="I253" s="216"/>
      <c r="J253" s="217"/>
      <c r="K253" s="217"/>
      <c r="L253" s="212"/>
      <c r="M253" s="212"/>
      <c r="N253" s="212"/>
      <c r="O253" s="215"/>
      <c r="P253" s="212"/>
    </row>
    <row r="254" spans="4:16" ht="40.15" customHeight="1">
      <c r="D254" s="212"/>
      <c r="E254" s="213"/>
      <c r="F254" s="214"/>
      <c r="G254" s="215"/>
      <c r="H254" s="216"/>
      <c r="I254" s="216"/>
      <c r="J254" s="217"/>
      <c r="K254" s="217"/>
      <c r="L254" s="212"/>
      <c r="M254" s="212"/>
      <c r="N254" s="212"/>
      <c r="O254" s="215"/>
      <c r="P254" s="212"/>
    </row>
    <row r="255" spans="4:16" ht="40.15" customHeight="1">
      <c r="D255" s="212"/>
      <c r="E255" s="213"/>
      <c r="F255" s="214"/>
      <c r="G255" s="215"/>
      <c r="H255" s="216"/>
      <c r="I255" s="216"/>
      <c r="J255" s="217"/>
      <c r="K255" s="217"/>
      <c r="L255" s="212"/>
      <c r="M255" s="212"/>
      <c r="N255" s="212"/>
      <c r="O255" s="215"/>
      <c r="P255" s="212"/>
    </row>
    <row r="256" spans="4:16" ht="40.15" customHeight="1">
      <c r="D256" s="212"/>
      <c r="E256" s="213"/>
      <c r="F256" s="214"/>
      <c r="G256" s="215"/>
      <c r="H256" s="216"/>
      <c r="I256" s="216"/>
      <c r="J256" s="217"/>
      <c r="K256" s="217"/>
      <c r="L256" s="212"/>
      <c r="M256" s="212"/>
      <c r="N256" s="212"/>
      <c r="O256" s="215"/>
      <c r="P256" s="212"/>
    </row>
    <row r="257" spans="4:16" ht="40.15" customHeight="1">
      <c r="D257" s="212"/>
      <c r="E257" s="213"/>
      <c r="F257" s="214"/>
      <c r="G257" s="215"/>
      <c r="H257" s="216"/>
      <c r="I257" s="216"/>
      <c r="J257" s="217"/>
      <c r="K257" s="217"/>
      <c r="L257" s="212"/>
      <c r="M257" s="212"/>
      <c r="N257" s="212"/>
      <c r="O257" s="215"/>
      <c r="P257" s="212"/>
    </row>
    <row r="258" spans="4:16" ht="40.15" customHeight="1">
      <c r="D258" s="212"/>
      <c r="E258" s="213"/>
      <c r="F258" s="214"/>
      <c r="G258" s="215"/>
      <c r="H258" s="216"/>
      <c r="I258" s="216"/>
      <c r="J258" s="217"/>
      <c r="K258" s="217"/>
      <c r="L258" s="212"/>
      <c r="M258" s="212"/>
      <c r="N258" s="212"/>
      <c r="O258" s="215"/>
      <c r="P258" s="212"/>
    </row>
    <row r="259" spans="4:16" ht="40.15" customHeight="1">
      <c r="D259" s="212"/>
      <c r="E259" s="213"/>
      <c r="F259" s="214"/>
      <c r="G259" s="215"/>
      <c r="H259" s="216"/>
      <c r="I259" s="216"/>
      <c r="J259" s="217"/>
      <c r="K259" s="217"/>
      <c r="L259" s="212"/>
      <c r="M259" s="212"/>
      <c r="N259" s="212"/>
      <c r="O259" s="215"/>
      <c r="P259" s="212"/>
    </row>
    <row r="260" spans="4:16" ht="40.15" customHeight="1">
      <c r="D260" s="212"/>
      <c r="E260" s="213"/>
      <c r="F260" s="214"/>
      <c r="G260" s="215"/>
      <c r="H260" s="216"/>
      <c r="I260" s="216"/>
      <c r="J260" s="217"/>
      <c r="K260" s="217"/>
      <c r="L260" s="212"/>
      <c r="M260" s="212"/>
      <c r="N260" s="212"/>
      <c r="O260" s="215"/>
      <c r="P260" s="212"/>
    </row>
    <row r="261" spans="4:16" ht="40.15" customHeight="1">
      <c r="D261" s="212"/>
      <c r="E261" s="213"/>
      <c r="F261" s="214"/>
      <c r="G261" s="215"/>
      <c r="H261" s="216"/>
      <c r="I261" s="216"/>
      <c r="J261" s="217"/>
      <c r="K261" s="217"/>
      <c r="L261" s="212"/>
      <c r="M261" s="212"/>
      <c r="N261" s="212"/>
      <c r="O261" s="215"/>
      <c r="P261" s="212"/>
    </row>
    <row r="262" spans="4:16" ht="40.15" customHeight="1">
      <c r="D262" s="212"/>
      <c r="E262" s="213"/>
      <c r="F262" s="214"/>
      <c r="G262" s="215"/>
      <c r="H262" s="216"/>
      <c r="I262" s="216"/>
      <c r="J262" s="217"/>
      <c r="K262" s="217"/>
      <c r="L262" s="212"/>
      <c r="M262" s="212"/>
      <c r="N262" s="212"/>
      <c r="O262" s="215"/>
      <c r="P262" s="212"/>
    </row>
    <row r="263" spans="4:16" ht="40.15" customHeight="1">
      <c r="D263" s="212"/>
      <c r="E263" s="213"/>
      <c r="F263" s="214"/>
      <c r="G263" s="215"/>
      <c r="H263" s="216"/>
      <c r="I263" s="216"/>
      <c r="J263" s="217"/>
      <c r="K263" s="217"/>
      <c r="L263" s="212"/>
      <c r="M263" s="212"/>
      <c r="N263" s="212"/>
      <c r="O263" s="215"/>
      <c r="P263" s="212"/>
    </row>
    <row r="264" spans="4:16" ht="40.15" customHeight="1">
      <c r="D264" s="212"/>
      <c r="E264" s="213"/>
      <c r="F264" s="214"/>
      <c r="G264" s="215"/>
      <c r="H264" s="216"/>
      <c r="I264" s="216"/>
      <c r="J264" s="217"/>
      <c r="K264" s="217"/>
      <c r="L264" s="212"/>
      <c r="M264" s="212"/>
      <c r="N264" s="212"/>
      <c r="O264" s="215"/>
      <c r="P264" s="212"/>
    </row>
    <row r="265" spans="4:16" ht="40.15" customHeight="1">
      <c r="D265" s="212"/>
      <c r="E265" s="213"/>
      <c r="F265" s="214"/>
      <c r="G265" s="215"/>
      <c r="H265" s="216"/>
      <c r="I265" s="216"/>
      <c r="J265" s="217"/>
      <c r="K265" s="217"/>
      <c r="L265" s="212"/>
      <c r="M265" s="212"/>
      <c r="N265" s="212"/>
      <c r="O265" s="215"/>
      <c r="P265" s="212"/>
    </row>
    <row r="266" spans="4:16" ht="40.15" customHeight="1">
      <c r="D266" s="212"/>
      <c r="E266" s="213"/>
      <c r="F266" s="214"/>
      <c r="G266" s="215"/>
      <c r="H266" s="216"/>
      <c r="I266" s="216"/>
      <c r="J266" s="217"/>
      <c r="K266" s="217"/>
      <c r="L266" s="212"/>
      <c r="M266" s="212"/>
      <c r="N266" s="212"/>
      <c r="O266" s="215"/>
      <c r="P266" s="212"/>
    </row>
    <row r="267" spans="4:16" ht="40.15" customHeight="1">
      <c r="D267" s="212"/>
      <c r="E267" s="213"/>
      <c r="F267" s="214"/>
      <c r="G267" s="215"/>
      <c r="H267" s="216"/>
      <c r="I267" s="216"/>
      <c r="J267" s="217"/>
      <c r="K267" s="217"/>
      <c r="L267" s="212"/>
      <c r="M267" s="212"/>
      <c r="N267" s="212"/>
      <c r="O267" s="215"/>
      <c r="P267" s="212"/>
    </row>
    <row r="268" spans="4:16" ht="40.15" customHeight="1">
      <c r="D268" s="212"/>
      <c r="E268" s="213"/>
      <c r="F268" s="214"/>
      <c r="G268" s="215"/>
      <c r="H268" s="216"/>
      <c r="I268" s="216"/>
      <c r="J268" s="217"/>
      <c r="K268" s="217"/>
      <c r="L268" s="212"/>
      <c r="M268" s="212"/>
      <c r="N268" s="212"/>
      <c r="O268" s="215"/>
      <c r="P268" s="212"/>
    </row>
    <row r="269" spans="4:16" ht="40.15" customHeight="1">
      <c r="D269" s="212"/>
      <c r="E269" s="213"/>
      <c r="F269" s="214"/>
      <c r="G269" s="215"/>
      <c r="H269" s="216"/>
      <c r="I269" s="216"/>
      <c r="J269" s="217"/>
      <c r="K269" s="217"/>
      <c r="L269" s="212"/>
      <c r="M269" s="212"/>
      <c r="N269" s="212"/>
      <c r="O269" s="215"/>
      <c r="P269" s="212"/>
    </row>
    <row r="270" spans="4:16" ht="40.15" customHeight="1">
      <c r="D270" s="212"/>
      <c r="E270" s="213"/>
      <c r="F270" s="214"/>
      <c r="G270" s="215"/>
      <c r="H270" s="216"/>
      <c r="I270" s="216"/>
      <c r="J270" s="217"/>
      <c r="K270" s="217"/>
      <c r="L270" s="212"/>
      <c r="M270" s="212"/>
      <c r="N270" s="212"/>
      <c r="O270" s="215"/>
      <c r="P270" s="212"/>
    </row>
    <row r="271" spans="4:16" ht="40.15" customHeight="1">
      <c r="D271" s="212"/>
      <c r="E271" s="213"/>
      <c r="F271" s="214"/>
      <c r="G271" s="215"/>
      <c r="H271" s="216"/>
      <c r="I271" s="216"/>
      <c r="J271" s="217"/>
      <c r="K271" s="217"/>
      <c r="L271" s="212"/>
      <c r="M271" s="212"/>
      <c r="N271" s="212"/>
      <c r="O271" s="215"/>
      <c r="P271" s="212"/>
    </row>
    <row r="272" spans="4:16" ht="40.15" customHeight="1">
      <c r="D272" s="212"/>
      <c r="E272" s="213"/>
      <c r="F272" s="214"/>
      <c r="G272" s="215"/>
      <c r="H272" s="216"/>
      <c r="I272" s="216"/>
      <c r="J272" s="217"/>
      <c r="K272" s="217"/>
      <c r="L272" s="212"/>
      <c r="M272" s="212"/>
      <c r="N272" s="212"/>
      <c r="O272" s="215"/>
      <c r="P272" s="212"/>
    </row>
    <row r="273" spans="4:16" ht="40.15" customHeight="1">
      <c r="D273" s="212"/>
      <c r="E273" s="213"/>
      <c r="F273" s="214"/>
      <c r="G273" s="215"/>
      <c r="H273" s="216"/>
      <c r="I273" s="216"/>
      <c r="J273" s="217"/>
      <c r="K273" s="217"/>
      <c r="L273" s="212"/>
      <c r="M273" s="212"/>
      <c r="N273" s="212"/>
      <c r="O273" s="215"/>
      <c r="P273" s="212"/>
    </row>
    <row r="274" spans="4:16" ht="40.15" customHeight="1">
      <c r="D274" s="212"/>
      <c r="E274" s="213"/>
      <c r="F274" s="214"/>
      <c r="G274" s="215"/>
      <c r="H274" s="216"/>
      <c r="I274" s="216"/>
      <c r="J274" s="217"/>
      <c r="K274" s="217"/>
      <c r="L274" s="212"/>
      <c r="M274" s="212"/>
      <c r="N274" s="212"/>
      <c r="O274" s="215"/>
      <c r="P274" s="212"/>
    </row>
    <row r="275" spans="4:16" ht="40.15" customHeight="1">
      <c r="D275" s="212"/>
      <c r="E275" s="213"/>
      <c r="F275" s="214"/>
      <c r="G275" s="215"/>
      <c r="H275" s="216"/>
      <c r="I275" s="216"/>
      <c r="J275" s="217"/>
      <c r="K275" s="217"/>
      <c r="L275" s="212"/>
      <c r="M275" s="212"/>
      <c r="N275" s="212"/>
      <c r="O275" s="215"/>
      <c r="P275" s="212"/>
    </row>
    <row r="276" spans="4:16" ht="40.15" customHeight="1">
      <c r="D276" s="212"/>
      <c r="E276" s="213"/>
      <c r="F276" s="214"/>
      <c r="G276" s="215"/>
      <c r="H276" s="216"/>
      <c r="I276" s="216"/>
      <c r="J276" s="217"/>
      <c r="K276" s="217"/>
      <c r="L276" s="212"/>
      <c r="M276" s="212"/>
      <c r="N276" s="212"/>
      <c r="O276" s="215"/>
      <c r="P276" s="212"/>
    </row>
    <row r="277" spans="4:16" ht="40.15" customHeight="1">
      <c r="D277" s="212"/>
      <c r="E277" s="213"/>
      <c r="F277" s="214"/>
      <c r="G277" s="215"/>
      <c r="H277" s="216"/>
      <c r="I277" s="216"/>
      <c r="J277" s="217"/>
      <c r="K277" s="217"/>
      <c r="L277" s="212"/>
      <c r="M277" s="212"/>
      <c r="N277" s="212"/>
      <c r="O277" s="215"/>
      <c r="P277" s="212"/>
    </row>
    <row r="278" spans="4:16" ht="40.15" customHeight="1">
      <c r="D278" s="212"/>
      <c r="E278" s="213"/>
      <c r="F278" s="214"/>
      <c r="G278" s="215"/>
      <c r="H278" s="216"/>
      <c r="I278" s="216"/>
      <c r="J278" s="217"/>
      <c r="K278" s="217"/>
      <c r="L278" s="212"/>
      <c r="M278" s="212"/>
      <c r="N278" s="212"/>
      <c r="O278" s="215"/>
      <c r="P278" s="212"/>
    </row>
    <row r="279" spans="4:16" ht="40.15" customHeight="1">
      <c r="D279" s="212"/>
      <c r="E279" s="213"/>
      <c r="F279" s="214"/>
      <c r="G279" s="215"/>
      <c r="H279" s="216"/>
      <c r="I279" s="216"/>
      <c r="J279" s="217"/>
      <c r="K279" s="217"/>
      <c r="L279" s="212"/>
      <c r="M279" s="212"/>
      <c r="N279" s="212"/>
      <c r="O279" s="215"/>
      <c r="P279" s="212"/>
    </row>
    <row r="280" spans="4:16" ht="40.15" customHeight="1">
      <c r="D280" s="212"/>
      <c r="E280" s="213"/>
      <c r="F280" s="214"/>
      <c r="G280" s="215"/>
      <c r="H280" s="216"/>
      <c r="I280" s="216"/>
      <c r="J280" s="217"/>
      <c r="K280" s="217"/>
      <c r="L280" s="212"/>
      <c r="M280" s="212"/>
      <c r="N280" s="212"/>
      <c r="O280" s="215"/>
      <c r="P280" s="212"/>
    </row>
    <row r="281" spans="4:16" ht="40.15" customHeight="1">
      <c r="D281" s="212"/>
      <c r="E281" s="213"/>
      <c r="F281" s="214"/>
      <c r="G281" s="215"/>
      <c r="H281" s="216"/>
      <c r="I281" s="216"/>
      <c r="J281" s="217"/>
      <c r="K281" s="217"/>
      <c r="L281" s="212"/>
      <c r="M281" s="212"/>
      <c r="N281" s="212"/>
      <c r="O281" s="215"/>
      <c r="P281" s="212"/>
    </row>
    <row r="282" spans="4:16" ht="40.15" customHeight="1">
      <c r="D282" s="212"/>
      <c r="E282" s="213"/>
      <c r="F282" s="214"/>
      <c r="G282" s="215"/>
      <c r="H282" s="216"/>
      <c r="I282" s="216"/>
      <c r="J282" s="217"/>
      <c r="K282" s="217"/>
      <c r="L282" s="212"/>
      <c r="M282" s="212"/>
      <c r="N282" s="212"/>
      <c r="O282" s="215"/>
      <c r="P282" s="212"/>
    </row>
    <row r="283" spans="4:16" ht="40.15" customHeight="1">
      <c r="D283" s="212"/>
      <c r="E283" s="213"/>
      <c r="F283" s="214"/>
      <c r="G283" s="215"/>
      <c r="H283" s="216"/>
      <c r="I283" s="216"/>
      <c r="J283" s="217"/>
      <c r="K283" s="217"/>
      <c r="L283" s="212"/>
      <c r="M283" s="212"/>
      <c r="N283" s="212"/>
      <c r="O283" s="215"/>
      <c r="P283" s="212"/>
    </row>
    <row r="284" spans="4:16" ht="40.15" customHeight="1">
      <c r="D284" s="212"/>
      <c r="E284" s="213"/>
      <c r="F284" s="214"/>
      <c r="G284" s="215"/>
      <c r="H284" s="216"/>
      <c r="I284" s="216"/>
      <c r="J284" s="217"/>
      <c r="K284" s="217"/>
      <c r="L284" s="212"/>
      <c r="M284" s="212"/>
      <c r="N284" s="212"/>
      <c r="O284" s="215"/>
      <c r="P284" s="212"/>
    </row>
    <row r="285" spans="4:16" ht="40.15" customHeight="1">
      <c r="D285" s="212"/>
      <c r="E285" s="213"/>
      <c r="F285" s="214"/>
      <c r="G285" s="215"/>
      <c r="H285" s="216"/>
      <c r="I285" s="216"/>
      <c r="J285" s="217"/>
      <c r="K285" s="217"/>
      <c r="L285" s="212"/>
      <c r="M285" s="212"/>
      <c r="N285" s="212"/>
      <c r="O285" s="215"/>
      <c r="P285" s="212"/>
    </row>
    <row r="286" spans="4:16" ht="40.15" customHeight="1">
      <c r="D286" s="212"/>
      <c r="E286" s="213"/>
      <c r="F286" s="214"/>
      <c r="G286" s="215"/>
      <c r="H286" s="216"/>
      <c r="I286" s="216"/>
      <c r="J286" s="217"/>
      <c r="K286" s="217"/>
      <c r="L286" s="212"/>
      <c r="M286" s="212"/>
      <c r="N286" s="212"/>
      <c r="O286" s="215"/>
      <c r="P286" s="212"/>
    </row>
    <row r="287" spans="4:16" ht="40.15" customHeight="1">
      <c r="D287" s="212"/>
      <c r="E287" s="213"/>
      <c r="F287" s="214"/>
      <c r="G287" s="215"/>
      <c r="H287" s="216"/>
      <c r="I287" s="216"/>
      <c r="J287" s="217"/>
      <c r="K287" s="217"/>
      <c r="L287" s="212"/>
      <c r="M287" s="212"/>
      <c r="N287" s="212"/>
      <c r="O287" s="215"/>
      <c r="P287" s="212"/>
    </row>
    <row r="288" spans="4:16" ht="40.15" customHeight="1">
      <c r="D288" s="212"/>
      <c r="E288" s="213"/>
      <c r="F288" s="214"/>
      <c r="G288" s="215"/>
      <c r="H288" s="216"/>
      <c r="I288" s="216"/>
      <c r="J288" s="217"/>
      <c r="K288" s="217"/>
      <c r="L288" s="212"/>
      <c r="M288" s="212"/>
      <c r="N288" s="212"/>
      <c r="O288" s="215"/>
      <c r="P288" s="212"/>
    </row>
    <row r="289" spans="4:16" ht="40.15" customHeight="1">
      <c r="D289" s="212"/>
      <c r="E289" s="213"/>
      <c r="F289" s="214"/>
      <c r="G289" s="215"/>
      <c r="H289" s="216"/>
      <c r="I289" s="216"/>
      <c r="J289" s="217"/>
      <c r="K289" s="217"/>
      <c r="L289" s="212"/>
      <c r="M289" s="212"/>
      <c r="N289" s="212"/>
      <c r="O289" s="215"/>
      <c r="P289" s="212"/>
    </row>
    <row r="290" spans="4:16" ht="40.15" customHeight="1">
      <c r="D290" s="212"/>
      <c r="E290" s="213"/>
      <c r="F290" s="214"/>
      <c r="G290" s="215"/>
      <c r="H290" s="216"/>
      <c r="I290" s="216"/>
      <c r="J290" s="217"/>
      <c r="K290" s="217"/>
      <c r="L290" s="212"/>
      <c r="M290" s="212"/>
      <c r="N290" s="212"/>
      <c r="O290" s="215"/>
      <c r="P290" s="212"/>
    </row>
    <row r="291" spans="4:16" ht="40.15" customHeight="1">
      <c r="D291" s="212"/>
      <c r="E291" s="213"/>
      <c r="F291" s="214"/>
      <c r="G291" s="215"/>
      <c r="H291" s="216"/>
      <c r="I291" s="216"/>
      <c r="J291" s="217"/>
      <c r="K291" s="217"/>
      <c r="L291" s="212"/>
      <c r="M291" s="212"/>
      <c r="N291" s="212"/>
      <c r="O291" s="215"/>
      <c r="P291" s="212"/>
    </row>
    <row r="292" spans="4:16" ht="40.15" customHeight="1">
      <c r="D292" s="212"/>
      <c r="E292" s="213"/>
      <c r="F292" s="214"/>
      <c r="G292" s="215"/>
      <c r="H292" s="216"/>
      <c r="I292" s="216"/>
      <c r="J292" s="217"/>
      <c r="K292" s="217"/>
      <c r="L292" s="212"/>
      <c r="M292" s="212"/>
      <c r="N292" s="212"/>
      <c r="O292" s="215"/>
      <c r="P292" s="212"/>
    </row>
    <row r="293" spans="4:16" ht="40.15" customHeight="1">
      <c r="D293" s="212"/>
      <c r="E293" s="213"/>
      <c r="F293" s="214"/>
      <c r="G293" s="215"/>
      <c r="H293" s="216"/>
      <c r="I293" s="216"/>
      <c r="J293" s="217"/>
      <c r="K293" s="217"/>
      <c r="L293" s="212"/>
      <c r="M293" s="212"/>
      <c r="N293" s="212"/>
      <c r="O293" s="215"/>
      <c r="P293" s="212"/>
    </row>
    <row r="294" spans="4:16" ht="40.15" customHeight="1">
      <c r="D294" s="212"/>
      <c r="E294" s="213"/>
      <c r="F294" s="214"/>
      <c r="G294" s="215"/>
      <c r="H294" s="216"/>
      <c r="I294" s="216"/>
      <c r="J294" s="217"/>
      <c r="K294" s="217"/>
      <c r="L294" s="212"/>
      <c r="M294" s="212"/>
      <c r="N294" s="212"/>
      <c r="O294" s="215"/>
      <c r="P294" s="212"/>
    </row>
    <row r="295" spans="4:16" ht="40.15" customHeight="1">
      <c r="D295" s="212"/>
      <c r="E295" s="213"/>
      <c r="F295" s="214"/>
      <c r="G295" s="215"/>
      <c r="H295" s="216"/>
      <c r="I295" s="216"/>
      <c r="J295" s="217"/>
      <c r="K295" s="217"/>
      <c r="L295" s="212"/>
      <c r="M295" s="212"/>
      <c r="N295" s="212"/>
      <c r="O295" s="215"/>
      <c r="P295" s="212"/>
    </row>
    <row r="296" spans="4:16" ht="40.15" customHeight="1">
      <c r="D296" s="212"/>
      <c r="E296" s="213"/>
      <c r="F296" s="214"/>
      <c r="G296" s="215"/>
      <c r="H296" s="216"/>
      <c r="I296" s="216"/>
      <c r="J296" s="217"/>
      <c r="K296" s="217"/>
      <c r="L296" s="212"/>
      <c r="M296" s="212"/>
      <c r="N296" s="212"/>
      <c r="O296" s="215"/>
      <c r="P296" s="212"/>
    </row>
    <row r="297" spans="4:16" ht="40.15" customHeight="1">
      <c r="D297" s="212"/>
      <c r="E297" s="213"/>
      <c r="F297" s="214"/>
      <c r="G297" s="215"/>
      <c r="H297" s="216"/>
      <c r="I297" s="216"/>
      <c r="J297" s="217"/>
      <c r="K297" s="217"/>
      <c r="L297" s="212"/>
      <c r="M297" s="212"/>
      <c r="N297" s="212"/>
      <c r="O297" s="215"/>
      <c r="P297" s="212"/>
    </row>
    <row r="298" spans="4:16" ht="40.15" customHeight="1">
      <c r="D298" s="212"/>
      <c r="E298" s="213"/>
      <c r="F298" s="214"/>
      <c r="G298" s="215"/>
      <c r="H298" s="216"/>
      <c r="I298" s="216"/>
      <c r="J298" s="217"/>
      <c r="K298" s="217"/>
      <c r="L298" s="212"/>
      <c r="M298" s="212"/>
      <c r="N298" s="212"/>
      <c r="O298" s="215"/>
      <c r="P298" s="212"/>
    </row>
    <row r="299" spans="4:16" ht="40.15" customHeight="1">
      <c r="D299" s="212"/>
      <c r="E299" s="213"/>
      <c r="F299" s="214"/>
      <c r="G299" s="215"/>
      <c r="H299" s="216"/>
      <c r="I299" s="216"/>
      <c r="J299" s="217"/>
      <c r="K299" s="217"/>
      <c r="L299" s="212"/>
      <c r="M299" s="212"/>
      <c r="N299" s="212"/>
      <c r="O299" s="215"/>
      <c r="P299" s="212"/>
    </row>
    <row r="300" spans="4:16" ht="40.15" customHeight="1">
      <c r="D300" s="212"/>
      <c r="E300" s="213"/>
      <c r="F300" s="214"/>
      <c r="G300" s="215"/>
      <c r="H300" s="216"/>
      <c r="I300" s="216"/>
      <c r="J300" s="217"/>
      <c r="K300" s="217"/>
      <c r="L300" s="212"/>
      <c r="M300" s="212"/>
      <c r="N300" s="212"/>
      <c r="O300" s="215"/>
      <c r="P300" s="212"/>
    </row>
    <row r="301" spans="4:16" ht="40.15" customHeight="1">
      <c r="D301" s="212"/>
      <c r="E301" s="213"/>
      <c r="F301" s="214"/>
      <c r="G301" s="215"/>
      <c r="H301" s="216"/>
      <c r="I301" s="216"/>
      <c r="J301" s="217"/>
      <c r="K301" s="217"/>
      <c r="L301" s="212"/>
      <c r="M301" s="212"/>
      <c r="N301" s="212"/>
      <c r="O301" s="215"/>
      <c r="P301" s="212"/>
    </row>
    <row r="302" spans="4:16" ht="40.15" customHeight="1">
      <c r="D302" s="212"/>
      <c r="E302" s="213"/>
      <c r="F302" s="214"/>
      <c r="G302" s="215"/>
      <c r="H302" s="216"/>
      <c r="I302" s="216"/>
      <c r="J302" s="217"/>
      <c r="K302" s="217"/>
      <c r="L302" s="212"/>
      <c r="M302" s="212"/>
      <c r="N302" s="212"/>
      <c r="O302" s="215"/>
      <c r="P302" s="212"/>
    </row>
    <row r="303" spans="4:16" ht="40.15" customHeight="1">
      <c r="D303" s="212"/>
      <c r="E303" s="213"/>
      <c r="F303" s="214"/>
      <c r="G303" s="215"/>
      <c r="H303" s="216"/>
      <c r="I303" s="216"/>
      <c r="J303" s="217"/>
      <c r="K303" s="217"/>
      <c r="L303" s="212"/>
      <c r="M303" s="212"/>
      <c r="N303" s="212"/>
      <c r="O303" s="215"/>
      <c r="P303" s="212"/>
    </row>
    <row r="304" spans="4:16" ht="40.15" customHeight="1">
      <c r="D304" s="212"/>
      <c r="E304" s="213"/>
      <c r="F304" s="214"/>
      <c r="G304" s="215"/>
      <c r="H304" s="216"/>
      <c r="I304" s="216"/>
      <c r="J304" s="217"/>
      <c r="K304" s="217"/>
      <c r="L304" s="212"/>
      <c r="M304" s="212"/>
      <c r="N304" s="212"/>
      <c r="O304" s="215"/>
      <c r="P304" s="212"/>
    </row>
    <row r="305" spans="4:16" ht="40.15" customHeight="1">
      <c r="D305" s="212"/>
      <c r="E305" s="213"/>
      <c r="F305" s="214"/>
      <c r="G305" s="215"/>
      <c r="H305" s="216"/>
      <c r="I305" s="216"/>
      <c r="J305" s="217"/>
      <c r="K305" s="217"/>
      <c r="L305" s="212"/>
      <c r="M305" s="212"/>
      <c r="N305" s="212"/>
      <c r="O305" s="215"/>
      <c r="P305" s="212"/>
    </row>
    <row r="306" spans="4:16" ht="40.15" customHeight="1">
      <c r="D306" s="212"/>
      <c r="E306" s="213"/>
      <c r="F306" s="214"/>
      <c r="G306" s="215"/>
      <c r="H306" s="216"/>
      <c r="I306" s="216"/>
      <c r="J306" s="217"/>
      <c r="K306" s="217"/>
      <c r="L306" s="212"/>
      <c r="M306" s="212"/>
      <c r="N306" s="212"/>
      <c r="O306" s="215"/>
      <c r="P306" s="212"/>
    </row>
    <row r="307" spans="4:16" ht="40.15" customHeight="1">
      <c r="D307" s="212"/>
      <c r="E307" s="213"/>
      <c r="F307" s="214"/>
      <c r="G307" s="215"/>
      <c r="H307" s="216"/>
      <c r="I307" s="216"/>
      <c r="J307" s="217"/>
      <c r="K307" s="217"/>
      <c r="L307" s="212"/>
      <c r="M307" s="212"/>
      <c r="N307" s="212"/>
      <c r="O307" s="215"/>
      <c r="P307" s="212"/>
    </row>
    <row r="308" spans="4:16" ht="40.15" customHeight="1">
      <c r="D308" s="212"/>
      <c r="E308" s="213"/>
      <c r="F308" s="214"/>
      <c r="G308" s="215"/>
      <c r="H308" s="216"/>
      <c r="I308" s="216"/>
      <c r="J308" s="217"/>
      <c r="K308" s="217"/>
      <c r="L308" s="212"/>
      <c r="M308" s="212"/>
      <c r="N308" s="212"/>
      <c r="O308" s="215"/>
      <c r="P308" s="212"/>
    </row>
    <row r="309" spans="4:16" ht="40.15" customHeight="1">
      <c r="D309" s="212"/>
      <c r="E309" s="213"/>
      <c r="F309" s="214"/>
      <c r="G309" s="215"/>
      <c r="H309" s="216"/>
      <c r="I309" s="216"/>
      <c r="J309" s="217"/>
      <c r="K309" s="217"/>
      <c r="L309" s="212"/>
      <c r="M309" s="212"/>
      <c r="N309" s="212"/>
      <c r="O309" s="215"/>
      <c r="P309" s="212"/>
    </row>
    <row r="310" spans="4:16" ht="40.15" customHeight="1">
      <c r="D310" s="212"/>
      <c r="E310" s="213"/>
      <c r="F310" s="214"/>
      <c r="G310" s="215"/>
      <c r="H310" s="216"/>
      <c r="I310" s="216"/>
      <c r="J310" s="217"/>
      <c r="K310" s="217"/>
      <c r="L310" s="212"/>
      <c r="M310" s="212"/>
      <c r="N310" s="212"/>
      <c r="O310" s="215"/>
      <c r="P310" s="212"/>
    </row>
    <row r="311" spans="4:16" ht="40.15" customHeight="1">
      <c r="D311" s="212"/>
      <c r="E311" s="213"/>
      <c r="F311" s="214"/>
      <c r="G311" s="215"/>
      <c r="H311" s="216"/>
      <c r="I311" s="216"/>
      <c r="J311" s="217"/>
      <c r="K311" s="217"/>
      <c r="L311" s="212"/>
      <c r="M311" s="212"/>
      <c r="N311" s="212"/>
      <c r="O311" s="215"/>
      <c r="P311" s="212"/>
    </row>
    <row r="312" spans="4:16" ht="40.15" customHeight="1">
      <c r="D312" s="212"/>
      <c r="E312" s="213"/>
      <c r="F312" s="214"/>
      <c r="G312" s="215"/>
      <c r="H312" s="216"/>
      <c r="I312" s="216"/>
      <c r="J312" s="217"/>
      <c r="K312" s="217"/>
      <c r="L312" s="212"/>
      <c r="M312" s="212"/>
      <c r="N312" s="212"/>
      <c r="O312" s="215"/>
      <c r="P312" s="212"/>
    </row>
    <row r="313" spans="4:16" ht="40.15" customHeight="1">
      <c r="D313" s="212"/>
      <c r="E313" s="213"/>
      <c r="F313" s="214"/>
      <c r="G313" s="215"/>
      <c r="H313" s="216"/>
      <c r="I313" s="216"/>
      <c r="J313" s="217"/>
      <c r="K313" s="217"/>
      <c r="L313" s="212"/>
      <c r="M313" s="212"/>
      <c r="N313" s="212"/>
      <c r="O313" s="215"/>
      <c r="P313" s="212"/>
    </row>
    <row r="314" spans="4:16" ht="40.15" customHeight="1">
      <c r="D314" s="212"/>
      <c r="E314" s="213"/>
      <c r="F314" s="214"/>
      <c r="G314" s="215"/>
      <c r="H314" s="216"/>
      <c r="I314" s="216"/>
      <c r="J314" s="217"/>
      <c r="K314" s="217"/>
      <c r="L314" s="212"/>
      <c r="M314" s="212"/>
      <c r="N314" s="212"/>
      <c r="O314" s="215"/>
      <c r="P314" s="212"/>
    </row>
    <row r="315" spans="4:16" ht="40.15" customHeight="1">
      <c r="D315" s="212"/>
      <c r="E315" s="213"/>
      <c r="F315" s="214"/>
      <c r="G315" s="215"/>
      <c r="H315" s="216"/>
      <c r="I315" s="216"/>
      <c r="J315" s="217"/>
      <c r="K315" s="217"/>
      <c r="L315" s="212"/>
      <c r="M315" s="212"/>
      <c r="N315" s="212"/>
      <c r="O315" s="215"/>
      <c r="P315" s="212"/>
    </row>
    <row r="316" spans="4:16" ht="40.15" customHeight="1">
      <c r="D316" s="212"/>
      <c r="E316" s="213"/>
      <c r="F316" s="214"/>
      <c r="G316" s="215"/>
      <c r="H316" s="216"/>
      <c r="I316" s="216"/>
      <c r="J316" s="217"/>
      <c r="K316" s="217"/>
      <c r="L316" s="212"/>
      <c r="M316" s="212"/>
      <c r="N316" s="212"/>
      <c r="O316" s="215"/>
      <c r="P316" s="212"/>
    </row>
    <row r="317" spans="4:16" ht="40.15" customHeight="1">
      <c r="D317" s="212"/>
      <c r="E317" s="213"/>
      <c r="F317" s="214"/>
      <c r="G317" s="215"/>
      <c r="H317" s="216"/>
      <c r="I317" s="216"/>
      <c r="J317" s="217"/>
      <c r="K317" s="217"/>
      <c r="L317" s="212"/>
      <c r="M317" s="212"/>
      <c r="N317" s="212"/>
      <c r="O317" s="215"/>
      <c r="P317" s="212"/>
    </row>
    <row r="318" spans="4:16" ht="40.15" customHeight="1">
      <c r="D318" s="212"/>
      <c r="E318" s="213"/>
      <c r="F318" s="214"/>
      <c r="G318" s="215"/>
      <c r="H318" s="216"/>
      <c r="I318" s="216"/>
      <c r="J318" s="217"/>
      <c r="K318" s="217"/>
      <c r="L318" s="212"/>
      <c r="M318" s="212"/>
      <c r="N318" s="212"/>
      <c r="O318" s="215"/>
      <c r="P318" s="212"/>
    </row>
    <row r="319" spans="4:16" ht="40.15" customHeight="1">
      <c r="D319" s="212"/>
      <c r="E319" s="213"/>
      <c r="F319" s="214"/>
      <c r="G319" s="215"/>
      <c r="H319" s="216"/>
      <c r="I319" s="216"/>
      <c r="J319" s="217"/>
      <c r="K319" s="217"/>
      <c r="L319" s="212"/>
      <c r="M319" s="212"/>
      <c r="N319" s="212"/>
      <c r="O319" s="215"/>
      <c r="P319" s="212"/>
    </row>
    <row r="320" spans="4:16" ht="40.15" customHeight="1">
      <c r="D320" s="212"/>
      <c r="E320" s="213"/>
      <c r="F320" s="214"/>
      <c r="G320" s="215"/>
      <c r="H320" s="216"/>
      <c r="I320" s="216"/>
      <c r="J320" s="217"/>
      <c r="K320" s="217"/>
      <c r="L320" s="212"/>
      <c r="M320" s="212"/>
      <c r="N320" s="212"/>
      <c r="O320" s="215"/>
      <c r="P320" s="212"/>
    </row>
    <row r="321" spans="4:16" ht="40.15" customHeight="1">
      <c r="D321" s="212"/>
      <c r="E321" s="213"/>
      <c r="F321" s="214"/>
      <c r="G321" s="215"/>
      <c r="H321" s="216"/>
      <c r="I321" s="216"/>
      <c r="J321" s="217"/>
      <c r="K321" s="217"/>
      <c r="L321" s="212"/>
      <c r="M321" s="212"/>
      <c r="N321" s="212"/>
      <c r="O321" s="215"/>
      <c r="P321" s="212"/>
    </row>
    <row r="322" spans="4:16" ht="40.15" customHeight="1">
      <c r="D322" s="212"/>
      <c r="E322" s="213"/>
      <c r="F322" s="214"/>
      <c r="G322" s="215"/>
      <c r="H322" s="216"/>
      <c r="I322" s="216"/>
      <c r="J322" s="217"/>
      <c r="K322" s="217"/>
      <c r="L322" s="212"/>
      <c r="M322" s="212"/>
      <c r="N322" s="212"/>
      <c r="O322" s="215"/>
      <c r="P322" s="212"/>
    </row>
    <row r="323" spans="4:16" ht="40.15" customHeight="1">
      <c r="D323" s="212"/>
      <c r="E323" s="213"/>
      <c r="F323" s="214"/>
      <c r="G323" s="215"/>
      <c r="H323" s="216"/>
      <c r="I323" s="216"/>
      <c r="J323" s="217"/>
      <c r="K323" s="217"/>
      <c r="L323" s="212"/>
      <c r="M323" s="212"/>
      <c r="N323" s="212"/>
      <c r="O323" s="215"/>
      <c r="P323" s="212"/>
    </row>
    <row r="324" spans="4:16" ht="40.15" customHeight="1">
      <c r="D324" s="212"/>
      <c r="E324" s="213"/>
      <c r="F324" s="214"/>
      <c r="G324" s="215"/>
      <c r="H324" s="216"/>
      <c r="I324" s="216"/>
      <c r="J324" s="217"/>
      <c r="K324" s="217"/>
      <c r="L324" s="212"/>
      <c r="M324" s="212"/>
      <c r="N324" s="212"/>
      <c r="O324" s="215"/>
      <c r="P324" s="212"/>
    </row>
    <row r="325" spans="4:16" ht="40.15" customHeight="1">
      <c r="D325" s="212"/>
      <c r="E325" s="213"/>
      <c r="F325" s="214"/>
      <c r="G325" s="215"/>
      <c r="H325" s="216"/>
      <c r="I325" s="216"/>
      <c r="J325" s="217"/>
      <c r="K325" s="217"/>
      <c r="L325" s="212"/>
      <c r="M325" s="212"/>
      <c r="N325" s="212"/>
      <c r="O325" s="215"/>
      <c r="P325" s="212"/>
    </row>
    <row r="326" spans="4:16" ht="40.15" customHeight="1">
      <c r="D326" s="212"/>
      <c r="E326" s="213"/>
      <c r="F326" s="214"/>
      <c r="G326" s="215"/>
      <c r="H326" s="216"/>
      <c r="I326" s="216"/>
      <c r="J326" s="217"/>
      <c r="K326" s="217"/>
      <c r="L326" s="212"/>
      <c r="M326" s="212"/>
      <c r="N326" s="212"/>
      <c r="O326" s="215"/>
      <c r="P326" s="212"/>
    </row>
    <row r="327" spans="4:16" ht="40.15" customHeight="1">
      <c r="D327" s="212"/>
      <c r="E327" s="213"/>
      <c r="F327" s="214"/>
      <c r="G327" s="215"/>
      <c r="H327" s="216"/>
      <c r="I327" s="216"/>
      <c r="J327" s="217"/>
      <c r="K327" s="217"/>
      <c r="L327" s="212"/>
      <c r="M327" s="212"/>
      <c r="N327" s="212"/>
      <c r="O327" s="215"/>
      <c r="P327" s="212"/>
    </row>
    <row r="328" spans="4:16" ht="40.15" customHeight="1">
      <c r="D328" s="212"/>
      <c r="E328" s="213"/>
      <c r="F328" s="214"/>
      <c r="G328" s="215"/>
      <c r="H328" s="216"/>
      <c r="I328" s="216"/>
      <c r="J328" s="217"/>
      <c r="K328" s="217"/>
      <c r="L328" s="212"/>
      <c r="M328" s="212"/>
      <c r="N328" s="212"/>
      <c r="O328" s="215"/>
      <c r="P328" s="212"/>
    </row>
    <row r="329" spans="4:16" ht="40.15" customHeight="1">
      <c r="D329" s="212"/>
      <c r="E329" s="213"/>
      <c r="F329" s="214"/>
      <c r="G329" s="215"/>
      <c r="H329" s="216"/>
      <c r="I329" s="216"/>
      <c r="J329" s="217"/>
      <c r="K329" s="217"/>
      <c r="L329" s="212"/>
      <c r="M329" s="212"/>
      <c r="N329" s="212"/>
      <c r="O329" s="215"/>
      <c r="P329" s="212"/>
    </row>
    <row r="330" spans="4:16" ht="40.15" customHeight="1">
      <c r="D330" s="212"/>
      <c r="E330" s="213"/>
      <c r="F330" s="214"/>
      <c r="G330" s="215"/>
      <c r="H330" s="216"/>
      <c r="I330" s="216"/>
      <c r="J330" s="217"/>
      <c r="K330" s="217"/>
      <c r="L330" s="212"/>
      <c r="M330" s="212"/>
      <c r="N330" s="212"/>
      <c r="O330" s="215"/>
      <c r="P330" s="212"/>
    </row>
    <row r="331" spans="4:16" ht="40.15" customHeight="1">
      <c r="D331" s="212"/>
      <c r="E331" s="213"/>
      <c r="F331" s="214"/>
      <c r="G331" s="215"/>
      <c r="H331" s="216"/>
      <c r="I331" s="216"/>
      <c r="J331" s="217"/>
      <c r="K331" s="217"/>
      <c r="L331" s="212"/>
      <c r="M331" s="212"/>
      <c r="N331" s="212"/>
      <c r="O331" s="215"/>
      <c r="P331" s="212"/>
    </row>
    <row r="332" spans="4:16" ht="40.15" customHeight="1">
      <c r="D332" s="212"/>
      <c r="E332" s="213"/>
      <c r="F332" s="214"/>
      <c r="G332" s="215"/>
      <c r="H332" s="216"/>
      <c r="I332" s="216"/>
      <c r="J332" s="217"/>
      <c r="K332" s="217"/>
      <c r="L332" s="212"/>
      <c r="M332" s="212"/>
      <c r="N332" s="212"/>
      <c r="O332" s="215"/>
      <c r="P332" s="212"/>
    </row>
    <row r="333" spans="4:16" ht="40.15" customHeight="1">
      <c r="D333" s="212"/>
      <c r="E333" s="213"/>
      <c r="F333" s="214"/>
      <c r="G333" s="215"/>
      <c r="H333" s="216"/>
      <c r="I333" s="216"/>
      <c r="J333" s="217"/>
      <c r="K333" s="217"/>
      <c r="L333" s="212"/>
      <c r="M333" s="212"/>
      <c r="N333" s="212"/>
      <c r="O333" s="215"/>
      <c r="P333" s="212"/>
    </row>
    <row r="334" spans="4:16" ht="40.15" customHeight="1">
      <c r="D334" s="212"/>
      <c r="E334" s="213"/>
      <c r="F334" s="214"/>
      <c r="G334" s="215"/>
      <c r="H334" s="216"/>
      <c r="I334" s="216"/>
      <c r="J334" s="217"/>
      <c r="K334" s="217"/>
      <c r="L334" s="212"/>
      <c r="M334" s="212"/>
      <c r="N334" s="212"/>
      <c r="O334" s="215"/>
      <c r="P334" s="212"/>
    </row>
    <row r="335" spans="4:16" ht="40.15" customHeight="1">
      <c r="D335" s="212"/>
      <c r="E335" s="213"/>
      <c r="F335" s="214"/>
      <c r="G335" s="215"/>
      <c r="H335" s="216"/>
      <c r="I335" s="216"/>
      <c r="J335" s="217"/>
      <c r="K335" s="217"/>
      <c r="L335" s="212"/>
      <c r="M335" s="212"/>
      <c r="N335" s="212"/>
      <c r="O335" s="215"/>
      <c r="P335" s="212"/>
    </row>
    <row r="336" spans="4:16" ht="40.15" customHeight="1">
      <c r="D336" s="212"/>
      <c r="E336" s="213"/>
      <c r="F336" s="214"/>
      <c r="G336" s="215"/>
      <c r="H336" s="216"/>
      <c r="I336" s="216"/>
      <c r="J336" s="217"/>
      <c r="K336" s="217"/>
      <c r="L336" s="212"/>
      <c r="M336" s="212"/>
      <c r="N336" s="212"/>
      <c r="O336" s="215"/>
      <c r="P336" s="212"/>
    </row>
    <row r="337" spans="4:16" ht="40.15" customHeight="1">
      <c r="D337" s="212"/>
      <c r="E337" s="213"/>
      <c r="F337" s="214"/>
      <c r="G337" s="215"/>
      <c r="H337" s="216"/>
      <c r="I337" s="216"/>
      <c r="J337" s="217"/>
      <c r="K337" s="217"/>
      <c r="L337" s="212"/>
      <c r="M337" s="212"/>
      <c r="N337" s="212"/>
      <c r="O337" s="215"/>
      <c r="P337" s="212"/>
    </row>
    <row r="338" spans="4:16" ht="40.15" customHeight="1">
      <c r="D338" s="212"/>
      <c r="E338" s="213"/>
      <c r="F338" s="214"/>
      <c r="G338" s="215"/>
      <c r="H338" s="216"/>
      <c r="I338" s="216"/>
      <c r="J338" s="217"/>
      <c r="K338" s="217"/>
      <c r="L338" s="212"/>
      <c r="M338" s="212"/>
      <c r="N338" s="212"/>
      <c r="O338" s="215"/>
      <c r="P338" s="212"/>
    </row>
    <row r="339" spans="4:16" ht="40.15" customHeight="1">
      <c r="D339" s="212"/>
      <c r="E339" s="213"/>
      <c r="F339" s="214"/>
      <c r="G339" s="215"/>
      <c r="H339" s="216"/>
      <c r="I339" s="216"/>
      <c r="J339" s="217"/>
      <c r="K339" s="217"/>
      <c r="L339" s="212"/>
      <c r="M339" s="212"/>
      <c r="N339" s="212"/>
      <c r="O339" s="215"/>
      <c r="P339" s="212"/>
    </row>
    <row r="340" spans="4:16" ht="40.15" customHeight="1">
      <c r="D340" s="212"/>
      <c r="E340" s="213"/>
      <c r="F340" s="214"/>
      <c r="G340" s="215"/>
      <c r="H340" s="216"/>
      <c r="I340" s="216"/>
      <c r="J340" s="217"/>
      <c r="K340" s="217"/>
      <c r="L340" s="212"/>
      <c r="M340" s="212"/>
      <c r="N340" s="212"/>
      <c r="O340" s="215"/>
      <c r="P340" s="212"/>
    </row>
    <row r="341" spans="4:16" ht="40.15" customHeight="1">
      <c r="D341" s="212"/>
      <c r="E341" s="213"/>
      <c r="F341" s="214"/>
      <c r="G341" s="215"/>
      <c r="H341" s="216"/>
      <c r="I341" s="216"/>
      <c r="J341" s="217"/>
      <c r="K341" s="217"/>
      <c r="L341" s="212"/>
      <c r="M341" s="212"/>
      <c r="N341" s="212"/>
      <c r="O341" s="215"/>
      <c r="P341" s="212"/>
    </row>
    <row r="342" spans="4:16" ht="40.15" customHeight="1">
      <c r="D342" s="212"/>
      <c r="E342" s="213"/>
      <c r="F342" s="214"/>
      <c r="G342" s="215"/>
      <c r="H342" s="216"/>
      <c r="I342" s="216"/>
      <c r="J342" s="217"/>
      <c r="K342" s="217"/>
      <c r="L342" s="212"/>
      <c r="M342" s="212"/>
      <c r="N342" s="212"/>
      <c r="O342" s="215"/>
      <c r="P342" s="212"/>
    </row>
    <row r="343" spans="4:16" ht="40.15" customHeight="1">
      <c r="D343" s="212"/>
      <c r="E343" s="213"/>
      <c r="F343" s="214"/>
      <c r="G343" s="215"/>
      <c r="H343" s="216"/>
      <c r="I343" s="216"/>
      <c r="J343" s="217"/>
      <c r="K343" s="217"/>
      <c r="L343" s="212"/>
      <c r="M343" s="212"/>
      <c r="N343" s="212"/>
      <c r="O343" s="215"/>
      <c r="P343" s="212"/>
    </row>
    <row r="344" spans="4:16" ht="40.15" customHeight="1">
      <c r="D344" s="212"/>
      <c r="E344" s="213"/>
      <c r="F344" s="214"/>
      <c r="G344" s="215"/>
      <c r="H344" s="216"/>
      <c r="I344" s="216"/>
      <c r="J344" s="217"/>
      <c r="K344" s="217"/>
      <c r="L344" s="212"/>
      <c r="M344" s="212"/>
      <c r="N344" s="212"/>
      <c r="O344" s="215"/>
      <c r="P344" s="212"/>
    </row>
    <row r="345" spans="4:16" ht="40.15" customHeight="1">
      <c r="D345" s="212"/>
      <c r="E345" s="213"/>
      <c r="F345" s="214"/>
      <c r="G345" s="215"/>
      <c r="H345" s="216"/>
      <c r="I345" s="216"/>
      <c r="J345" s="217"/>
      <c r="K345" s="217"/>
      <c r="L345" s="212"/>
      <c r="M345" s="212"/>
      <c r="N345" s="212"/>
      <c r="O345" s="215"/>
      <c r="P345" s="212"/>
    </row>
    <row r="346" spans="4:16" ht="40.15" customHeight="1">
      <c r="D346" s="212"/>
      <c r="E346" s="213"/>
      <c r="F346" s="214"/>
      <c r="G346" s="215"/>
      <c r="H346" s="216"/>
      <c r="I346" s="216"/>
      <c r="J346" s="217"/>
      <c r="K346" s="217"/>
      <c r="L346" s="212"/>
      <c r="M346" s="212"/>
      <c r="N346" s="212"/>
      <c r="O346" s="215"/>
      <c r="P346" s="212"/>
    </row>
    <row r="347" spans="4:16" ht="40.15" customHeight="1">
      <c r="D347" s="212"/>
      <c r="E347" s="213"/>
      <c r="F347" s="214"/>
      <c r="G347" s="215"/>
      <c r="H347" s="216"/>
      <c r="I347" s="216"/>
      <c r="J347" s="217"/>
      <c r="K347" s="217"/>
      <c r="L347" s="212"/>
      <c r="M347" s="212"/>
      <c r="N347" s="212"/>
      <c r="O347" s="215"/>
      <c r="P347" s="212"/>
    </row>
    <row r="348" spans="4:16" ht="40.15" customHeight="1">
      <c r="D348" s="212"/>
      <c r="E348" s="213"/>
      <c r="F348" s="214"/>
      <c r="G348" s="215"/>
      <c r="H348" s="216"/>
      <c r="I348" s="216"/>
      <c r="J348" s="217"/>
      <c r="K348" s="217"/>
      <c r="L348" s="212"/>
      <c r="M348" s="212"/>
      <c r="N348" s="212"/>
      <c r="O348" s="215"/>
      <c r="P348" s="212"/>
    </row>
    <row r="349" spans="4:16" ht="40.15" customHeight="1">
      <c r="D349" s="212"/>
      <c r="E349" s="213"/>
      <c r="F349" s="214"/>
      <c r="G349" s="215"/>
      <c r="H349" s="216"/>
      <c r="I349" s="216"/>
      <c r="J349" s="217"/>
      <c r="K349" s="217"/>
      <c r="L349" s="212"/>
      <c r="M349" s="212"/>
      <c r="N349" s="212"/>
      <c r="O349" s="215"/>
      <c r="P349" s="212"/>
    </row>
    <row r="350" spans="4:16" ht="40.15" customHeight="1">
      <c r="D350" s="212"/>
      <c r="E350" s="213"/>
      <c r="F350" s="214"/>
      <c r="G350" s="215"/>
      <c r="H350" s="216"/>
      <c r="I350" s="216"/>
      <c r="J350" s="217"/>
      <c r="K350" s="217"/>
      <c r="L350" s="212"/>
      <c r="M350" s="212"/>
      <c r="N350" s="212"/>
      <c r="O350" s="215"/>
      <c r="P350" s="212"/>
    </row>
    <row r="351" spans="4:16" ht="40.15" customHeight="1">
      <c r="D351" s="212"/>
      <c r="E351" s="213"/>
      <c r="F351" s="214"/>
      <c r="G351" s="215"/>
      <c r="H351" s="216"/>
      <c r="I351" s="216"/>
      <c r="J351" s="217"/>
      <c r="K351" s="217"/>
      <c r="L351" s="212"/>
      <c r="M351" s="212"/>
      <c r="N351" s="212"/>
      <c r="O351" s="215"/>
      <c r="P351" s="212"/>
    </row>
    <row r="352" spans="4:16" ht="40.15" customHeight="1">
      <c r="D352" s="212"/>
      <c r="E352" s="213"/>
      <c r="F352" s="214"/>
      <c r="G352" s="215"/>
      <c r="H352" s="216"/>
      <c r="I352" s="216"/>
      <c r="J352" s="217"/>
      <c r="K352" s="217"/>
      <c r="L352" s="212"/>
      <c r="M352" s="212"/>
      <c r="N352" s="212"/>
      <c r="O352" s="215"/>
      <c r="P352" s="212"/>
    </row>
    <row r="353" spans="4:16" ht="40.15" customHeight="1">
      <c r="D353" s="212"/>
      <c r="E353" s="213"/>
      <c r="F353" s="214"/>
      <c r="G353" s="215"/>
      <c r="H353" s="216"/>
      <c r="I353" s="216"/>
      <c r="J353" s="217"/>
      <c r="K353" s="217"/>
      <c r="L353" s="212"/>
      <c r="M353" s="212"/>
      <c r="N353" s="212"/>
      <c r="O353" s="215"/>
      <c r="P353" s="212"/>
    </row>
    <row r="354" spans="4:16" ht="40.15" customHeight="1">
      <c r="D354" s="212"/>
      <c r="E354" s="213"/>
      <c r="F354" s="214"/>
      <c r="G354" s="215"/>
      <c r="H354" s="216"/>
      <c r="I354" s="216"/>
      <c r="J354" s="217"/>
      <c r="K354" s="217"/>
      <c r="L354" s="212"/>
      <c r="M354" s="212"/>
      <c r="N354" s="212"/>
      <c r="O354" s="215"/>
      <c r="P354" s="212"/>
    </row>
    <row r="355" spans="4:16" ht="40.15" customHeight="1">
      <c r="D355" s="212"/>
      <c r="E355" s="213"/>
      <c r="F355" s="214"/>
      <c r="G355" s="215"/>
      <c r="H355" s="216"/>
      <c r="I355" s="216"/>
      <c r="J355" s="217"/>
      <c r="K355" s="217"/>
      <c r="L355" s="212"/>
      <c r="M355" s="212"/>
      <c r="N355" s="212"/>
      <c r="O355" s="215"/>
      <c r="P355" s="212"/>
    </row>
    <row r="356" spans="4:16" ht="40.15" customHeight="1">
      <c r="D356" s="212"/>
      <c r="E356" s="213"/>
      <c r="F356" s="214"/>
      <c r="G356" s="215"/>
      <c r="H356" s="216"/>
      <c r="I356" s="216"/>
      <c r="J356" s="217"/>
      <c r="K356" s="217"/>
      <c r="L356" s="212"/>
      <c r="M356" s="212"/>
      <c r="N356" s="212"/>
      <c r="O356" s="215"/>
      <c r="P356" s="212"/>
    </row>
    <row r="357" spans="4:16" ht="40.15" customHeight="1">
      <c r="D357" s="212"/>
      <c r="E357" s="213"/>
      <c r="F357" s="214"/>
      <c r="G357" s="215"/>
      <c r="H357" s="216"/>
      <c r="I357" s="216"/>
      <c r="J357" s="217"/>
      <c r="K357" s="217"/>
      <c r="L357" s="212"/>
      <c r="M357" s="212"/>
      <c r="N357" s="212"/>
      <c r="O357" s="215"/>
      <c r="P357" s="212"/>
    </row>
    <row r="358" spans="4:16" ht="40.15" customHeight="1">
      <c r="D358" s="212"/>
      <c r="E358" s="213"/>
      <c r="F358" s="214"/>
      <c r="G358" s="215"/>
      <c r="H358" s="216"/>
      <c r="I358" s="216"/>
      <c r="J358" s="217"/>
      <c r="K358" s="217"/>
      <c r="L358" s="212"/>
      <c r="M358" s="212"/>
      <c r="N358" s="212"/>
      <c r="O358" s="215"/>
      <c r="P358" s="212"/>
    </row>
    <row r="359" spans="4:16" ht="40.15" customHeight="1">
      <c r="D359" s="212"/>
      <c r="E359" s="213"/>
      <c r="F359" s="214"/>
      <c r="G359" s="215"/>
      <c r="H359" s="216"/>
      <c r="I359" s="216"/>
      <c r="J359" s="217"/>
      <c r="K359" s="217"/>
      <c r="L359" s="212"/>
      <c r="M359" s="212"/>
      <c r="N359" s="212"/>
      <c r="O359" s="215"/>
      <c r="P359" s="212"/>
    </row>
    <row r="360" spans="4:16" ht="40.15" customHeight="1">
      <c r="D360" s="212"/>
      <c r="E360" s="213"/>
      <c r="F360" s="214"/>
      <c r="G360" s="215"/>
      <c r="H360" s="216"/>
      <c r="I360" s="216"/>
      <c r="J360" s="217"/>
      <c r="K360" s="217"/>
      <c r="L360" s="212"/>
      <c r="M360" s="212"/>
      <c r="N360" s="212"/>
      <c r="O360" s="215"/>
      <c r="P360" s="212"/>
    </row>
    <row r="361" spans="4:16" ht="40.15" customHeight="1">
      <c r="D361" s="212"/>
      <c r="E361" s="213"/>
      <c r="F361" s="214"/>
      <c r="G361" s="215"/>
      <c r="H361" s="216"/>
      <c r="I361" s="216"/>
      <c r="J361" s="217"/>
      <c r="K361" s="217"/>
      <c r="L361" s="212"/>
      <c r="M361" s="212"/>
      <c r="N361" s="212"/>
      <c r="O361" s="215"/>
      <c r="P361" s="212"/>
    </row>
    <row r="362" spans="4:16" ht="40.15" customHeight="1">
      <c r="D362" s="212"/>
      <c r="E362" s="213"/>
      <c r="F362" s="214"/>
      <c r="G362" s="215"/>
      <c r="H362" s="216"/>
      <c r="I362" s="216"/>
      <c r="J362" s="217"/>
      <c r="K362" s="217"/>
      <c r="L362" s="212"/>
      <c r="M362" s="212"/>
      <c r="N362" s="212"/>
      <c r="O362" s="215"/>
      <c r="P362" s="212"/>
    </row>
    <row r="363" spans="4:16" ht="40.15" customHeight="1">
      <c r="D363" s="212"/>
      <c r="E363" s="213"/>
      <c r="F363" s="214"/>
      <c r="G363" s="215"/>
      <c r="H363" s="216"/>
      <c r="I363" s="216"/>
      <c r="J363" s="217"/>
      <c r="K363" s="217"/>
      <c r="L363" s="212"/>
      <c r="M363" s="212"/>
      <c r="N363" s="212"/>
      <c r="O363" s="215"/>
      <c r="P363" s="212"/>
    </row>
    <row r="364" spans="4:16" ht="40.15" customHeight="1">
      <c r="D364" s="212"/>
      <c r="E364" s="213"/>
      <c r="F364" s="214"/>
      <c r="G364" s="215"/>
      <c r="H364" s="216"/>
      <c r="I364" s="216"/>
      <c r="J364" s="217"/>
      <c r="K364" s="217"/>
      <c r="L364" s="212"/>
      <c r="M364" s="212"/>
      <c r="N364" s="212"/>
      <c r="O364" s="215"/>
      <c r="P364" s="212"/>
    </row>
    <row r="365" spans="4:16" ht="40.15" customHeight="1">
      <c r="D365" s="212"/>
      <c r="E365" s="213"/>
      <c r="F365" s="214"/>
      <c r="G365" s="215"/>
      <c r="H365" s="216"/>
      <c r="I365" s="216"/>
      <c r="J365" s="217"/>
      <c r="K365" s="217"/>
      <c r="L365" s="212"/>
      <c r="M365" s="212"/>
      <c r="N365" s="212"/>
      <c r="O365" s="215"/>
      <c r="P365" s="212"/>
    </row>
    <row r="366" spans="4:16" ht="40.15" customHeight="1">
      <c r="D366" s="212"/>
      <c r="E366" s="213"/>
      <c r="F366" s="214"/>
      <c r="G366" s="215"/>
      <c r="H366" s="216"/>
      <c r="I366" s="216"/>
      <c r="J366" s="217"/>
      <c r="K366" s="217"/>
      <c r="L366" s="212"/>
      <c r="M366" s="212"/>
      <c r="N366" s="212"/>
      <c r="O366" s="215"/>
      <c r="P366" s="212"/>
    </row>
    <row r="367" spans="4:16" ht="40.15" customHeight="1">
      <c r="D367" s="212"/>
      <c r="E367" s="213"/>
      <c r="F367" s="214"/>
      <c r="G367" s="215"/>
      <c r="H367" s="216"/>
      <c r="I367" s="216"/>
      <c r="J367" s="217"/>
      <c r="K367" s="217"/>
      <c r="L367" s="212"/>
      <c r="M367" s="212"/>
      <c r="N367" s="212"/>
      <c r="O367" s="215"/>
      <c r="P367" s="212"/>
    </row>
    <row r="368" spans="4:16" ht="40.15" customHeight="1">
      <c r="D368" s="212"/>
      <c r="E368" s="213"/>
      <c r="F368" s="214"/>
      <c r="G368" s="215"/>
      <c r="H368" s="216"/>
      <c r="I368" s="216"/>
      <c r="J368" s="217"/>
      <c r="K368" s="217"/>
      <c r="L368" s="212"/>
      <c r="M368" s="212"/>
      <c r="N368" s="212"/>
      <c r="O368" s="215"/>
      <c r="P368" s="212"/>
    </row>
    <row r="369" spans="4:16" ht="40.15" customHeight="1">
      <c r="D369" s="212"/>
      <c r="E369" s="213"/>
      <c r="F369" s="214"/>
      <c r="G369" s="215"/>
      <c r="H369" s="216"/>
      <c r="I369" s="216"/>
      <c r="J369" s="217"/>
      <c r="K369" s="217"/>
      <c r="L369" s="212"/>
      <c r="M369" s="212"/>
      <c r="N369" s="212"/>
      <c r="O369" s="215"/>
      <c r="P369" s="212"/>
    </row>
    <row r="370" spans="4:16" ht="40.15" customHeight="1">
      <c r="D370" s="212"/>
      <c r="E370" s="213"/>
      <c r="F370" s="214"/>
      <c r="G370" s="215"/>
      <c r="H370" s="216"/>
      <c r="I370" s="216"/>
      <c r="J370" s="217"/>
      <c r="K370" s="217"/>
      <c r="L370" s="212"/>
      <c r="M370" s="212"/>
      <c r="N370" s="212"/>
      <c r="O370" s="215"/>
      <c r="P370" s="212"/>
    </row>
    <row r="371" spans="4:16" ht="40.15" customHeight="1">
      <c r="D371" s="212"/>
      <c r="E371" s="213"/>
      <c r="F371" s="214"/>
      <c r="G371" s="215"/>
      <c r="H371" s="216"/>
      <c r="I371" s="216"/>
      <c r="J371" s="217"/>
      <c r="K371" s="217"/>
      <c r="L371" s="212"/>
      <c r="M371" s="212"/>
      <c r="N371" s="212"/>
      <c r="O371" s="215"/>
      <c r="P371" s="212"/>
    </row>
    <row r="372" spans="4:16" ht="40.15" customHeight="1">
      <c r="D372" s="212"/>
      <c r="E372" s="213"/>
      <c r="F372" s="214"/>
      <c r="G372" s="215"/>
      <c r="H372" s="216"/>
      <c r="I372" s="216"/>
      <c r="J372" s="217"/>
      <c r="K372" s="217"/>
      <c r="L372" s="212"/>
      <c r="M372" s="212"/>
      <c r="N372" s="212"/>
      <c r="O372" s="215"/>
      <c r="P372" s="212"/>
    </row>
    <row r="373" spans="4:16" ht="40.15" customHeight="1">
      <c r="D373" s="212"/>
      <c r="E373" s="213"/>
      <c r="F373" s="214"/>
      <c r="G373" s="215"/>
      <c r="H373" s="216"/>
      <c r="I373" s="216"/>
      <c r="J373" s="217"/>
      <c r="K373" s="217"/>
      <c r="L373" s="212"/>
      <c r="M373" s="212"/>
      <c r="N373" s="212"/>
      <c r="O373" s="215"/>
      <c r="P373" s="212"/>
    </row>
    <row r="374" spans="4:16" ht="40.15" customHeight="1">
      <c r="D374" s="212"/>
      <c r="E374" s="213"/>
      <c r="F374" s="214"/>
      <c r="G374" s="215"/>
      <c r="H374" s="216"/>
      <c r="I374" s="216"/>
      <c r="J374" s="217"/>
      <c r="K374" s="217"/>
      <c r="L374" s="212"/>
      <c r="M374" s="212"/>
      <c r="N374" s="212"/>
      <c r="O374" s="215"/>
      <c r="P374" s="212"/>
    </row>
    <row r="375" spans="4:16" ht="40.15" customHeight="1">
      <c r="D375" s="212"/>
      <c r="E375" s="213"/>
      <c r="F375" s="214"/>
      <c r="G375" s="215"/>
      <c r="H375" s="216"/>
      <c r="I375" s="216"/>
      <c r="J375" s="217"/>
      <c r="K375" s="217"/>
      <c r="L375" s="212"/>
      <c r="M375" s="212"/>
      <c r="N375" s="212"/>
      <c r="O375" s="215"/>
      <c r="P375" s="212"/>
    </row>
    <row r="376" spans="4:16" ht="40.15" customHeight="1">
      <c r="D376" s="212"/>
      <c r="E376" s="213"/>
      <c r="F376" s="214"/>
      <c r="G376" s="215"/>
      <c r="H376" s="216"/>
      <c r="I376" s="216"/>
      <c r="J376" s="217"/>
      <c r="K376" s="217"/>
      <c r="L376" s="212"/>
      <c r="M376" s="212"/>
      <c r="N376" s="212"/>
      <c r="O376" s="215"/>
      <c r="P376" s="212"/>
    </row>
    <row r="377" spans="4:16" ht="40.15" customHeight="1">
      <c r="D377" s="212"/>
      <c r="E377" s="213"/>
      <c r="F377" s="214"/>
      <c r="G377" s="215"/>
      <c r="H377" s="216"/>
      <c r="I377" s="216"/>
      <c r="J377" s="217"/>
      <c r="K377" s="217"/>
      <c r="L377" s="212"/>
      <c r="M377" s="212"/>
      <c r="N377" s="212"/>
      <c r="O377" s="215"/>
      <c r="P377" s="212"/>
    </row>
    <row r="378" spans="4:16" ht="40.15" customHeight="1">
      <c r="D378" s="212"/>
      <c r="E378" s="213"/>
      <c r="F378" s="214"/>
      <c r="G378" s="215"/>
      <c r="H378" s="216"/>
      <c r="I378" s="216"/>
      <c r="J378" s="217"/>
      <c r="K378" s="217"/>
      <c r="L378" s="212"/>
      <c r="M378" s="212"/>
      <c r="N378" s="212"/>
      <c r="O378" s="215"/>
      <c r="P378" s="212"/>
    </row>
    <row r="379" spans="4:16" ht="40.15" customHeight="1">
      <c r="D379" s="212"/>
      <c r="E379" s="213"/>
      <c r="F379" s="214"/>
      <c r="G379" s="215"/>
      <c r="H379" s="216"/>
      <c r="I379" s="216"/>
      <c r="J379" s="217"/>
      <c r="K379" s="217"/>
      <c r="L379" s="212"/>
      <c r="M379" s="212"/>
      <c r="N379" s="212"/>
      <c r="O379" s="215"/>
      <c r="P379" s="212"/>
    </row>
    <row r="380" spans="4:16" ht="40.15" customHeight="1">
      <c r="D380" s="212"/>
      <c r="E380" s="213"/>
      <c r="F380" s="214"/>
      <c r="G380" s="215"/>
      <c r="H380" s="216"/>
      <c r="I380" s="216"/>
      <c r="J380" s="217"/>
      <c r="K380" s="217"/>
      <c r="L380" s="212"/>
      <c r="M380" s="212"/>
      <c r="N380" s="212"/>
      <c r="O380" s="215"/>
      <c r="P380" s="212"/>
    </row>
    <row r="381" spans="4:16" ht="40.15" customHeight="1">
      <c r="D381" s="212"/>
      <c r="E381" s="213"/>
      <c r="F381" s="214"/>
      <c r="G381" s="215"/>
      <c r="H381" s="216"/>
      <c r="I381" s="216"/>
      <c r="J381" s="217"/>
      <c r="K381" s="217"/>
      <c r="L381" s="212"/>
      <c r="M381" s="212"/>
      <c r="N381" s="212"/>
      <c r="O381" s="215"/>
      <c r="P381" s="212"/>
    </row>
    <row r="382" spans="4:16" ht="40.15" customHeight="1">
      <c r="D382" s="212"/>
      <c r="E382" s="213"/>
      <c r="F382" s="214"/>
      <c r="G382" s="215"/>
      <c r="H382" s="216"/>
      <c r="I382" s="216"/>
      <c r="J382" s="217"/>
      <c r="K382" s="217"/>
      <c r="L382" s="212"/>
      <c r="M382" s="212"/>
      <c r="N382" s="212"/>
      <c r="O382" s="215"/>
      <c r="P382" s="212"/>
    </row>
    <row r="383" spans="4:16" ht="40.15" customHeight="1">
      <c r="D383" s="212"/>
      <c r="E383" s="213"/>
      <c r="F383" s="214"/>
      <c r="G383" s="215"/>
      <c r="H383" s="216"/>
      <c r="I383" s="216"/>
      <c r="J383" s="217"/>
      <c r="K383" s="217"/>
      <c r="L383" s="212"/>
      <c r="M383" s="212"/>
      <c r="N383" s="212"/>
      <c r="O383" s="215"/>
      <c r="P383" s="212"/>
    </row>
    <row r="384" spans="4:16" ht="40.15" customHeight="1">
      <c r="D384" s="212"/>
      <c r="E384" s="213"/>
      <c r="F384" s="214"/>
      <c r="G384" s="215"/>
      <c r="H384" s="216"/>
      <c r="I384" s="216"/>
      <c r="J384" s="217"/>
      <c r="K384" s="217"/>
      <c r="L384" s="212"/>
      <c r="M384" s="212"/>
      <c r="N384" s="212"/>
      <c r="O384" s="215"/>
      <c r="P384" s="212"/>
    </row>
    <row r="385" spans="4:16" ht="40.15" customHeight="1">
      <c r="D385" s="212"/>
      <c r="E385" s="213"/>
      <c r="F385" s="214"/>
      <c r="G385" s="215"/>
      <c r="H385" s="216"/>
      <c r="I385" s="216"/>
      <c r="J385" s="217"/>
      <c r="K385" s="217"/>
      <c r="L385" s="212"/>
      <c r="M385" s="212"/>
      <c r="N385" s="212"/>
      <c r="O385" s="215"/>
      <c r="P385" s="212"/>
    </row>
    <row r="386" spans="4:16" ht="40.15" customHeight="1">
      <c r="D386" s="212"/>
      <c r="E386" s="213"/>
      <c r="F386" s="214"/>
      <c r="G386" s="215"/>
      <c r="H386" s="216"/>
      <c r="I386" s="216"/>
      <c r="J386" s="217"/>
      <c r="K386" s="217"/>
      <c r="L386" s="212"/>
      <c r="M386" s="212"/>
      <c r="N386" s="212"/>
      <c r="O386" s="215"/>
      <c r="P386" s="212"/>
    </row>
    <row r="387" spans="4:16" ht="40.15" customHeight="1">
      <c r="D387" s="212"/>
      <c r="E387" s="213"/>
      <c r="F387" s="214"/>
      <c r="G387" s="215"/>
      <c r="H387" s="216"/>
      <c r="I387" s="216"/>
      <c r="J387" s="217"/>
      <c r="K387" s="217"/>
      <c r="L387" s="212"/>
      <c r="M387" s="212"/>
      <c r="N387" s="212"/>
      <c r="O387" s="215"/>
      <c r="P387" s="212"/>
    </row>
    <row r="388" spans="4:16" ht="40.15" customHeight="1">
      <c r="D388" s="212"/>
      <c r="E388" s="213"/>
      <c r="F388" s="214"/>
      <c r="G388" s="215"/>
      <c r="H388" s="216"/>
      <c r="I388" s="216"/>
      <c r="J388" s="217"/>
      <c r="K388" s="217"/>
      <c r="L388" s="212"/>
      <c r="M388" s="212"/>
      <c r="N388" s="212"/>
      <c r="O388" s="215"/>
      <c r="P388" s="212"/>
    </row>
    <row r="389" spans="4:16" ht="40.15" customHeight="1">
      <c r="D389" s="212"/>
      <c r="E389" s="213"/>
      <c r="F389" s="214"/>
      <c r="G389" s="215"/>
      <c r="H389" s="216"/>
      <c r="I389" s="216"/>
      <c r="J389" s="217"/>
      <c r="K389" s="217"/>
      <c r="L389" s="212"/>
      <c r="M389" s="212"/>
      <c r="N389" s="212"/>
      <c r="O389" s="215"/>
      <c r="P389" s="212"/>
    </row>
    <row r="390" spans="4:16" ht="40.15" customHeight="1">
      <c r="D390" s="212"/>
      <c r="E390" s="213"/>
      <c r="F390" s="214"/>
      <c r="G390" s="215"/>
      <c r="H390" s="216"/>
      <c r="I390" s="216"/>
      <c r="J390" s="217"/>
      <c r="K390" s="217"/>
      <c r="L390" s="212"/>
      <c r="M390" s="212"/>
      <c r="N390" s="212"/>
      <c r="O390" s="215"/>
      <c r="P390" s="212"/>
    </row>
    <row r="391" spans="4:16" ht="40.15" customHeight="1">
      <c r="D391" s="212"/>
      <c r="E391" s="213"/>
      <c r="F391" s="214"/>
      <c r="G391" s="215"/>
      <c r="H391" s="216"/>
      <c r="I391" s="216"/>
      <c r="J391" s="217"/>
      <c r="K391" s="217"/>
      <c r="L391" s="212"/>
      <c r="M391" s="212"/>
      <c r="N391" s="212"/>
      <c r="O391" s="215"/>
      <c r="P391" s="212"/>
    </row>
    <row r="392" spans="4:16" ht="40.15" customHeight="1">
      <c r="D392" s="212"/>
      <c r="E392" s="213"/>
      <c r="F392" s="214"/>
      <c r="G392" s="215"/>
      <c r="H392" s="216"/>
      <c r="I392" s="216"/>
      <c r="J392" s="217"/>
      <c r="K392" s="217"/>
      <c r="L392" s="212"/>
      <c r="M392" s="212"/>
      <c r="N392" s="212"/>
      <c r="O392" s="215"/>
      <c r="P392" s="212"/>
    </row>
    <row r="393" spans="4:16" ht="40.15" customHeight="1">
      <c r="D393" s="212"/>
      <c r="E393" s="213"/>
      <c r="F393" s="214"/>
      <c r="G393" s="215"/>
      <c r="H393" s="216"/>
      <c r="I393" s="216"/>
      <c r="J393" s="217"/>
      <c r="K393" s="217"/>
      <c r="L393" s="212"/>
      <c r="M393" s="212"/>
      <c r="N393" s="212"/>
      <c r="O393" s="215"/>
      <c r="P393" s="212"/>
    </row>
    <row r="394" spans="4:16" ht="40.15" customHeight="1">
      <c r="D394" s="212"/>
      <c r="E394" s="213"/>
      <c r="F394" s="214"/>
      <c r="G394" s="215"/>
      <c r="H394" s="216"/>
      <c r="I394" s="216"/>
      <c r="J394" s="217"/>
      <c r="K394" s="217"/>
      <c r="L394" s="212"/>
      <c r="M394" s="212"/>
      <c r="N394" s="212"/>
      <c r="O394" s="215"/>
      <c r="P394" s="212"/>
    </row>
    <row r="395" spans="4:16" ht="40.15" customHeight="1">
      <c r="D395" s="212"/>
      <c r="E395" s="213"/>
      <c r="F395" s="214"/>
      <c r="G395" s="215"/>
      <c r="H395" s="216"/>
      <c r="I395" s="216"/>
      <c r="J395" s="217"/>
      <c r="K395" s="217"/>
      <c r="L395" s="212"/>
      <c r="M395" s="212"/>
      <c r="N395" s="212"/>
      <c r="O395" s="215"/>
      <c r="P395" s="212"/>
    </row>
    <row r="396" spans="4:16" ht="40.15" customHeight="1">
      <c r="D396" s="212"/>
      <c r="E396" s="213"/>
      <c r="F396" s="214"/>
      <c r="G396" s="215"/>
      <c r="H396" s="216"/>
      <c r="I396" s="216"/>
      <c r="J396" s="217"/>
      <c r="K396" s="217"/>
      <c r="L396" s="212"/>
      <c r="M396" s="212"/>
      <c r="N396" s="212"/>
      <c r="O396" s="215"/>
      <c r="P396" s="212"/>
    </row>
    <row r="397" spans="4:16" ht="40.15" customHeight="1">
      <c r="D397" s="212"/>
      <c r="E397" s="213"/>
      <c r="F397" s="214"/>
      <c r="G397" s="215"/>
      <c r="H397" s="216"/>
      <c r="I397" s="216"/>
      <c r="J397" s="217"/>
      <c r="K397" s="217"/>
      <c r="L397" s="212"/>
      <c r="M397" s="212"/>
      <c r="N397" s="212"/>
      <c r="O397" s="215"/>
      <c r="P397" s="212"/>
    </row>
    <row r="398" spans="4:16" ht="40.15" customHeight="1">
      <c r="D398" s="212"/>
      <c r="E398" s="213"/>
      <c r="F398" s="214"/>
      <c r="G398" s="215"/>
      <c r="H398" s="216"/>
      <c r="I398" s="216"/>
      <c r="J398" s="217"/>
      <c r="K398" s="217"/>
      <c r="L398" s="212"/>
      <c r="M398" s="212"/>
      <c r="N398" s="212"/>
      <c r="O398" s="215"/>
      <c r="P398" s="212"/>
    </row>
    <row r="399" spans="4:16" ht="40.15" customHeight="1">
      <c r="D399" s="212"/>
      <c r="E399" s="213"/>
      <c r="F399" s="214"/>
      <c r="G399" s="215"/>
      <c r="H399" s="216"/>
      <c r="I399" s="216"/>
      <c r="J399" s="217"/>
      <c r="K399" s="217"/>
      <c r="L399" s="212"/>
      <c r="M399" s="212"/>
      <c r="N399" s="212"/>
      <c r="O399" s="215"/>
      <c r="P399" s="212"/>
    </row>
    <row r="400" spans="4:16" ht="40.15" customHeight="1">
      <c r="D400" s="212"/>
      <c r="E400" s="213"/>
      <c r="F400" s="214"/>
      <c r="G400" s="215"/>
      <c r="H400" s="216"/>
      <c r="I400" s="216"/>
      <c r="J400" s="217"/>
      <c r="K400" s="217"/>
      <c r="L400" s="212"/>
      <c r="M400" s="212"/>
      <c r="N400" s="212"/>
      <c r="O400" s="215"/>
      <c r="P400" s="212"/>
    </row>
    <row r="401" spans="4:16" ht="40.15" customHeight="1">
      <c r="D401" s="212"/>
      <c r="E401" s="213"/>
      <c r="F401" s="214"/>
      <c r="G401" s="215"/>
      <c r="H401" s="216"/>
      <c r="I401" s="216"/>
      <c r="J401" s="217"/>
      <c r="K401" s="217"/>
      <c r="L401" s="212"/>
      <c r="M401" s="212"/>
      <c r="N401" s="212"/>
      <c r="O401" s="215"/>
      <c r="P401" s="212"/>
    </row>
    <row r="402" spans="4:16" ht="40.15" customHeight="1">
      <c r="D402" s="212"/>
      <c r="E402" s="213"/>
      <c r="F402" s="214"/>
      <c r="G402" s="215"/>
      <c r="H402" s="216"/>
      <c r="I402" s="216"/>
      <c r="J402" s="217"/>
      <c r="K402" s="217"/>
      <c r="L402" s="212"/>
      <c r="M402" s="212"/>
      <c r="N402" s="212"/>
      <c r="O402" s="215"/>
      <c r="P402" s="212"/>
    </row>
    <row r="403" spans="4:16" ht="40.15" customHeight="1">
      <c r="D403" s="212"/>
      <c r="E403" s="213"/>
      <c r="F403" s="214"/>
      <c r="G403" s="215"/>
      <c r="H403" s="216"/>
      <c r="I403" s="216"/>
      <c r="J403" s="217"/>
      <c r="K403" s="217"/>
      <c r="L403" s="212"/>
      <c r="M403" s="212"/>
      <c r="N403" s="212"/>
      <c r="O403" s="215"/>
      <c r="P403" s="212"/>
    </row>
    <row r="404" spans="4:16" ht="40.15" customHeight="1">
      <c r="D404" s="212"/>
      <c r="E404" s="213"/>
      <c r="F404" s="214"/>
      <c r="G404" s="215"/>
      <c r="H404" s="216"/>
      <c r="I404" s="216"/>
      <c r="J404" s="217"/>
      <c r="K404" s="217"/>
      <c r="L404" s="212"/>
      <c r="M404" s="212"/>
      <c r="N404" s="212"/>
      <c r="O404" s="215"/>
      <c r="P404" s="212"/>
    </row>
    <row r="405" spans="4:16" ht="40.15" customHeight="1">
      <c r="D405" s="212"/>
      <c r="E405" s="213"/>
      <c r="F405" s="214"/>
      <c r="G405" s="215"/>
      <c r="H405" s="216"/>
      <c r="I405" s="216"/>
      <c r="J405" s="217"/>
      <c r="K405" s="217"/>
      <c r="L405" s="212"/>
      <c r="M405" s="212"/>
      <c r="N405" s="212"/>
      <c r="O405" s="215"/>
      <c r="P405" s="212"/>
    </row>
    <row r="406" spans="4:16" ht="40.15" customHeight="1">
      <c r="D406" s="212"/>
      <c r="E406" s="213"/>
      <c r="F406" s="214"/>
      <c r="G406" s="215"/>
      <c r="H406" s="216"/>
      <c r="I406" s="216"/>
      <c r="J406" s="217"/>
      <c r="K406" s="217"/>
      <c r="L406" s="212"/>
      <c r="M406" s="212"/>
      <c r="N406" s="212"/>
      <c r="O406" s="215"/>
      <c r="P406" s="212"/>
    </row>
    <row r="407" spans="4:16" ht="40.15" customHeight="1">
      <c r="D407" s="212"/>
      <c r="E407" s="213"/>
      <c r="F407" s="214"/>
      <c r="G407" s="215"/>
      <c r="H407" s="216"/>
      <c r="I407" s="216"/>
      <c r="J407" s="217"/>
      <c r="K407" s="217"/>
      <c r="L407" s="212"/>
      <c r="M407" s="212"/>
      <c r="N407" s="212"/>
      <c r="O407" s="215"/>
      <c r="P407" s="212"/>
    </row>
    <row r="408" spans="4:16" ht="40.15" customHeight="1">
      <c r="D408" s="212"/>
      <c r="E408" s="213"/>
      <c r="F408" s="214"/>
      <c r="G408" s="215"/>
      <c r="H408" s="216"/>
      <c r="I408" s="216"/>
      <c r="J408" s="217"/>
      <c r="K408" s="217"/>
      <c r="L408" s="212"/>
      <c r="M408" s="212"/>
      <c r="N408" s="212"/>
      <c r="O408" s="215"/>
      <c r="P408" s="212"/>
    </row>
    <row r="409" spans="4:16" ht="40.15" customHeight="1">
      <c r="D409" s="212"/>
      <c r="E409" s="213"/>
      <c r="F409" s="214"/>
      <c r="G409" s="215"/>
      <c r="H409" s="216"/>
      <c r="I409" s="216"/>
      <c r="J409" s="217"/>
      <c r="K409" s="217"/>
      <c r="L409" s="212"/>
      <c r="M409" s="212"/>
      <c r="N409" s="212"/>
      <c r="O409" s="215"/>
      <c r="P409" s="212"/>
    </row>
    <row r="410" spans="4:16" ht="40.15" customHeight="1">
      <c r="D410" s="212"/>
      <c r="E410" s="213"/>
      <c r="F410" s="214"/>
      <c r="G410" s="215"/>
      <c r="H410" s="216"/>
      <c r="I410" s="216"/>
      <c r="J410" s="217"/>
      <c r="K410" s="217"/>
      <c r="L410" s="212"/>
      <c r="M410" s="212"/>
      <c r="N410" s="212"/>
      <c r="O410" s="215"/>
      <c r="P410" s="212"/>
    </row>
    <row r="411" spans="4:16" ht="40.15" customHeight="1">
      <c r="D411" s="212"/>
      <c r="E411" s="213"/>
      <c r="F411" s="214"/>
      <c r="G411" s="215"/>
      <c r="H411" s="216"/>
      <c r="I411" s="216"/>
      <c r="J411" s="217"/>
      <c r="K411" s="217"/>
      <c r="L411" s="212"/>
      <c r="M411" s="212"/>
      <c r="N411" s="212"/>
      <c r="O411" s="215"/>
      <c r="P411" s="212"/>
    </row>
    <row r="412" spans="4:16" ht="40.15" customHeight="1">
      <c r="D412" s="212"/>
      <c r="E412" s="213"/>
      <c r="F412" s="214"/>
      <c r="G412" s="215"/>
      <c r="H412" s="216"/>
      <c r="I412" s="216"/>
      <c r="J412" s="217"/>
      <c r="K412" s="217"/>
      <c r="L412" s="212"/>
      <c r="M412" s="212"/>
      <c r="N412" s="212"/>
      <c r="O412" s="215"/>
      <c r="P412" s="212"/>
    </row>
    <row r="413" spans="4:16" ht="40.15" customHeight="1">
      <c r="D413" s="212"/>
      <c r="E413" s="213"/>
      <c r="F413" s="214"/>
      <c r="G413" s="215"/>
      <c r="H413" s="216"/>
      <c r="I413" s="216"/>
      <c r="J413" s="217"/>
      <c r="K413" s="217"/>
      <c r="L413" s="212"/>
      <c r="M413" s="212"/>
      <c r="N413" s="212"/>
      <c r="O413" s="215"/>
      <c r="P413" s="212"/>
    </row>
    <row r="414" spans="4:16" ht="40.15" customHeight="1">
      <c r="D414" s="212"/>
      <c r="E414" s="213"/>
      <c r="F414" s="214"/>
      <c r="G414" s="215"/>
      <c r="H414" s="216"/>
      <c r="I414" s="216"/>
      <c r="J414" s="217"/>
      <c r="K414" s="217"/>
      <c r="L414" s="212"/>
      <c r="M414" s="212"/>
      <c r="N414" s="212"/>
      <c r="O414" s="215"/>
      <c r="P414" s="212"/>
    </row>
    <row r="415" spans="4:16" ht="40.15" customHeight="1">
      <c r="D415" s="212"/>
      <c r="E415" s="213"/>
      <c r="F415" s="214"/>
      <c r="G415" s="215"/>
      <c r="H415" s="216"/>
      <c r="I415" s="216"/>
      <c r="J415" s="217"/>
      <c r="K415" s="217"/>
      <c r="L415" s="212"/>
      <c r="M415" s="212"/>
      <c r="N415" s="212"/>
      <c r="O415" s="215"/>
      <c r="P415" s="212"/>
    </row>
    <row r="416" spans="4:16" ht="40.15" customHeight="1">
      <c r="D416" s="212"/>
      <c r="E416" s="213"/>
      <c r="F416" s="214"/>
      <c r="G416" s="215"/>
      <c r="H416" s="216"/>
      <c r="I416" s="216"/>
      <c r="J416" s="217"/>
      <c r="K416" s="217"/>
      <c r="L416" s="212"/>
      <c r="M416" s="212"/>
      <c r="N416" s="212"/>
      <c r="O416" s="215"/>
      <c r="P416" s="212"/>
    </row>
    <row r="417" spans="4:16" ht="40.15" customHeight="1">
      <c r="D417" s="212"/>
      <c r="E417" s="213"/>
      <c r="F417" s="214"/>
      <c r="G417" s="215"/>
      <c r="H417" s="216"/>
      <c r="I417" s="216"/>
      <c r="J417" s="217"/>
      <c r="K417" s="217"/>
      <c r="L417" s="212"/>
      <c r="M417" s="212"/>
      <c r="N417" s="212"/>
      <c r="O417" s="215"/>
      <c r="P417" s="212"/>
    </row>
    <row r="418" spans="4:16" ht="40.15" customHeight="1">
      <c r="D418" s="212"/>
      <c r="E418" s="213"/>
      <c r="F418" s="214"/>
      <c r="G418" s="215"/>
      <c r="H418" s="216"/>
      <c r="I418" s="216"/>
      <c r="J418" s="217"/>
      <c r="K418" s="217"/>
      <c r="L418" s="212"/>
      <c r="M418" s="212"/>
      <c r="N418" s="212"/>
      <c r="O418" s="215"/>
      <c r="P418" s="212"/>
    </row>
    <row r="419" spans="4:16" ht="40.15" customHeight="1">
      <c r="D419" s="212"/>
      <c r="E419" s="213"/>
      <c r="F419" s="214"/>
      <c r="G419" s="215"/>
      <c r="H419" s="216"/>
      <c r="I419" s="216"/>
      <c r="J419" s="217"/>
      <c r="K419" s="217"/>
      <c r="L419" s="212"/>
      <c r="M419" s="212"/>
      <c r="N419" s="212"/>
      <c r="O419" s="215"/>
      <c r="P419" s="212"/>
    </row>
    <row r="420" spans="4:16" ht="40.15" customHeight="1">
      <c r="D420" s="212"/>
      <c r="E420" s="213"/>
      <c r="F420" s="214"/>
      <c r="G420" s="215"/>
      <c r="H420" s="216"/>
      <c r="I420" s="216"/>
      <c r="J420" s="217"/>
      <c r="K420" s="217"/>
      <c r="L420" s="212"/>
      <c r="M420" s="212"/>
      <c r="N420" s="212"/>
      <c r="O420" s="215"/>
      <c r="P420" s="212"/>
    </row>
    <row r="421" spans="4:16" ht="40.15" customHeight="1">
      <c r="D421" s="212"/>
      <c r="E421" s="213"/>
      <c r="F421" s="214"/>
      <c r="G421" s="215"/>
      <c r="H421" s="216"/>
      <c r="I421" s="216"/>
      <c r="J421" s="217"/>
      <c r="K421" s="217"/>
      <c r="L421" s="212"/>
      <c r="M421" s="212"/>
      <c r="N421" s="212"/>
      <c r="O421" s="215"/>
      <c r="P421" s="212"/>
    </row>
    <row r="422" spans="4:16" ht="40.15" customHeight="1">
      <c r="D422" s="212"/>
      <c r="E422" s="213"/>
      <c r="F422" s="214"/>
      <c r="G422" s="215"/>
      <c r="H422" s="216"/>
      <c r="I422" s="216"/>
      <c r="J422" s="217"/>
      <c r="K422" s="217"/>
      <c r="L422" s="212"/>
      <c r="M422" s="212"/>
      <c r="N422" s="212"/>
      <c r="O422" s="215"/>
      <c r="P422" s="212"/>
    </row>
    <row r="423" spans="4:16" ht="40.15" customHeight="1">
      <c r="D423" s="212"/>
      <c r="E423" s="213"/>
      <c r="F423" s="214"/>
      <c r="G423" s="215"/>
      <c r="H423" s="216"/>
      <c r="I423" s="216"/>
      <c r="J423" s="217"/>
      <c r="K423" s="217"/>
      <c r="L423" s="212"/>
      <c r="M423" s="212"/>
      <c r="N423" s="212"/>
      <c r="O423" s="215"/>
      <c r="P423" s="212"/>
    </row>
    <row r="424" spans="4:16" ht="40.15" customHeight="1">
      <c r="D424" s="212"/>
      <c r="E424" s="213"/>
      <c r="F424" s="214"/>
      <c r="G424" s="215"/>
      <c r="H424" s="216"/>
      <c r="I424" s="216"/>
      <c r="J424" s="217"/>
      <c r="K424" s="217"/>
      <c r="L424" s="212"/>
      <c r="M424" s="212"/>
      <c r="N424" s="212"/>
      <c r="O424" s="215"/>
      <c r="P424" s="212"/>
    </row>
    <row r="425" spans="4:16" ht="40.15" customHeight="1">
      <c r="D425" s="212"/>
      <c r="E425" s="213"/>
      <c r="F425" s="214"/>
      <c r="G425" s="215"/>
      <c r="H425" s="216"/>
      <c r="I425" s="216"/>
      <c r="J425" s="217"/>
      <c r="K425" s="217"/>
      <c r="L425" s="212"/>
      <c r="M425" s="212"/>
      <c r="N425" s="212"/>
      <c r="O425" s="215"/>
      <c r="P425" s="212"/>
    </row>
    <row r="426" spans="4:16" ht="40.15" customHeight="1">
      <c r="D426" s="212"/>
      <c r="E426" s="213"/>
      <c r="F426" s="214"/>
      <c r="G426" s="215"/>
      <c r="H426" s="216"/>
      <c r="I426" s="216"/>
      <c r="J426" s="217"/>
      <c r="K426" s="217"/>
      <c r="L426" s="212"/>
      <c r="M426" s="212"/>
      <c r="N426" s="212"/>
      <c r="O426" s="215"/>
      <c r="P426" s="212"/>
    </row>
    <row r="427" spans="4:16" ht="40.15" customHeight="1">
      <c r="D427" s="212"/>
      <c r="E427" s="213"/>
      <c r="F427" s="214"/>
      <c r="G427" s="215"/>
      <c r="H427" s="216"/>
      <c r="I427" s="216"/>
      <c r="J427" s="217"/>
      <c r="K427" s="217"/>
      <c r="L427" s="212"/>
      <c r="M427" s="212"/>
      <c r="N427" s="212"/>
      <c r="O427" s="215"/>
      <c r="P427" s="212"/>
    </row>
    <row r="428" spans="4:16" ht="40.15" customHeight="1">
      <c r="D428" s="212"/>
      <c r="E428" s="213"/>
      <c r="F428" s="214"/>
      <c r="G428" s="215"/>
      <c r="H428" s="216"/>
      <c r="I428" s="216"/>
      <c r="J428" s="217"/>
      <c r="K428" s="217"/>
      <c r="L428" s="212"/>
      <c r="M428" s="212"/>
      <c r="N428" s="212"/>
      <c r="O428" s="215"/>
      <c r="P428" s="212"/>
    </row>
    <row r="429" spans="4:16" ht="40.15" customHeight="1">
      <c r="D429" s="212"/>
      <c r="E429" s="213"/>
      <c r="F429" s="214"/>
      <c r="G429" s="215"/>
      <c r="H429" s="216"/>
      <c r="I429" s="216"/>
      <c r="J429" s="217"/>
      <c r="K429" s="217"/>
      <c r="L429" s="212"/>
      <c r="M429" s="212"/>
      <c r="N429" s="212"/>
      <c r="O429" s="215"/>
      <c r="P429" s="212"/>
    </row>
    <row r="430" spans="4:16" ht="40.15" customHeight="1">
      <c r="D430" s="212"/>
      <c r="E430" s="213"/>
      <c r="F430" s="214"/>
      <c r="G430" s="215"/>
      <c r="H430" s="216"/>
      <c r="I430" s="216"/>
      <c r="J430" s="217"/>
      <c r="K430" s="217"/>
      <c r="L430" s="212"/>
      <c r="M430" s="212"/>
      <c r="N430" s="212"/>
      <c r="O430" s="215"/>
      <c r="P430" s="212"/>
    </row>
    <row r="431" spans="4:16" ht="40.15" customHeight="1">
      <c r="D431" s="212"/>
      <c r="E431" s="213"/>
      <c r="F431" s="214"/>
      <c r="G431" s="215"/>
      <c r="H431" s="216"/>
      <c r="I431" s="216"/>
      <c r="J431" s="217"/>
      <c r="K431" s="217"/>
      <c r="L431" s="212"/>
      <c r="M431" s="212"/>
      <c r="N431" s="212"/>
      <c r="O431" s="215"/>
      <c r="P431" s="212"/>
    </row>
    <row r="432" spans="4:16" ht="40.15" customHeight="1">
      <c r="D432" s="212"/>
      <c r="E432" s="213"/>
      <c r="F432" s="214"/>
      <c r="G432" s="215"/>
      <c r="H432" s="216"/>
      <c r="I432" s="216"/>
      <c r="J432" s="217"/>
      <c r="K432" s="217"/>
      <c r="L432" s="212"/>
      <c r="M432" s="212"/>
      <c r="N432" s="212"/>
      <c r="O432" s="215"/>
      <c r="P432" s="212"/>
    </row>
    <row r="433" spans="4:16" ht="40.15" customHeight="1">
      <c r="D433" s="212"/>
      <c r="E433" s="213"/>
      <c r="F433" s="214"/>
      <c r="G433" s="215"/>
      <c r="H433" s="216"/>
      <c r="I433" s="216"/>
      <c r="J433" s="217"/>
      <c r="K433" s="217"/>
      <c r="L433" s="212"/>
      <c r="M433" s="212"/>
      <c r="N433" s="212"/>
      <c r="O433" s="215"/>
      <c r="P433" s="212"/>
    </row>
    <row r="434" spans="4:16" ht="40.15" customHeight="1">
      <c r="D434" s="212"/>
      <c r="E434" s="213"/>
      <c r="F434" s="214"/>
      <c r="G434" s="215"/>
      <c r="H434" s="216"/>
      <c r="I434" s="216"/>
      <c r="J434" s="217"/>
      <c r="K434" s="217"/>
      <c r="L434" s="212"/>
      <c r="M434" s="212"/>
      <c r="N434" s="212"/>
      <c r="O434" s="215"/>
      <c r="P434" s="212"/>
    </row>
    <row r="435" spans="4:16" ht="40.15" customHeight="1">
      <c r="D435" s="212"/>
      <c r="E435" s="213"/>
      <c r="F435" s="214"/>
      <c r="G435" s="215"/>
      <c r="H435" s="216"/>
      <c r="I435" s="216"/>
      <c r="J435" s="217"/>
      <c r="K435" s="217"/>
      <c r="L435" s="212"/>
      <c r="M435" s="212"/>
      <c r="N435" s="212"/>
      <c r="O435" s="215"/>
      <c r="P435" s="212"/>
    </row>
    <row r="436" spans="4:16" ht="40.15" customHeight="1">
      <c r="D436" s="212"/>
      <c r="E436" s="213"/>
      <c r="F436" s="214"/>
      <c r="G436" s="215"/>
      <c r="H436" s="216"/>
      <c r="I436" s="216"/>
      <c r="J436" s="217"/>
      <c r="K436" s="217"/>
      <c r="L436" s="212"/>
      <c r="M436" s="212"/>
      <c r="N436" s="212"/>
      <c r="O436" s="215"/>
      <c r="P436" s="212"/>
    </row>
    <row r="437" spans="4:16" ht="40.15" customHeight="1">
      <c r="D437" s="212"/>
      <c r="E437" s="213"/>
      <c r="F437" s="214"/>
      <c r="G437" s="215"/>
      <c r="H437" s="216"/>
      <c r="I437" s="216"/>
      <c r="J437" s="217"/>
      <c r="K437" s="217"/>
      <c r="L437" s="212"/>
      <c r="M437" s="212"/>
      <c r="N437" s="212"/>
      <c r="O437" s="215"/>
      <c r="P437" s="212"/>
    </row>
    <row r="438" spans="4:16" ht="40.15" customHeight="1">
      <c r="D438" s="212"/>
      <c r="E438" s="213"/>
      <c r="F438" s="214"/>
      <c r="G438" s="215"/>
      <c r="H438" s="216"/>
      <c r="I438" s="216"/>
      <c r="J438" s="217"/>
      <c r="K438" s="217"/>
      <c r="L438" s="212"/>
      <c r="M438" s="212"/>
      <c r="N438" s="212"/>
      <c r="O438" s="215"/>
      <c r="P438" s="212"/>
    </row>
    <row r="439" spans="4:16" ht="40.15" customHeight="1">
      <c r="D439" s="212"/>
      <c r="E439" s="213"/>
      <c r="F439" s="214"/>
      <c r="G439" s="215"/>
      <c r="H439" s="216"/>
      <c r="I439" s="216"/>
      <c r="J439" s="217"/>
      <c r="K439" s="217"/>
      <c r="L439" s="212"/>
      <c r="M439" s="212"/>
      <c r="N439" s="212"/>
      <c r="O439" s="215"/>
      <c r="P439" s="212"/>
    </row>
    <row r="440" spans="4:16" ht="40.15" customHeight="1">
      <c r="D440" s="212"/>
      <c r="E440" s="213"/>
      <c r="F440" s="214"/>
      <c r="G440" s="215"/>
      <c r="H440" s="216"/>
      <c r="I440" s="216"/>
      <c r="J440" s="217"/>
      <c r="K440" s="217"/>
      <c r="L440" s="212"/>
      <c r="M440" s="212"/>
      <c r="N440" s="212"/>
      <c r="O440" s="215"/>
      <c r="P440" s="212"/>
    </row>
    <row r="441" spans="4:16" ht="40.15" customHeight="1">
      <c r="D441" s="212"/>
      <c r="E441" s="213"/>
      <c r="F441" s="214"/>
      <c r="G441" s="215"/>
      <c r="H441" s="216"/>
      <c r="I441" s="216"/>
      <c r="J441" s="217"/>
      <c r="K441" s="217"/>
      <c r="L441" s="212"/>
      <c r="M441" s="212"/>
      <c r="N441" s="212"/>
      <c r="O441" s="215"/>
      <c r="P441" s="212"/>
    </row>
    <row r="442" spans="4:16" ht="40.15" customHeight="1">
      <c r="D442" s="212"/>
      <c r="E442" s="213"/>
      <c r="F442" s="214"/>
      <c r="G442" s="215"/>
      <c r="H442" s="216"/>
      <c r="I442" s="216"/>
      <c r="J442" s="217"/>
      <c r="K442" s="217"/>
      <c r="L442" s="212"/>
      <c r="M442" s="212"/>
      <c r="N442" s="212"/>
      <c r="O442" s="215"/>
      <c r="P442" s="212"/>
    </row>
    <row r="443" spans="4:16" ht="40.15" customHeight="1">
      <c r="D443" s="212"/>
      <c r="E443" s="213"/>
      <c r="F443" s="214"/>
      <c r="G443" s="215"/>
      <c r="H443" s="216"/>
      <c r="I443" s="216"/>
      <c r="J443" s="217"/>
      <c r="K443" s="217"/>
      <c r="L443" s="212"/>
      <c r="M443" s="212"/>
      <c r="N443" s="212"/>
      <c r="O443" s="215"/>
      <c r="P443" s="212"/>
    </row>
    <row r="444" spans="4:16" ht="40.15" customHeight="1">
      <c r="D444" s="212"/>
      <c r="E444" s="213"/>
      <c r="F444" s="214"/>
      <c r="G444" s="215"/>
      <c r="H444" s="216"/>
      <c r="I444" s="216"/>
      <c r="J444" s="217"/>
      <c r="K444" s="217"/>
      <c r="L444" s="212"/>
      <c r="M444" s="212"/>
      <c r="N444" s="212"/>
      <c r="O444" s="215"/>
      <c r="P444" s="212"/>
    </row>
    <row r="445" spans="4:16" ht="40.15" customHeight="1">
      <c r="D445" s="212"/>
      <c r="E445" s="213"/>
      <c r="F445" s="214"/>
      <c r="G445" s="215"/>
      <c r="H445" s="216"/>
      <c r="I445" s="216"/>
      <c r="J445" s="217"/>
      <c r="K445" s="217"/>
      <c r="L445" s="212"/>
      <c r="M445" s="212"/>
      <c r="N445" s="212"/>
      <c r="O445" s="215"/>
      <c r="P445" s="212"/>
    </row>
    <row r="446" spans="4:16" ht="40.15" customHeight="1">
      <c r="D446" s="212"/>
      <c r="E446" s="213"/>
      <c r="F446" s="214"/>
      <c r="G446" s="215"/>
      <c r="H446" s="216"/>
      <c r="I446" s="216"/>
      <c r="J446" s="217"/>
      <c r="K446" s="217"/>
      <c r="L446" s="212"/>
      <c r="M446" s="212"/>
      <c r="N446" s="212"/>
      <c r="O446" s="215"/>
      <c r="P446" s="212"/>
    </row>
    <row r="447" spans="4:16" ht="40.15" customHeight="1">
      <c r="D447" s="212"/>
      <c r="E447" s="213"/>
      <c r="F447" s="214"/>
      <c r="G447" s="215"/>
      <c r="H447" s="216"/>
      <c r="I447" s="216"/>
      <c r="J447" s="217"/>
      <c r="K447" s="217"/>
      <c r="L447" s="212"/>
      <c r="M447" s="212"/>
      <c r="N447" s="212"/>
      <c r="O447" s="215"/>
      <c r="P447" s="212"/>
    </row>
    <row r="448" spans="4:16" ht="40.15" customHeight="1">
      <c r="D448" s="212"/>
      <c r="E448" s="213"/>
      <c r="F448" s="214"/>
      <c r="G448" s="215"/>
      <c r="H448" s="216"/>
      <c r="I448" s="216"/>
      <c r="J448" s="217"/>
      <c r="K448" s="217"/>
      <c r="L448" s="212"/>
      <c r="M448" s="212"/>
      <c r="N448" s="212"/>
      <c r="O448" s="215"/>
      <c r="P448" s="212"/>
    </row>
    <row r="449" spans="4:16" ht="40.15" customHeight="1">
      <c r="D449" s="212"/>
      <c r="E449" s="213"/>
      <c r="F449" s="214"/>
      <c r="G449" s="215"/>
      <c r="H449" s="216"/>
      <c r="I449" s="216"/>
      <c r="J449" s="217"/>
      <c r="K449" s="217"/>
      <c r="L449" s="212"/>
      <c r="M449" s="212"/>
      <c r="N449" s="212"/>
      <c r="O449" s="215"/>
      <c r="P449" s="212"/>
    </row>
    <row r="450" spans="4:16" ht="40.15" customHeight="1">
      <c r="D450" s="212"/>
      <c r="E450" s="213"/>
      <c r="F450" s="214"/>
      <c r="G450" s="215"/>
      <c r="H450" s="216"/>
      <c r="I450" s="216"/>
      <c r="J450" s="217"/>
      <c r="K450" s="217"/>
      <c r="L450" s="212"/>
      <c r="M450" s="212"/>
      <c r="N450" s="212"/>
      <c r="O450" s="215"/>
      <c r="P450" s="212"/>
    </row>
    <row r="451" spans="4:16" ht="40.15" customHeight="1">
      <c r="D451" s="212"/>
      <c r="E451" s="213"/>
      <c r="F451" s="214"/>
      <c r="G451" s="215"/>
      <c r="H451" s="216"/>
      <c r="I451" s="216"/>
      <c r="J451" s="217"/>
      <c r="K451" s="217"/>
      <c r="L451" s="212"/>
      <c r="M451" s="212"/>
      <c r="N451" s="212"/>
      <c r="O451" s="215"/>
      <c r="P451" s="212"/>
    </row>
    <row r="452" spans="4:16" ht="40.15" customHeight="1">
      <c r="D452" s="212"/>
      <c r="E452" s="213"/>
      <c r="F452" s="214"/>
      <c r="G452" s="215"/>
      <c r="H452" s="216"/>
      <c r="I452" s="216"/>
      <c r="J452" s="217"/>
      <c r="K452" s="217"/>
      <c r="L452" s="212"/>
      <c r="M452" s="212"/>
      <c r="N452" s="212"/>
      <c r="O452" s="215"/>
      <c r="P452" s="212"/>
    </row>
    <row r="453" spans="4:16" ht="40.15" customHeight="1">
      <c r="D453" s="212"/>
      <c r="E453" s="213"/>
      <c r="F453" s="214"/>
      <c r="G453" s="215"/>
      <c r="H453" s="216"/>
      <c r="I453" s="216"/>
      <c r="J453" s="217"/>
      <c r="K453" s="217"/>
      <c r="L453" s="212"/>
      <c r="M453" s="212"/>
      <c r="N453" s="212"/>
      <c r="O453" s="215"/>
      <c r="P453" s="212"/>
    </row>
    <row r="454" spans="4:16" ht="40.15" customHeight="1">
      <c r="D454" s="212"/>
      <c r="E454" s="213"/>
      <c r="F454" s="214"/>
      <c r="G454" s="215"/>
      <c r="H454" s="216"/>
      <c r="I454" s="216"/>
      <c r="J454" s="217"/>
      <c r="K454" s="217"/>
      <c r="L454" s="212"/>
      <c r="M454" s="212"/>
      <c r="N454" s="212"/>
      <c r="O454" s="215"/>
      <c r="P454" s="212"/>
    </row>
    <row r="455" spans="4:16" ht="40.15" customHeight="1">
      <c r="D455" s="212"/>
      <c r="E455" s="213"/>
      <c r="F455" s="214"/>
      <c r="G455" s="215"/>
      <c r="H455" s="216"/>
      <c r="I455" s="216"/>
      <c r="J455" s="217"/>
      <c r="K455" s="217"/>
      <c r="L455" s="212"/>
      <c r="M455" s="212"/>
      <c r="N455" s="212"/>
      <c r="O455" s="215"/>
      <c r="P455" s="212"/>
    </row>
    <row r="456" spans="4:16" ht="40.15" customHeight="1">
      <c r="D456" s="212"/>
      <c r="E456" s="213"/>
      <c r="F456" s="214"/>
      <c r="G456" s="215"/>
      <c r="H456" s="216"/>
      <c r="I456" s="216"/>
      <c r="J456" s="217"/>
      <c r="K456" s="217"/>
      <c r="L456" s="212"/>
      <c r="M456" s="212"/>
      <c r="N456" s="212"/>
      <c r="O456" s="215"/>
      <c r="P456" s="212"/>
    </row>
    <row r="457" spans="4:16" ht="40.15" customHeight="1">
      <c r="D457" s="212"/>
      <c r="E457" s="213"/>
      <c r="F457" s="214"/>
      <c r="G457" s="215"/>
      <c r="H457" s="216"/>
      <c r="I457" s="216"/>
      <c r="J457" s="217"/>
      <c r="K457" s="217"/>
      <c r="L457" s="212"/>
      <c r="M457" s="212"/>
      <c r="N457" s="212"/>
      <c r="O457" s="215"/>
      <c r="P457" s="212"/>
    </row>
    <row r="458" spans="4:16" ht="40.15" customHeight="1">
      <c r="D458" s="212"/>
      <c r="E458" s="213"/>
      <c r="F458" s="214"/>
      <c r="G458" s="215"/>
      <c r="H458" s="216"/>
      <c r="I458" s="216"/>
      <c r="J458" s="217"/>
      <c r="K458" s="217"/>
      <c r="L458" s="212"/>
      <c r="M458" s="212"/>
      <c r="N458" s="212"/>
      <c r="O458" s="215"/>
      <c r="P458" s="212"/>
    </row>
    <row r="459" spans="4:16" ht="40.15" customHeight="1">
      <c r="D459" s="212"/>
      <c r="E459" s="213"/>
      <c r="F459" s="214"/>
      <c r="G459" s="215"/>
      <c r="H459" s="216"/>
      <c r="I459" s="216"/>
      <c r="J459" s="217"/>
      <c r="K459" s="217"/>
      <c r="L459" s="212"/>
      <c r="M459" s="212"/>
      <c r="N459" s="212"/>
      <c r="O459" s="215"/>
      <c r="P459" s="212"/>
    </row>
    <row r="460" spans="4:16" ht="40.15" customHeight="1">
      <c r="D460" s="212"/>
      <c r="E460" s="213"/>
      <c r="F460" s="214"/>
      <c r="G460" s="215"/>
      <c r="H460" s="216"/>
      <c r="I460" s="216"/>
      <c r="J460" s="217"/>
      <c r="K460" s="217"/>
      <c r="L460" s="212"/>
      <c r="M460" s="212"/>
      <c r="N460" s="212"/>
      <c r="O460" s="215"/>
      <c r="P460" s="212"/>
    </row>
    <row r="461" spans="4:16" ht="40.15" customHeight="1">
      <c r="D461" s="212"/>
      <c r="E461" s="213"/>
      <c r="F461" s="214"/>
      <c r="G461" s="215"/>
      <c r="H461" s="216"/>
      <c r="I461" s="216"/>
      <c r="J461" s="217"/>
      <c r="K461" s="217"/>
      <c r="L461" s="212"/>
      <c r="M461" s="212"/>
      <c r="N461" s="212"/>
      <c r="O461" s="215"/>
      <c r="P461" s="212"/>
    </row>
    <row r="462" spans="4:16" ht="40.15" customHeight="1">
      <c r="D462" s="212"/>
      <c r="E462" s="213"/>
      <c r="F462" s="214"/>
      <c r="G462" s="215"/>
      <c r="H462" s="216"/>
      <c r="I462" s="216"/>
      <c r="J462" s="217"/>
      <c r="K462" s="217"/>
      <c r="L462" s="212"/>
      <c r="M462" s="212"/>
      <c r="N462" s="212"/>
      <c r="O462" s="215"/>
      <c r="P462" s="212"/>
    </row>
    <row r="463" spans="4:16" ht="40.15" customHeight="1">
      <c r="D463" s="212"/>
      <c r="E463" s="213"/>
      <c r="F463" s="214"/>
      <c r="G463" s="215"/>
      <c r="H463" s="216"/>
      <c r="I463" s="216"/>
      <c r="J463" s="217"/>
      <c r="K463" s="217"/>
      <c r="L463" s="212"/>
      <c r="M463" s="212"/>
      <c r="N463" s="212"/>
      <c r="O463" s="215"/>
      <c r="P463" s="212"/>
    </row>
    <row r="464" spans="4:16" ht="40.15" customHeight="1">
      <c r="D464" s="212"/>
      <c r="E464" s="213"/>
      <c r="F464" s="214"/>
      <c r="G464" s="215"/>
      <c r="H464" s="216"/>
      <c r="I464" s="216"/>
      <c r="J464" s="217"/>
      <c r="K464" s="217"/>
      <c r="L464" s="212"/>
      <c r="M464" s="212"/>
      <c r="N464" s="212"/>
      <c r="O464" s="215"/>
      <c r="P464" s="212"/>
    </row>
    <row r="465" spans="4:16" ht="40.15" customHeight="1">
      <c r="D465" s="212"/>
      <c r="E465" s="213"/>
      <c r="F465" s="214"/>
      <c r="G465" s="215"/>
      <c r="H465" s="216"/>
      <c r="I465" s="216"/>
      <c r="J465" s="217"/>
      <c r="K465" s="217"/>
      <c r="L465" s="212"/>
      <c r="M465" s="212"/>
      <c r="N465" s="212"/>
      <c r="O465" s="215"/>
      <c r="P465" s="212"/>
    </row>
    <row r="466" spans="4:16" ht="40.15" customHeight="1">
      <c r="D466" s="212"/>
      <c r="E466" s="213"/>
      <c r="F466" s="214"/>
      <c r="G466" s="215"/>
      <c r="H466" s="216"/>
      <c r="I466" s="216"/>
      <c r="J466" s="217"/>
      <c r="K466" s="217"/>
      <c r="L466" s="212"/>
      <c r="M466" s="212"/>
      <c r="N466" s="212"/>
      <c r="O466" s="215"/>
      <c r="P466" s="212"/>
    </row>
    <row r="467" spans="4:16" ht="40.15" customHeight="1">
      <c r="D467" s="212"/>
      <c r="E467" s="213"/>
      <c r="F467" s="214"/>
      <c r="G467" s="215"/>
      <c r="H467" s="216"/>
      <c r="I467" s="216"/>
      <c r="J467" s="217"/>
      <c r="K467" s="217"/>
      <c r="L467" s="212"/>
      <c r="M467" s="212"/>
      <c r="N467" s="212"/>
      <c r="O467" s="215"/>
      <c r="P467" s="212"/>
    </row>
    <row r="468" spans="4:16" ht="40.15" customHeight="1">
      <c r="D468" s="212"/>
      <c r="E468" s="213"/>
      <c r="F468" s="214"/>
      <c r="G468" s="215"/>
      <c r="H468" s="216"/>
      <c r="I468" s="216"/>
      <c r="J468" s="217"/>
      <c r="K468" s="217"/>
      <c r="L468" s="212"/>
      <c r="M468" s="212"/>
      <c r="N468" s="212"/>
      <c r="O468" s="215"/>
      <c r="P468" s="212"/>
    </row>
    <row r="469" spans="4:16" ht="40.15" customHeight="1">
      <c r="D469" s="212"/>
      <c r="E469" s="213"/>
      <c r="F469" s="214"/>
      <c r="G469" s="215"/>
      <c r="H469" s="216"/>
      <c r="I469" s="216"/>
      <c r="J469" s="217"/>
      <c r="K469" s="217"/>
      <c r="L469" s="212"/>
      <c r="M469" s="212"/>
      <c r="N469" s="212"/>
      <c r="O469" s="215"/>
      <c r="P469" s="212"/>
    </row>
    <row r="470" spans="4:16" ht="40.15" customHeight="1">
      <c r="D470" s="212"/>
      <c r="E470" s="213"/>
      <c r="F470" s="214"/>
      <c r="G470" s="215"/>
      <c r="H470" s="216"/>
      <c r="I470" s="216"/>
      <c r="J470" s="217"/>
      <c r="K470" s="217"/>
      <c r="L470" s="212"/>
      <c r="M470" s="212"/>
      <c r="N470" s="212"/>
      <c r="O470" s="215"/>
      <c r="P470" s="212"/>
    </row>
    <row r="471" spans="4:16" ht="40.15" customHeight="1">
      <c r="D471" s="212"/>
      <c r="E471" s="213"/>
      <c r="F471" s="214"/>
      <c r="G471" s="215"/>
      <c r="H471" s="216"/>
      <c r="I471" s="216"/>
      <c r="J471" s="217"/>
      <c r="K471" s="217"/>
      <c r="L471" s="212"/>
      <c r="M471" s="212"/>
      <c r="N471" s="212"/>
      <c r="O471" s="215"/>
      <c r="P471" s="212"/>
    </row>
    <row r="472" spans="4:16" ht="40.15" customHeight="1">
      <c r="D472" s="212"/>
      <c r="E472" s="213"/>
      <c r="F472" s="214"/>
      <c r="G472" s="215"/>
      <c r="H472" s="216"/>
      <c r="I472" s="216"/>
      <c r="J472" s="217"/>
      <c r="K472" s="217"/>
      <c r="L472" s="212"/>
      <c r="M472" s="212"/>
      <c r="N472" s="212"/>
      <c r="O472" s="215"/>
      <c r="P472" s="212"/>
    </row>
    <row r="473" spans="4:16" ht="40.15" customHeight="1">
      <c r="D473" s="212"/>
      <c r="E473" s="213"/>
      <c r="F473" s="214"/>
      <c r="G473" s="215"/>
      <c r="H473" s="216"/>
      <c r="I473" s="216"/>
      <c r="J473" s="217"/>
      <c r="K473" s="217"/>
      <c r="L473" s="212"/>
      <c r="M473" s="212"/>
      <c r="N473" s="212"/>
      <c r="O473" s="215"/>
      <c r="P473" s="212"/>
    </row>
    <row r="474" spans="4:16" ht="40.15" customHeight="1">
      <c r="D474" s="212"/>
      <c r="E474" s="213"/>
      <c r="F474" s="214"/>
      <c r="G474" s="215"/>
      <c r="H474" s="216"/>
      <c r="I474" s="216"/>
      <c r="J474" s="217"/>
      <c r="K474" s="217"/>
      <c r="L474" s="212"/>
      <c r="M474" s="212"/>
      <c r="N474" s="212"/>
      <c r="O474" s="215"/>
      <c r="P474" s="212"/>
    </row>
    <row r="475" spans="4:16" ht="40.15" customHeight="1">
      <c r="D475" s="212"/>
      <c r="E475" s="213"/>
      <c r="F475" s="214"/>
      <c r="G475" s="215"/>
      <c r="H475" s="216"/>
      <c r="I475" s="216"/>
      <c r="J475" s="217"/>
      <c r="K475" s="217"/>
      <c r="L475" s="212"/>
      <c r="M475" s="212"/>
      <c r="N475" s="212"/>
      <c r="O475" s="215"/>
      <c r="P475" s="212"/>
    </row>
    <row r="476" spans="4:16" ht="40.15" customHeight="1">
      <c r="D476" s="212"/>
      <c r="E476" s="213"/>
      <c r="F476" s="214"/>
      <c r="G476" s="215"/>
      <c r="H476" s="216"/>
      <c r="I476" s="216"/>
      <c r="J476" s="217"/>
      <c r="K476" s="217"/>
      <c r="L476" s="212"/>
      <c r="M476" s="212"/>
      <c r="N476" s="212"/>
      <c r="O476" s="215"/>
      <c r="P476" s="212"/>
    </row>
    <row r="477" spans="4:16" ht="40.15" customHeight="1">
      <c r="D477" s="212"/>
      <c r="E477" s="213"/>
      <c r="F477" s="214"/>
      <c r="G477" s="215"/>
      <c r="H477" s="216"/>
      <c r="I477" s="216"/>
      <c r="J477" s="217"/>
      <c r="K477" s="217"/>
      <c r="L477" s="212"/>
      <c r="M477" s="212"/>
      <c r="N477" s="212"/>
      <c r="O477" s="215"/>
      <c r="P477" s="212"/>
    </row>
    <row r="478" spans="4:16" ht="40.15" customHeight="1">
      <c r="D478" s="212"/>
      <c r="E478" s="213"/>
      <c r="F478" s="214"/>
      <c r="G478" s="215"/>
      <c r="H478" s="216"/>
      <c r="I478" s="216"/>
      <c r="J478" s="217"/>
      <c r="K478" s="217"/>
      <c r="L478" s="212"/>
      <c r="M478" s="212"/>
      <c r="N478" s="212"/>
      <c r="O478" s="215"/>
      <c r="P478" s="212"/>
    </row>
    <row r="479" spans="4:16" ht="40.15" customHeight="1">
      <c r="D479" s="212"/>
      <c r="E479" s="213"/>
      <c r="F479" s="214"/>
      <c r="G479" s="215"/>
      <c r="H479" s="216"/>
      <c r="I479" s="216"/>
      <c r="J479" s="217"/>
      <c r="K479" s="217"/>
      <c r="L479" s="212"/>
      <c r="M479" s="212"/>
      <c r="N479" s="212"/>
      <c r="O479" s="215"/>
      <c r="P479" s="212"/>
    </row>
    <row r="480" spans="4:16" ht="40.15" customHeight="1">
      <c r="D480" s="212"/>
      <c r="E480" s="213"/>
      <c r="F480" s="214"/>
      <c r="G480" s="215"/>
      <c r="H480" s="216"/>
      <c r="I480" s="216"/>
      <c r="J480" s="217"/>
      <c r="K480" s="217"/>
      <c r="L480" s="212"/>
      <c r="M480" s="212"/>
      <c r="N480" s="212"/>
      <c r="O480" s="215"/>
      <c r="P480" s="212"/>
    </row>
    <row r="481" spans="4:16" ht="40.15" customHeight="1">
      <c r="D481" s="212"/>
      <c r="E481" s="213"/>
      <c r="F481" s="214"/>
      <c r="G481" s="215"/>
      <c r="H481" s="216"/>
      <c r="I481" s="216"/>
      <c r="J481" s="217"/>
      <c r="K481" s="217"/>
      <c r="L481" s="212"/>
      <c r="M481" s="212"/>
      <c r="N481" s="212"/>
      <c r="O481" s="215"/>
      <c r="P481" s="212"/>
    </row>
    <row r="482" spans="4:16" ht="40.15" customHeight="1">
      <c r="D482" s="212"/>
      <c r="E482" s="213"/>
      <c r="F482" s="214"/>
      <c r="G482" s="215"/>
      <c r="H482" s="216"/>
      <c r="I482" s="216"/>
      <c r="J482" s="217"/>
      <c r="K482" s="217"/>
      <c r="L482" s="212"/>
      <c r="M482" s="212"/>
      <c r="N482" s="212"/>
      <c r="O482" s="215"/>
      <c r="P482" s="212"/>
    </row>
    <row r="483" spans="4:16" ht="40.15" customHeight="1">
      <c r="D483" s="212"/>
      <c r="E483" s="213"/>
      <c r="F483" s="214"/>
      <c r="G483" s="215"/>
      <c r="H483" s="216"/>
      <c r="I483" s="216"/>
      <c r="J483" s="217"/>
      <c r="K483" s="217"/>
      <c r="L483" s="212"/>
      <c r="M483" s="212"/>
      <c r="N483" s="212"/>
      <c r="O483" s="215"/>
      <c r="P483" s="212"/>
    </row>
    <row r="484" spans="4:16" ht="40.15" customHeight="1">
      <c r="D484" s="212"/>
      <c r="E484" s="213"/>
      <c r="F484" s="214"/>
      <c r="G484" s="215"/>
      <c r="H484" s="216"/>
      <c r="I484" s="216"/>
      <c r="J484" s="217"/>
      <c r="K484" s="217"/>
      <c r="L484" s="212"/>
      <c r="M484" s="212"/>
      <c r="N484" s="212"/>
      <c r="O484" s="215"/>
      <c r="P484" s="212"/>
    </row>
    <row r="485" spans="4:16" ht="40.15" customHeight="1">
      <c r="D485" s="212"/>
      <c r="E485" s="213"/>
      <c r="F485" s="214"/>
      <c r="G485" s="215"/>
      <c r="H485" s="216"/>
      <c r="I485" s="216"/>
      <c r="J485" s="217"/>
      <c r="K485" s="217"/>
      <c r="L485" s="212"/>
      <c r="M485" s="212"/>
      <c r="N485" s="212"/>
      <c r="O485" s="215"/>
      <c r="P485" s="212"/>
    </row>
    <row r="486" spans="4:16" ht="40.15" customHeight="1">
      <c r="D486" s="212"/>
      <c r="E486" s="213"/>
      <c r="F486" s="214"/>
      <c r="G486" s="215"/>
      <c r="H486" s="216"/>
      <c r="I486" s="216"/>
      <c r="J486" s="217"/>
      <c r="K486" s="217"/>
      <c r="L486" s="212"/>
      <c r="M486" s="212"/>
      <c r="N486" s="212"/>
      <c r="O486" s="215"/>
      <c r="P486" s="212"/>
    </row>
    <row r="487" spans="4:16" ht="40.15" customHeight="1">
      <c r="D487" s="212"/>
      <c r="E487" s="213"/>
      <c r="F487" s="214"/>
      <c r="G487" s="215"/>
      <c r="H487" s="216"/>
      <c r="I487" s="216"/>
      <c r="J487" s="217"/>
      <c r="K487" s="217"/>
      <c r="L487" s="212"/>
      <c r="M487" s="212"/>
      <c r="N487" s="212"/>
      <c r="O487" s="215"/>
      <c r="P487" s="212"/>
    </row>
    <row r="488" spans="4:16" ht="40.15" customHeight="1">
      <c r="D488" s="212"/>
      <c r="E488" s="213"/>
      <c r="F488" s="214"/>
      <c r="G488" s="215"/>
      <c r="H488" s="216"/>
      <c r="I488" s="216"/>
      <c r="J488" s="217"/>
      <c r="K488" s="217"/>
      <c r="L488" s="212"/>
      <c r="M488" s="212"/>
      <c r="N488" s="212"/>
      <c r="O488" s="215"/>
      <c r="P488" s="212"/>
    </row>
    <row r="489" spans="4:16" ht="40.15" customHeight="1">
      <c r="D489" s="212"/>
      <c r="E489" s="213"/>
      <c r="F489" s="214"/>
      <c r="G489" s="215"/>
      <c r="H489" s="216"/>
      <c r="I489" s="216"/>
      <c r="J489" s="217"/>
      <c r="K489" s="217"/>
      <c r="L489" s="212"/>
      <c r="M489" s="212"/>
      <c r="N489" s="212"/>
      <c r="O489" s="215"/>
      <c r="P489" s="212"/>
    </row>
    <row r="490" spans="4:16" ht="40.15" customHeight="1">
      <c r="D490" s="212"/>
      <c r="E490" s="213"/>
      <c r="F490" s="214"/>
      <c r="G490" s="215"/>
      <c r="H490" s="216"/>
      <c r="I490" s="216"/>
      <c r="J490" s="217"/>
      <c r="K490" s="217"/>
      <c r="L490" s="212"/>
      <c r="M490" s="212"/>
      <c r="N490" s="212"/>
      <c r="O490" s="215"/>
      <c r="P490" s="212"/>
    </row>
    <row r="491" spans="4:16" ht="40.15" customHeight="1">
      <c r="D491" s="212"/>
      <c r="E491" s="213"/>
      <c r="F491" s="214"/>
      <c r="G491" s="215"/>
      <c r="H491" s="216"/>
      <c r="I491" s="216"/>
      <c r="J491" s="217"/>
      <c r="K491" s="217"/>
      <c r="L491" s="212"/>
      <c r="M491" s="212"/>
      <c r="N491" s="212"/>
      <c r="O491" s="215"/>
      <c r="P491" s="212"/>
    </row>
    <row r="492" spans="4:16" ht="40.15" customHeight="1">
      <c r="D492" s="212"/>
      <c r="E492" s="213"/>
      <c r="F492" s="214"/>
      <c r="G492" s="215"/>
      <c r="H492" s="216"/>
      <c r="I492" s="216"/>
      <c r="J492" s="217"/>
      <c r="K492" s="217"/>
      <c r="L492" s="212"/>
      <c r="M492" s="212"/>
      <c r="N492" s="212"/>
      <c r="O492" s="215"/>
      <c r="P492" s="212"/>
    </row>
    <row r="493" spans="4:16" ht="40.15" customHeight="1">
      <c r="D493" s="212"/>
      <c r="E493" s="213"/>
      <c r="F493" s="214"/>
      <c r="G493" s="215"/>
      <c r="H493" s="216"/>
      <c r="I493" s="216"/>
      <c r="J493" s="217"/>
      <c r="K493" s="217"/>
      <c r="L493" s="212"/>
      <c r="M493" s="212"/>
      <c r="N493" s="212"/>
      <c r="O493" s="215"/>
      <c r="P493" s="212"/>
    </row>
    <row r="494" spans="4:16" ht="40.15" customHeight="1">
      <c r="D494" s="212"/>
      <c r="E494" s="213"/>
      <c r="F494" s="214"/>
      <c r="G494" s="215"/>
      <c r="H494" s="216"/>
      <c r="I494" s="216"/>
      <c r="J494" s="217"/>
      <c r="K494" s="217"/>
      <c r="L494" s="212"/>
      <c r="M494" s="212"/>
      <c r="N494" s="212"/>
      <c r="O494" s="215"/>
      <c r="P494" s="212"/>
    </row>
    <row r="495" spans="4:16" ht="40.15" customHeight="1">
      <c r="D495" s="212"/>
      <c r="E495" s="213"/>
      <c r="F495" s="214"/>
      <c r="G495" s="215"/>
      <c r="H495" s="216"/>
      <c r="I495" s="216"/>
      <c r="J495" s="217"/>
      <c r="K495" s="217"/>
      <c r="L495" s="212"/>
      <c r="M495" s="212"/>
      <c r="N495" s="212"/>
      <c r="O495" s="215"/>
      <c r="P495" s="212"/>
    </row>
    <row r="496" spans="4:16" ht="40.15" customHeight="1">
      <c r="D496" s="212"/>
      <c r="E496" s="213"/>
      <c r="F496" s="214"/>
      <c r="G496" s="215"/>
      <c r="H496" s="216"/>
      <c r="I496" s="216"/>
      <c r="J496" s="217"/>
      <c r="K496" s="217"/>
      <c r="L496" s="212"/>
      <c r="M496" s="212"/>
      <c r="N496" s="212"/>
      <c r="O496" s="215"/>
      <c r="P496" s="212"/>
    </row>
    <row r="497" spans="4:16" ht="40.15" customHeight="1">
      <c r="D497" s="212"/>
      <c r="E497" s="213"/>
      <c r="F497" s="214"/>
      <c r="G497" s="215"/>
      <c r="H497" s="216"/>
      <c r="I497" s="216"/>
      <c r="J497" s="217"/>
      <c r="K497" s="217"/>
      <c r="L497" s="212"/>
      <c r="M497" s="212"/>
      <c r="N497" s="212"/>
      <c r="O497" s="215"/>
      <c r="P497" s="212"/>
    </row>
    <row r="498" spans="4:16" ht="40.15" customHeight="1">
      <c r="D498" s="212"/>
      <c r="E498" s="213"/>
      <c r="F498" s="214"/>
      <c r="G498" s="215"/>
      <c r="H498" s="216"/>
      <c r="I498" s="216"/>
      <c r="J498" s="217"/>
      <c r="K498" s="217"/>
      <c r="L498" s="212"/>
      <c r="M498" s="212"/>
      <c r="N498" s="212"/>
      <c r="O498" s="215"/>
      <c r="P498" s="212"/>
    </row>
    <row r="499" spans="4:16" ht="40.15" customHeight="1">
      <c r="D499" s="212"/>
      <c r="E499" s="213"/>
      <c r="F499" s="214"/>
      <c r="G499" s="215"/>
      <c r="H499" s="216"/>
      <c r="I499" s="216"/>
      <c r="J499" s="217"/>
      <c r="K499" s="217"/>
      <c r="L499" s="212"/>
      <c r="M499" s="212"/>
      <c r="N499" s="212"/>
      <c r="O499" s="215"/>
      <c r="P499" s="212"/>
    </row>
    <row r="500" spans="4:16" ht="40.15" customHeight="1">
      <c r="D500" s="212"/>
      <c r="E500" s="213"/>
      <c r="F500" s="214"/>
      <c r="G500" s="215"/>
      <c r="H500" s="216"/>
      <c r="I500" s="216"/>
      <c r="J500" s="217"/>
      <c r="K500" s="217"/>
      <c r="L500" s="212"/>
      <c r="M500" s="212"/>
      <c r="N500" s="212"/>
      <c r="O500" s="215"/>
      <c r="P500" s="212"/>
    </row>
    <row r="501" spans="4:16" ht="40.15" customHeight="1">
      <c r="D501" s="212"/>
      <c r="E501" s="213"/>
      <c r="F501" s="214"/>
      <c r="G501" s="215"/>
      <c r="H501" s="216"/>
      <c r="I501" s="216"/>
      <c r="J501" s="217"/>
      <c r="K501" s="217"/>
      <c r="L501" s="212"/>
      <c r="M501" s="212"/>
      <c r="N501" s="212"/>
      <c r="O501" s="215"/>
      <c r="P501" s="212"/>
    </row>
    <row r="502" spans="4:16" ht="40.15" customHeight="1">
      <c r="D502" s="212"/>
      <c r="E502" s="213"/>
      <c r="F502" s="214"/>
      <c r="G502" s="215"/>
      <c r="H502" s="216"/>
      <c r="I502" s="216"/>
      <c r="J502" s="217"/>
      <c r="K502" s="217"/>
      <c r="L502" s="212"/>
      <c r="M502" s="212"/>
      <c r="N502" s="212"/>
      <c r="O502" s="215"/>
      <c r="P502" s="212"/>
    </row>
    <row r="503" spans="4:16" ht="40.15" customHeight="1">
      <c r="D503" s="212"/>
      <c r="E503" s="213"/>
      <c r="F503" s="214"/>
      <c r="G503" s="215"/>
      <c r="H503" s="216"/>
      <c r="I503" s="216"/>
      <c r="J503" s="217"/>
      <c r="K503" s="217"/>
      <c r="L503" s="212"/>
      <c r="M503" s="212"/>
      <c r="N503" s="212"/>
      <c r="O503" s="215"/>
      <c r="P503" s="212"/>
    </row>
    <row r="504" spans="4:16" ht="40.15" customHeight="1">
      <c r="D504" s="212"/>
      <c r="E504" s="213"/>
      <c r="F504" s="214"/>
      <c r="G504" s="215"/>
      <c r="H504" s="216"/>
      <c r="I504" s="216"/>
      <c r="J504" s="217"/>
      <c r="K504" s="217"/>
      <c r="L504" s="212"/>
      <c r="M504" s="212"/>
      <c r="N504" s="212"/>
      <c r="O504" s="215"/>
      <c r="P504" s="212"/>
    </row>
    <row r="505" spans="4:16" ht="40.15" customHeight="1">
      <c r="D505" s="212"/>
      <c r="E505" s="213"/>
      <c r="F505" s="214"/>
      <c r="G505" s="215"/>
      <c r="H505" s="216"/>
      <c r="I505" s="216"/>
      <c r="J505" s="217"/>
      <c r="K505" s="217"/>
      <c r="L505" s="212"/>
      <c r="M505" s="212"/>
      <c r="N505" s="212"/>
      <c r="O505" s="215"/>
      <c r="P505" s="212"/>
    </row>
    <row r="506" spans="4:16" ht="40.15" customHeight="1">
      <c r="D506" s="212"/>
      <c r="E506" s="213"/>
      <c r="F506" s="214"/>
      <c r="G506" s="215"/>
      <c r="H506" s="216"/>
      <c r="I506" s="216"/>
      <c r="J506" s="217"/>
      <c r="K506" s="217"/>
      <c r="L506" s="212"/>
      <c r="M506" s="212"/>
      <c r="N506" s="212"/>
      <c r="O506" s="215"/>
      <c r="P506" s="212"/>
    </row>
    <row r="507" spans="4:16" ht="40.15" customHeight="1">
      <c r="D507" s="212"/>
      <c r="E507" s="213"/>
      <c r="F507" s="214"/>
      <c r="G507" s="215"/>
      <c r="H507" s="216"/>
      <c r="I507" s="216"/>
      <c r="J507" s="217"/>
      <c r="K507" s="217"/>
      <c r="L507" s="212"/>
      <c r="M507" s="212"/>
      <c r="N507" s="212"/>
      <c r="O507" s="215"/>
      <c r="P507" s="212"/>
    </row>
    <row r="508" spans="4:16" ht="40.15" customHeight="1">
      <c r="D508" s="212"/>
      <c r="E508" s="213"/>
      <c r="F508" s="214"/>
      <c r="G508" s="215"/>
      <c r="H508" s="216"/>
      <c r="I508" s="216"/>
      <c r="J508" s="217"/>
      <c r="K508" s="217"/>
      <c r="L508" s="212"/>
      <c r="M508" s="212"/>
      <c r="N508" s="212"/>
      <c r="O508" s="215"/>
      <c r="P508" s="212"/>
    </row>
    <row r="509" spans="4:16" ht="40.15" customHeight="1">
      <c r="D509" s="212"/>
      <c r="E509" s="213"/>
      <c r="F509" s="214"/>
      <c r="G509" s="215"/>
      <c r="H509" s="216"/>
      <c r="I509" s="216"/>
      <c r="J509" s="217"/>
      <c r="K509" s="217"/>
      <c r="L509" s="212"/>
      <c r="M509" s="212"/>
      <c r="N509" s="212"/>
      <c r="O509" s="215"/>
      <c r="P509" s="212"/>
    </row>
    <row r="510" spans="4:16" ht="40.15" customHeight="1">
      <c r="D510" s="212"/>
      <c r="E510" s="213"/>
      <c r="F510" s="214"/>
      <c r="G510" s="215"/>
      <c r="H510" s="216"/>
      <c r="I510" s="216"/>
      <c r="J510" s="217"/>
      <c r="K510" s="217"/>
      <c r="L510" s="212"/>
      <c r="M510" s="212"/>
      <c r="N510" s="212"/>
      <c r="O510" s="215"/>
      <c r="P510" s="212"/>
    </row>
    <row r="511" spans="4:16" ht="40.15" customHeight="1">
      <c r="D511" s="212"/>
      <c r="E511" s="213"/>
      <c r="F511" s="214"/>
      <c r="G511" s="215"/>
      <c r="H511" s="216"/>
      <c r="I511" s="216"/>
      <c r="J511" s="217"/>
      <c r="K511" s="217"/>
      <c r="L511" s="212"/>
      <c r="M511" s="212"/>
      <c r="N511" s="212"/>
      <c r="O511" s="215"/>
      <c r="P511" s="212"/>
    </row>
    <row r="512" spans="4:16" ht="40.15" customHeight="1">
      <c r="D512" s="212"/>
      <c r="E512" s="213"/>
      <c r="F512" s="214"/>
      <c r="G512" s="215"/>
      <c r="H512" s="216"/>
      <c r="I512" s="216"/>
      <c r="J512" s="217"/>
      <c r="K512" s="217"/>
      <c r="L512" s="212"/>
      <c r="M512" s="212"/>
      <c r="N512" s="212"/>
      <c r="O512" s="215"/>
      <c r="P512" s="212"/>
    </row>
    <row r="513" spans="4:16" ht="40.15" customHeight="1">
      <c r="D513" s="212"/>
      <c r="E513" s="213"/>
      <c r="F513" s="214"/>
      <c r="G513" s="215"/>
      <c r="H513" s="216"/>
      <c r="I513" s="216"/>
      <c r="J513" s="217"/>
      <c r="K513" s="217"/>
      <c r="L513" s="212"/>
      <c r="M513" s="212"/>
      <c r="N513" s="212"/>
      <c r="O513" s="215"/>
      <c r="P513" s="212"/>
    </row>
    <row r="514" spans="4:16" ht="40.15" customHeight="1">
      <c r="D514" s="212"/>
      <c r="E514" s="213"/>
      <c r="F514" s="214"/>
      <c r="G514" s="215"/>
      <c r="H514" s="216"/>
      <c r="I514" s="216"/>
      <c r="J514" s="217"/>
      <c r="K514" s="217"/>
      <c r="L514" s="212"/>
      <c r="M514" s="212"/>
      <c r="N514" s="212"/>
      <c r="O514" s="215"/>
      <c r="P514" s="212"/>
    </row>
    <row r="515" spans="4:16" ht="40.15" customHeight="1">
      <c r="D515" s="212"/>
      <c r="E515" s="213"/>
      <c r="F515" s="214"/>
      <c r="G515" s="215"/>
      <c r="H515" s="216"/>
      <c r="I515" s="216"/>
      <c r="J515" s="217"/>
      <c r="K515" s="217"/>
      <c r="L515" s="212"/>
      <c r="M515" s="212"/>
      <c r="N515" s="212"/>
      <c r="O515" s="215"/>
      <c r="P515" s="212"/>
    </row>
    <row r="516" spans="4:16" ht="40.15" customHeight="1">
      <c r="D516" s="212"/>
      <c r="E516" s="213"/>
      <c r="F516" s="214"/>
      <c r="G516" s="215"/>
      <c r="H516" s="216"/>
      <c r="I516" s="216"/>
      <c r="J516" s="217"/>
      <c r="K516" s="217"/>
      <c r="L516" s="212"/>
      <c r="M516" s="212"/>
      <c r="N516" s="212"/>
      <c r="O516" s="215"/>
      <c r="P516" s="212"/>
    </row>
    <row r="517" spans="4:16" ht="40.15" customHeight="1">
      <c r="D517" s="212"/>
      <c r="E517" s="213"/>
      <c r="F517" s="214"/>
      <c r="G517" s="215"/>
      <c r="H517" s="216"/>
      <c r="I517" s="216"/>
      <c r="J517" s="217"/>
      <c r="K517" s="217"/>
      <c r="L517" s="212"/>
      <c r="M517" s="212"/>
      <c r="N517" s="212"/>
      <c r="O517" s="215"/>
      <c r="P517" s="212"/>
    </row>
    <row r="518" spans="4:16" ht="40.15" customHeight="1">
      <c r="D518" s="212"/>
      <c r="E518" s="213"/>
      <c r="F518" s="214"/>
      <c r="G518" s="215"/>
      <c r="H518" s="216"/>
      <c r="I518" s="216"/>
      <c r="J518" s="217"/>
      <c r="K518" s="217"/>
      <c r="L518" s="212"/>
      <c r="M518" s="212"/>
      <c r="N518" s="212"/>
      <c r="O518" s="215"/>
      <c r="P518" s="212"/>
    </row>
    <row r="519" spans="4:16" ht="40.15" customHeight="1">
      <c r="D519" s="212"/>
      <c r="E519" s="213"/>
      <c r="F519" s="214"/>
      <c r="G519" s="215"/>
      <c r="H519" s="216"/>
      <c r="I519" s="216"/>
      <c r="J519" s="217"/>
      <c r="K519" s="217"/>
      <c r="L519" s="212"/>
      <c r="M519" s="212"/>
      <c r="N519" s="212"/>
      <c r="O519" s="215"/>
      <c r="P519" s="212"/>
    </row>
    <row r="520" spans="4:16" ht="40.15" customHeight="1">
      <c r="D520" s="212"/>
      <c r="E520" s="213"/>
      <c r="F520" s="214"/>
      <c r="G520" s="215"/>
      <c r="H520" s="216"/>
      <c r="I520" s="216"/>
      <c r="J520" s="217"/>
      <c r="K520" s="217"/>
      <c r="L520" s="212"/>
      <c r="M520" s="212"/>
      <c r="N520" s="212"/>
      <c r="O520" s="215"/>
      <c r="P520" s="212"/>
    </row>
    <row r="521" spans="4:16" ht="40.15" customHeight="1">
      <c r="D521" s="212"/>
      <c r="E521" s="213"/>
      <c r="F521" s="214"/>
      <c r="G521" s="215"/>
      <c r="H521" s="216"/>
      <c r="I521" s="216"/>
      <c r="J521" s="217"/>
      <c r="K521" s="217"/>
      <c r="L521" s="212"/>
      <c r="M521" s="212"/>
      <c r="N521" s="212"/>
      <c r="O521" s="215"/>
      <c r="P521" s="212"/>
    </row>
    <row r="522" spans="4:16" ht="40.15" customHeight="1">
      <c r="D522" s="212"/>
      <c r="E522" s="213"/>
      <c r="F522" s="214"/>
      <c r="G522" s="215"/>
      <c r="H522" s="216"/>
      <c r="I522" s="216"/>
      <c r="J522" s="217"/>
      <c r="K522" s="217"/>
      <c r="L522" s="212"/>
      <c r="M522" s="212"/>
      <c r="N522" s="212"/>
      <c r="O522" s="215"/>
      <c r="P522" s="212"/>
    </row>
    <row r="523" spans="4:16" ht="40.15" customHeight="1">
      <c r="D523" s="212"/>
      <c r="E523" s="213"/>
      <c r="F523" s="214"/>
      <c r="G523" s="215"/>
      <c r="H523" s="216"/>
      <c r="I523" s="216"/>
      <c r="J523" s="217"/>
      <c r="K523" s="217"/>
      <c r="L523" s="212"/>
      <c r="M523" s="212"/>
      <c r="N523" s="212"/>
      <c r="O523" s="215"/>
      <c r="P523" s="212"/>
    </row>
    <row r="524" spans="4:16" ht="40.15" customHeight="1">
      <c r="D524" s="212"/>
      <c r="E524" s="213"/>
      <c r="F524" s="214"/>
      <c r="G524" s="215"/>
      <c r="H524" s="216"/>
      <c r="I524" s="216"/>
      <c r="J524" s="217"/>
      <c r="K524" s="217"/>
      <c r="L524" s="212"/>
      <c r="M524" s="212"/>
      <c r="N524" s="212"/>
      <c r="O524" s="215"/>
      <c r="P524" s="212"/>
    </row>
    <row r="525" spans="4:16" ht="40.15" customHeight="1">
      <c r="D525" s="212"/>
      <c r="E525" s="213"/>
      <c r="F525" s="214"/>
      <c r="G525" s="215"/>
      <c r="H525" s="216"/>
      <c r="I525" s="216"/>
      <c r="J525" s="217"/>
      <c r="K525" s="217"/>
      <c r="L525" s="212"/>
      <c r="M525" s="212"/>
      <c r="N525" s="212"/>
      <c r="O525" s="215"/>
      <c r="P525" s="212"/>
    </row>
    <row r="526" spans="4:16" ht="40.15" customHeight="1">
      <c r="D526" s="212"/>
      <c r="E526" s="213"/>
      <c r="F526" s="214"/>
      <c r="G526" s="215"/>
      <c r="H526" s="216"/>
      <c r="I526" s="216"/>
      <c r="J526" s="217"/>
      <c r="K526" s="217"/>
      <c r="L526" s="212"/>
      <c r="M526" s="212"/>
      <c r="N526" s="212"/>
      <c r="O526" s="215"/>
      <c r="P526" s="212"/>
    </row>
    <row r="527" spans="4:16" ht="40.15" customHeight="1">
      <c r="D527" s="212"/>
      <c r="E527" s="213"/>
      <c r="F527" s="214"/>
      <c r="G527" s="215"/>
      <c r="H527" s="216"/>
      <c r="I527" s="216"/>
      <c r="J527" s="217"/>
      <c r="K527" s="217"/>
      <c r="L527" s="212"/>
      <c r="M527" s="212"/>
      <c r="N527" s="212"/>
      <c r="O527" s="215"/>
      <c r="P527" s="212"/>
    </row>
    <row r="528" spans="4:16" ht="40.15" customHeight="1">
      <c r="D528" s="212"/>
      <c r="E528" s="213"/>
      <c r="F528" s="214"/>
      <c r="G528" s="215"/>
      <c r="H528" s="216"/>
      <c r="I528" s="216"/>
      <c r="J528" s="217"/>
      <c r="K528" s="217"/>
      <c r="L528" s="212"/>
      <c r="M528" s="212"/>
      <c r="N528" s="212"/>
      <c r="O528" s="215"/>
      <c r="P528" s="212"/>
    </row>
    <row r="529" spans="4:16" ht="40.15" customHeight="1">
      <c r="D529" s="212"/>
      <c r="E529" s="213"/>
      <c r="F529" s="214"/>
      <c r="G529" s="215"/>
      <c r="H529" s="216"/>
      <c r="I529" s="216"/>
      <c r="J529" s="217"/>
      <c r="K529" s="217"/>
      <c r="L529" s="212"/>
      <c r="M529" s="212"/>
      <c r="N529" s="212"/>
      <c r="O529" s="215"/>
      <c r="P529" s="212"/>
    </row>
    <row r="530" spans="4:16" ht="40.15" customHeight="1">
      <c r="D530" s="212"/>
      <c r="E530" s="213"/>
      <c r="F530" s="214"/>
      <c r="G530" s="215"/>
      <c r="H530" s="216"/>
      <c r="I530" s="216"/>
      <c r="J530" s="217"/>
      <c r="K530" s="217"/>
      <c r="L530" s="212"/>
      <c r="M530" s="212"/>
      <c r="N530" s="212"/>
      <c r="O530" s="215"/>
      <c r="P530" s="212"/>
    </row>
    <row r="531" spans="4:16" ht="40.15" customHeight="1">
      <c r="D531" s="212"/>
      <c r="E531" s="213"/>
      <c r="F531" s="214"/>
      <c r="G531" s="215"/>
      <c r="H531" s="216"/>
      <c r="I531" s="216"/>
      <c r="J531" s="217"/>
      <c r="K531" s="217"/>
      <c r="L531" s="212"/>
      <c r="M531" s="212"/>
      <c r="N531" s="212"/>
      <c r="O531" s="215"/>
      <c r="P531" s="212"/>
    </row>
    <row r="532" spans="4:16" ht="40.15" customHeight="1">
      <c r="D532" s="212"/>
      <c r="E532" s="213"/>
      <c r="F532" s="214"/>
      <c r="G532" s="215"/>
      <c r="H532" s="216"/>
      <c r="I532" s="216"/>
      <c r="J532" s="217"/>
      <c r="K532" s="217"/>
      <c r="L532" s="212"/>
      <c r="M532" s="212"/>
      <c r="N532" s="212"/>
      <c r="O532" s="215"/>
      <c r="P532" s="212"/>
    </row>
    <row r="533" spans="4:16" ht="40.15" customHeight="1">
      <c r="D533" s="212"/>
      <c r="E533" s="213"/>
      <c r="F533" s="214"/>
      <c r="G533" s="215"/>
      <c r="H533" s="216"/>
      <c r="I533" s="216"/>
      <c r="J533" s="217"/>
      <c r="K533" s="217"/>
      <c r="L533" s="212"/>
      <c r="M533" s="212"/>
      <c r="N533" s="212"/>
      <c r="O533" s="215"/>
      <c r="P533" s="212"/>
    </row>
    <row r="534" spans="4:16" ht="40.15" customHeight="1">
      <c r="D534" s="212"/>
      <c r="E534" s="213"/>
      <c r="F534" s="214"/>
      <c r="G534" s="215"/>
      <c r="H534" s="216"/>
      <c r="I534" s="216"/>
      <c r="J534" s="217"/>
      <c r="K534" s="217"/>
      <c r="L534" s="212"/>
      <c r="M534" s="212"/>
      <c r="N534" s="212"/>
      <c r="O534" s="215"/>
      <c r="P534" s="212"/>
    </row>
    <row r="535" spans="4:16" ht="40.15" customHeight="1">
      <c r="D535" s="212"/>
      <c r="E535" s="213"/>
      <c r="F535" s="214"/>
      <c r="G535" s="215"/>
      <c r="H535" s="216"/>
      <c r="I535" s="216"/>
      <c r="J535" s="217"/>
      <c r="K535" s="217"/>
      <c r="L535" s="212"/>
      <c r="M535" s="212"/>
      <c r="N535" s="212"/>
      <c r="O535" s="215"/>
      <c r="P535" s="212"/>
    </row>
    <row r="536" spans="4:16" ht="40.15" customHeight="1">
      <c r="D536" s="212"/>
      <c r="E536" s="213"/>
      <c r="F536" s="214"/>
      <c r="G536" s="215"/>
      <c r="H536" s="216"/>
      <c r="I536" s="216"/>
      <c r="J536" s="217"/>
      <c r="K536" s="217"/>
      <c r="L536" s="212"/>
      <c r="M536" s="212"/>
      <c r="N536" s="212"/>
      <c r="O536" s="215"/>
      <c r="P536" s="212"/>
    </row>
    <row r="537" spans="4:16" ht="40.15" customHeight="1">
      <c r="D537" s="212"/>
      <c r="E537" s="213"/>
      <c r="F537" s="214"/>
      <c r="G537" s="215"/>
      <c r="H537" s="216"/>
      <c r="I537" s="216"/>
      <c r="J537" s="217"/>
      <c r="K537" s="217"/>
      <c r="L537" s="212"/>
      <c r="M537" s="212"/>
      <c r="N537" s="212"/>
      <c r="O537" s="215"/>
      <c r="P537" s="212"/>
    </row>
    <row r="538" spans="4:16" ht="40.15" customHeight="1">
      <c r="D538" s="212"/>
      <c r="E538" s="213"/>
      <c r="F538" s="214"/>
      <c r="G538" s="215"/>
      <c r="H538" s="216"/>
      <c r="I538" s="216"/>
      <c r="J538" s="217"/>
      <c r="K538" s="217"/>
      <c r="L538" s="212"/>
      <c r="M538" s="212"/>
      <c r="N538" s="212"/>
      <c r="O538" s="215"/>
      <c r="P538" s="212"/>
    </row>
    <row r="539" spans="4:16" ht="40.15" customHeight="1">
      <c r="D539" s="212"/>
      <c r="E539" s="213"/>
      <c r="F539" s="214"/>
      <c r="G539" s="215"/>
      <c r="H539" s="216"/>
      <c r="I539" s="216"/>
      <c r="J539" s="217"/>
      <c r="K539" s="217"/>
      <c r="L539" s="212"/>
      <c r="M539" s="212"/>
      <c r="N539" s="212"/>
      <c r="O539" s="215"/>
      <c r="P539" s="212"/>
    </row>
    <row r="540" spans="4:16" ht="40.15" customHeight="1">
      <c r="D540" s="212"/>
      <c r="E540" s="213"/>
      <c r="F540" s="214"/>
      <c r="G540" s="215"/>
      <c r="H540" s="216"/>
      <c r="I540" s="216"/>
      <c r="J540" s="217"/>
      <c r="K540" s="217"/>
      <c r="L540" s="212"/>
      <c r="M540" s="212"/>
      <c r="N540" s="212"/>
      <c r="O540" s="215"/>
      <c r="P540" s="212"/>
    </row>
    <row r="541" spans="4:16" ht="40.15" customHeight="1">
      <c r="D541" s="212"/>
      <c r="E541" s="213"/>
      <c r="F541" s="214"/>
      <c r="G541" s="215"/>
      <c r="H541" s="216"/>
      <c r="I541" s="216"/>
      <c r="J541" s="217"/>
      <c r="K541" s="217"/>
      <c r="L541" s="212"/>
      <c r="M541" s="212"/>
      <c r="N541" s="212"/>
      <c r="O541" s="215"/>
      <c r="P541" s="212"/>
    </row>
    <row r="542" spans="4:16" ht="40.15" customHeight="1">
      <c r="D542" s="212"/>
      <c r="E542" s="213"/>
      <c r="F542" s="214"/>
      <c r="G542" s="215"/>
      <c r="H542" s="216"/>
      <c r="I542" s="216"/>
      <c r="J542" s="217"/>
      <c r="K542" s="217"/>
      <c r="L542" s="212"/>
      <c r="M542" s="212"/>
      <c r="N542" s="212"/>
      <c r="O542" s="215"/>
      <c r="P542" s="212"/>
    </row>
    <row r="543" spans="4:16" ht="40.15" customHeight="1">
      <c r="D543" s="212"/>
      <c r="E543" s="213"/>
      <c r="F543" s="214"/>
      <c r="G543" s="215"/>
      <c r="H543" s="216"/>
      <c r="I543" s="216"/>
      <c r="J543" s="217"/>
      <c r="K543" s="217"/>
      <c r="L543" s="212"/>
      <c r="M543" s="212"/>
      <c r="N543" s="212"/>
      <c r="O543" s="215"/>
      <c r="P543" s="212"/>
    </row>
    <row r="544" spans="4:16" ht="40.15" customHeight="1">
      <c r="D544" s="212"/>
      <c r="E544" s="213"/>
      <c r="F544" s="214"/>
      <c r="G544" s="215"/>
      <c r="H544" s="216"/>
      <c r="I544" s="216"/>
      <c r="J544" s="217"/>
      <c r="K544" s="217"/>
      <c r="L544" s="212"/>
      <c r="M544" s="212"/>
      <c r="N544" s="212"/>
      <c r="O544" s="215"/>
      <c r="P544" s="212"/>
    </row>
    <row r="545" spans="4:16" ht="40.15" customHeight="1">
      <c r="D545" s="212"/>
      <c r="E545" s="213"/>
      <c r="F545" s="214"/>
      <c r="G545" s="215"/>
      <c r="H545" s="216"/>
      <c r="I545" s="216"/>
      <c r="J545" s="217"/>
      <c r="K545" s="217"/>
      <c r="L545" s="212"/>
      <c r="M545" s="212"/>
      <c r="N545" s="212"/>
      <c r="O545" s="215"/>
      <c r="P545" s="212"/>
    </row>
    <row r="546" spans="4:16" ht="40.15" customHeight="1">
      <c r="D546" s="212"/>
      <c r="E546" s="213"/>
      <c r="F546" s="214"/>
      <c r="G546" s="215"/>
      <c r="H546" s="216"/>
      <c r="I546" s="216"/>
      <c r="J546" s="217"/>
      <c r="K546" s="217"/>
      <c r="L546" s="212"/>
      <c r="M546" s="212"/>
      <c r="N546" s="212"/>
      <c r="O546" s="215"/>
      <c r="P546" s="212"/>
    </row>
    <row r="547" spans="4:16" ht="40.15" customHeight="1">
      <c r="D547" s="212"/>
      <c r="E547" s="213"/>
      <c r="F547" s="214"/>
      <c r="G547" s="215"/>
      <c r="H547" s="216"/>
      <c r="I547" s="216"/>
      <c r="J547" s="217"/>
      <c r="K547" s="217"/>
      <c r="L547" s="212"/>
      <c r="M547" s="212"/>
      <c r="N547" s="212"/>
      <c r="O547" s="215"/>
      <c r="P547" s="212"/>
    </row>
    <row r="548" spans="4:16" ht="40.15" customHeight="1">
      <c r="D548" s="212"/>
      <c r="E548" s="213"/>
      <c r="F548" s="214"/>
      <c r="G548" s="215"/>
      <c r="H548" s="216"/>
      <c r="I548" s="216"/>
      <c r="J548" s="217"/>
      <c r="K548" s="217"/>
      <c r="L548" s="212"/>
      <c r="M548" s="212"/>
      <c r="N548" s="212"/>
      <c r="O548" s="215"/>
      <c r="P548" s="212"/>
    </row>
    <row r="549" spans="4:16" ht="40.15" customHeight="1">
      <c r="D549" s="212"/>
      <c r="E549" s="213"/>
      <c r="F549" s="214"/>
      <c r="G549" s="215"/>
      <c r="H549" s="216"/>
      <c r="I549" s="216"/>
      <c r="J549" s="217"/>
      <c r="K549" s="217"/>
      <c r="L549" s="212"/>
      <c r="M549" s="212"/>
      <c r="N549" s="212"/>
      <c r="O549" s="215"/>
      <c r="P549" s="212"/>
    </row>
    <row r="550" spans="4:16" ht="40.15" customHeight="1">
      <c r="D550" s="212"/>
      <c r="E550" s="213"/>
      <c r="F550" s="214"/>
      <c r="G550" s="215"/>
      <c r="H550" s="216"/>
      <c r="I550" s="216"/>
      <c r="J550" s="217"/>
      <c r="K550" s="217"/>
      <c r="L550" s="212"/>
      <c r="M550" s="212"/>
      <c r="N550" s="212"/>
      <c r="O550" s="215"/>
      <c r="P550" s="212"/>
    </row>
    <row r="551" spans="4:16" ht="40.15" customHeight="1">
      <c r="D551" s="212"/>
      <c r="E551" s="213"/>
      <c r="F551" s="214"/>
      <c r="G551" s="215"/>
      <c r="H551" s="216"/>
      <c r="I551" s="216"/>
      <c r="J551" s="217"/>
      <c r="K551" s="217"/>
      <c r="L551" s="212"/>
      <c r="M551" s="212"/>
      <c r="N551" s="212"/>
      <c r="O551" s="215"/>
      <c r="P551" s="212"/>
    </row>
    <row r="552" spans="4:16" ht="40.15" customHeight="1">
      <c r="D552" s="212"/>
      <c r="E552" s="213"/>
      <c r="F552" s="214"/>
      <c r="G552" s="215"/>
      <c r="H552" s="216"/>
      <c r="I552" s="216"/>
      <c r="J552" s="217"/>
      <c r="K552" s="217"/>
      <c r="L552" s="212"/>
      <c r="M552" s="212"/>
      <c r="N552" s="212"/>
      <c r="O552" s="215"/>
      <c r="P552" s="212"/>
    </row>
    <row r="553" spans="4:16" ht="40.15" customHeight="1">
      <c r="D553" s="212"/>
      <c r="E553" s="213"/>
      <c r="F553" s="214"/>
      <c r="G553" s="215"/>
      <c r="H553" s="216"/>
      <c r="I553" s="216"/>
      <c r="J553" s="217"/>
      <c r="K553" s="217"/>
      <c r="L553" s="212"/>
      <c r="M553" s="212"/>
      <c r="N553" s="212"/>
      <c r="O553" s="215"/>
      <c r="P553" s="212"/>
    </row>
    <row r="554" spans="4:16" ht="40.15" customHeight="1">
      <c r="D554" s="212"/>
      <c r="E554" s="213"/>
      <c r="F554" s="214"/>
      <c r="G554" s="215"/>
      <c r="H554" s="216"/>
      <c r="I554" s="216"/>
      <c r="J554" s="217"/>
      <c r="K554" s="217"/>
      <c r="L554" s="212"/>
      <c r="M554" s="212"/>
      <c r="N554" s="212"/>
      <c r="O554" s="215"/>
      <c r="P554" s="212"/>
    </row>
    <row r="555" spans="4:16" ht="40.15" customHeight="1">
      <c r="D555" s="212"/>
      <c r="E555" s="213"/>
      <c r="F555" s="214"/>
      <c r="G555" s="215"/>
      <c r="H555" s="216"/>
      <c r="I555" s="216"/>
      <c r="J555" s="217"/>
      <c r="K555" s="217"/>
      <c r="L555" s="212"/>
      <c r="M555" s="212"/>
      <c r="N555" s="212"/>
      <c r="O555" s="215"/>
      <c r="P555" s="212"/>
    </row>
    <row r="556" spans="4:16" ht="40.15" customHeight="1">
      <c r="D556" s="212"/>
      <c r="E556" s="213"/>
      <c r="F556" s="214"/>
      <c r="G556" s="215"/>
      <c r="H556" s="216"/>
      <c r="I556" s="216"/>
      <c r="J556" s="217"/>
      <c r="K556" s="217"/>
      <c r="L556" s="212"/>
      <c r="M556" s="212"/>
      <c r="N556" s="212"/>
      <c r="O556" s="215"/>
      <c r="P556" s="212"/>
    </row>
    <row r="557" spans="4:16" ht="40.15" customHeight="1">
      <c r="D557" s="212"/>
      <c r="E557" s="213"/>
      <c r="F557" s="214"/>
      <c r="G557" s="215"/>
      <c r="H557" s="216"/>
      <c r="I557" s="216"/>
      <c r="J557" s="217"/>
      <c r="K557" s="217"/>
      <c r="L557" s="212"/>
      <c r="M557" s="212"/>
      <c r="N557" s="212"/>
      <c r="O557" s="215"/>
      <c r="P557" s="212"/>
    </row>
    <row r="558" spans="4:16" ht="40.15" customHeight="1">
      <c r="D558" s="212"/>
      <c r="E558" s="213"/>
      <c r="F558" s="214"/>
      <c r="G558" s="215"/>
      <c r="H558" s="216"/>
      <c r="I558" s="216"/>
      <c r="J558" s="217"/>
      <c r="K558" s="217"/>
      <c r="L558" s="212"/>
      <c r="M558" s="212"/>
      <c r="N558" s="212"/>
      <c r="O558" s="215"/>
      <c r="P558" s="212"/>
    </row>
    <row r="559" spans="4:16" ht="40.15" customHeight="1">
      <c r="D559" s="212"/>
      <c r="E559" s="213"/>
      <c r="F559" s="214"/>
      <c r="G559" s="215"/>
      <c r="H559" s="216"/>
      <c r="I559" s="216"/>
      <c r="J559" s="217"/>
      <c r="K559" s="217"/>
      <c r="L559" s="212"/>
      <c r="M559" s="212"/>
      <c r="N559" s="212"/>
      <c r="O559" s="215"/>
      <c r="P559" s="212"/>
    </row>
    <row r="560" spans="4:16" ht="40.15" customHeight="1">
      <c r="D560" s="212"/>
      <c r="E560" s="213"/>
      <c r="F560" s="214"/>
      <c r="G560" s="215"/>
      <c r="H560" s="216"/>
      <c r="I560" s="216"/>
      <c r="J560" s="217"/>
      <c r="K560" s="217"/>
      <c r="L560" s="212"/>
      <c r="M560" s="212"/>
      <c r="N560" s="212"/>
      <c r="O560" s="215"/>
      <c r="P560" s="212"/>
    </row>
    <row r="561" spans="4:16" ht="40.15" customHeight="1">
      <c r="D561" s="212"/>
      <c r="E561" s="213"/>
      <c r="F561" s="214"/>
      <c r="G561" s="215"/>
      <c r="H561" s="216"/>
      <c r="I561" s="216"/>
      <c r="J561" s="217"/>
      <c r="K561" s="217"/>
      <c r="L561" s="212"/>
      <c r="M561" s="212"/>
      <c r="N561" s="212"/>
      <c r="O561" s="215"/>
      <c r="P561" s="212"/>
    </row>
    <row r="562" spans="4:16" ht="40.15" customHeight="1">
      <c r="D562" s="212"/>
      <c r="E562" s="213"/>
      <c r="F562" s="214"/>
      <c r="G562" s="215"/>
      <c r="H562" s="216"/>
      <c r="I562" s="216"/>
      <c r="J562" s="217"/>
      <c r="K562" s="217"/>
      <c r="L562" s="212"/>
      <c r="M562" s="212"/>
      <c r="N562" s="212"/>
      <c r="O562" s="215"/>
      <c r="P562" s="212"/>
    </row>
    <row r="563" spans="4:16" ht="40.15" customHeight="1">
      <c r="D563" s="212"/>
      <c r="E563" s="213"/>
      <c r="F563" s="214"/>
      <c r="G563" s="215"/>
      <c r="H563" s="216"/>
      <c r="I563" s="216"/>
      <c r="J563" s="217"/>
      <c r="K563" s="217"/>
      <c r="L563" s="212"/>
      <c r="M563" s="212"/>
      <c r="N563" s="212"/>
      <c r="O563" s="215"/>
      <c r="P563" s="212"/>
    </row>
    <row r="564" spans="4:16" ht="40.15" customHeight="1">
      <c r="D564" s="212"/>
      <c r="E564" s="213"/>
      <c r="F564" s="214"/>
      <c r="G564" s="215"/>
      <c r="H564" s="216"/>
      <c r="I564" s="216"/>
      <c r="J564" s="217"/>
      <c r="K564" s="217"/>
      <c r="L564" s="212"/>
      <c r="M564" s="212"/>
      <c r="N564" s="212"/>
      <c r="O564" s="215"/>
      <c r="P564" s="212"/>
    </row>
    <row r="565" spans="4:16" ht="40.15" customHeight="1">
      <c r="D565" s="212"/>
      <c r="E565" s="213"/>
      <c r="F565" s="214"/>
      <c r="G565" s="215"/>
      <c r="H565" s="216"/>
      <c r="I565" s="216"/>
      <c r="J565" s="217"/>
      <c r="K565" s="217"/>
      <c r="L565" s="212"/>
      <c r="M565" s="212"/>
      <c r="N565" s="212"/>
      <c r="O565" s="215"/>
      <c r="P565" s="212"/>
    </row>
    <row r="566" spans="4:16" ht="40.15" customHeight="1">
      <c r="D566" s="212"/>
      <c r="E566" s="213"/>
      <c r="F566" s="214"/>
      <c r="G566" s="215"/>
      <c r="H566" s="216"/>
      <c r="I566" s="216"/>
      <c r="J566" s="217"/>
      <c r="K566" s="217"/>
      <c r="L566" s="212"/>
      <c r="M566" s="212"/>
      <c r="N566" s="212"/>
      <c r="O566" s="215"/>
      <c r="P566" s="212"/>
    </row>
    <row r="567" spans="4:16" ht="40.15" customHeight="1">
      <c r="D567" s="212"/>
      <c r="E567" s="213"/>
      <c r="F567" s="214"/>
      <c r="G567" s="215"/>
      <c r="H567" s="216"/>
      <c r="I567" s="216"/>
      <c r="J567" s="217"/>
      <c r="K567" s="217"/>
      <c r="L567" s="212"/>
      <c r="M567" s="212"/>
      <c r="N567" s="212"/>
      <c r="O567" s="215"/>
      <c r="P567" s="212"/>
    </row>
    <row r="568" spans="4:16" ht="40.15" customHeight="1">
      <c r="D568" s="212"/>
      <c r="E568" s="213"/>
      <c r="F568" s="214"/>
      <c r="G568" s="215"/>
      <c r="H568" s="216"/>
      <c r="I568" s="216"/>
      <c r="J568" s="217"/>
      <c r="K568" s="217"/>
      <c r="L568" s="212"/>
      <c r="M568" s="212"/>
      <c r="N568" s="212"/>
      <c r="O568" s="215"/>
      <c r="P568" s="212"/>
    </row>
    <row r="569" spans="4:16" ht="40.15" customHeight="1">
      <c r="D569" s="212"/>
      <c r="E569" s="213"/>
      <c r="F569" s="214"/>
      <c r="G569" s="215"/>
      <c r="H569" s="216"/>
      <c r="I569" s="216"/>
      <c r="J569" s="217"/>
      <c r="K569" s="217"/>
      <c r="L569" s="212"/>
      <c r="M569" s="212"/>
      <c r="N569" s="212"/>
      <c r="O569" s="215"/>
      <c r="P569" s="212"/>
    </row>
    <row r="570" spans="4:16" ht="40.15" customHeight="1">
      <c r="D570" s="212"/>
      <c r="E570" s="213"/>
      <c r="F570" s="214"/>
      <c r="G570" s="215"/>
      <c r="H570" s="216"/>
      <c r="I570" s="216"/>
      <c r="J570" s="217"/>
      <c r="K570" s="217"/>
      <c r="L570" s="212"/>
      <c r="M570" s="212"/>
      <c r="N570" s="212"/>
      <c r="O570" s="215"/>
      <c r="P570" s="212"/>
    </row>
    <row r="571" spans="4:16" ht="40.15" customHeight="1">
      <c r="D571" s="212"/>
      <c r="E571" s="213"/>
      <c r="F571" s="214"/>
      <c r="G571" s="215"/>
      <c r="H571" s="216"/>
      <c r="I571" s="216"/>
      <c r="J571" s="217"/>
      <c r="K571" s="217"/>
      <c r="L571" s="212"/>
      <c r="M571" s="212"/>
      <c r="N571" s="212"/>
      <c r="O571" s="215"/>
      <c r="P571" s="212"/>
    </row>
    <row r="572" spans="4:16" ht="40.15" customHeight="1">
      <c r="D572" s="212"/>
      <c r="E572" s="213"/>
      <c r="F572" s="214"/>
      <c r="G572" s="215"/>
      <c r="H572" s="216"/>
      <c r="I572" s="216"/>
      <c r="J572" s="217"/>
      <c r="K572" s="217"/>
      <c r="L572" s="212"/>
      <c r="M572" s="212"/>
      <c r="N572" s="212"/>
      <c r="O572" s="215"/>
      <c r="P572" s="212"/>
    </row>
    <row r="573" spans="4:16" ht="40.15" customHeight="1">
      <c r="D573" s="212"/>
      <c r="E573" s="213"/>
      <c r="F573" s="214"/>
      <c r="G573" s="215"/>
      <c r="H573" s="216"/>
      <c r="I573" s="216"/>
      <c r="J573" s="217"/>
      <c r="K573" s="217"/>
      <c r="L573" s="212"/>
      <c r="M573" s="212"/>
      <c r="N573" s="212"/>
      <c r="O573" s="215"/>
      <c r="P573" s="212"/>
    </row>
    <row r="574" spans="4:16" ht="40.15" customHeight="1">
      <c r="D574" s="212"/>
      <c r="E574" s="213"/>
      <c r="F574" s="214"/>
      <c r="G574" s="215"/>
      <c r="H574" s="216"/>
      <c r="I574" s="216"/>
      <c r="J574" s="217"/>
      <c r="K574" s="217"/>
      <c r="L574" s="212"/>
      <c r="M574" s="212"/>
      <c r="N574" s="212"/>
      <c r="O574" s="215"/>
      <c r="P574" s="212"/>
    </row>
    <row r="575" spans="4:16" ht="40.15" customHeight="1">
      <c r="D575" s="212"/>
      <c r="E575" s="213"/>
      <c r="F575" s="214"/>
      <c r="G575" s="215"/>
      <c r="H575" s="216"/>
      <c r="I575" s="216"/>
      <c r="J575" s="217"/>
      <c r="K575" s="217"/>
      <c r="L575" s="212"/>
      <c r="M575" s="212"/>
      <c r="N575" s="212"/>
      <c r="O575" s="215"/>
      <c r="P575" s="212"/>
    </row>
    <row r="576" spans="4:16" ht="40.15" customHeight="1">
      <c r="D576" s="212"/>
      <c r="E576" s="213"/>
      <c r="F576" s="214"/>
      <c r="G576" s="215"/>
      <c r="H576" s="216"/>
      <c r="I576" s="216"/>
      <c r="J576" s="217"/>
      <c r="K576" s="217"/>
      <c r="L576" s="212"/>
      <c r="M576" s="212"/>
      <c r="N576" s="212"/>
      <c r="O576" s="215"/>
      <c r="P576" s="212"/>
    </row>
    <row r="577" spans="4:16" ht="40.15" customHeight="1">
      <c r="D577" s="212"/>
      <c r="E577" s="213"/>
      <c r="F577" s="214"/>
      <c r="G577" s="215"/>
      <c r="H577" s="216"/>
      <c r="I577" s="216"/>
      <c r="J577" s="217"/>
      <c r="K577" s="217"/>
      <c r="L577" s="212"/>
      <c r="M577" s="212"/>
      <c r="N577" s="212"/>
      <c r="O577" s="215"/>
      <c r="P577" s="212"/>
    </row>
    <row r="578" spans="4:16" ht="40.15" customHeight="1">
      <c r="D578" s="212"/>
      <c r="E578" s="213"/>
      <c r="F578" s="214"/>
      <c r="G578" s="215"/>
      <c r="H578" s="216"/>
      <c r="I578" s="216"/>
      <c r="J578" s="217"/>
      <c r="K578" s="217"/>
      <c r="L578" s="212"/>
      <c r="M578" s="212"/>
      <c r="N578" s="212"/>
      <c r="O578" s="215"/>
      <c r="P578" s="212"/>
    </row>
    <row r="579" spans="4:16" ht="40.15" customHeight="1">
      <c r="D579" s="212"/>
      <c r="E579" s="213"/>
      <c r="F579" s="214"/>
      <c r="G579" s="215"/>
      <c r="H579" s="216"/>
      <c r="I579" s="216"/>
      <c r="J579" s="217"/>
      <c r="K579" s="217"/>
      <c r="L579" s="212"/>
      <c r="M579" s="212"/>
      <c r="N579" s="212"/>
      <c r="O579" s="215"/>
      <c r="P579" s="212"/>
    </row>
    <row r="580" spans="4:16" ht="40.15" customHeight="1">
      <c r="D580" s="212"/>
      <c r="E580" s="213"/>
      <c r="F580" s="214"/>
      <c r="G580" s="215"/>
      <c r="H580" s="216"/>
      <c r="I580" s="216"/>
      <c r="J580" s="217"/>
      <c r="K580" s="217"/>
      <c r="L580" s="212"/>
      <c r="M580" s="212"/>
      <c r="N580" s="212"/>
      <c r="O580" s="215"/>
      <c r="P580" s="212"/>
    </row>
    <row r="581" spans="4:16" ht="40.15" customHeight="1">
      <c r="D581" s="212"/>
      <c r="E581" s="213"/>
      <c r="F581" s="214"/>
      <c r="G581" s="215"/>
      <c r="H581" s="216"/>
      <c r="I581" s="216"/>
      <c r="J581" s="217"/>
      <c r="K581" s="217"/>
      <c r="L581" s="212"/>
      <c r="M581" s="212"/>
      <c r="N581" s="212"/>
      <c r="O581" s="215"/>
      <c r="P581" s="212"/>
    </row>
    <row r="582" spans="4:16" ht="40.15" customHeight="1">
      <c r="D582" s="212"/>
      <c r="E582" s="213"/>
      <c r="F582" s="214"/>
      <c r="G582" s="215"/>
      <c r="H582" s="216"/>
      <c r="I582" s="216"/>
      <c r="J582" s="217"/>
      <c r="K582" s="217"/>
      <c r="L582" s="212"/>
      <c r="M582" s="212"/>
      <c r="N582" s="212"/>
      <c r="O582" s="215"/>
      <c r="P582" s="212"/>
    </row>
    <row r="583" spans="4:16" ht="40.15" customHeight="1">
      <c r="D583" s="212"/>
      <c r="E583" s="213"/>
      <c r="F583" s="214"/>
      <c r="G583" s="215"/>
      <c r="H583" s="216"/>
      <c r="I583" s="216"/>
      <c r="J583" s="217"/>
      <c r="K583" s="217"/>
      <c r="L583" s="212"/>
      <c r="M583" s="212"/>
      <c r="N583" s="212"/>
      <c r="O583" s="215"/>
      <c r="P583" s="212"/>
    </row>
    <row r="584" spans="4:16" ht="40.15" customHeight="1">
      <c r="D584" s="219"/>
      <c r="E584" s="213"/>
      <c r="F584" s="97"/>
      <c r="G584" s="220"/>
      <c r="H584" s="221"/>
      <c r="I584" s="221"/>
      <c r="J584" s="222"/>
      <c r="K584" s="222"/>
      <c r="L584" s="219"/>
      <c r="M584" s="219"/>
      <c r="N584" s="219"/>
      <c r="O584" s="220"/>
      <c r="P584" s="219"/>
    </row>
    <row r="585" spans="4:16">
      <c r="F585" s="97"/>
    </row>
    <row r="586" spans="4:16">
      <c r="F586" s="97"/>
    </row>
    <row r="587" spans="4:16">
      <c r="F587" s="97"/>
    </row>
    <row r="588" spans="4:16">
      <c r="F588" s="97"/>
    </row>
    <row r="589" spans="4:16">
      <c r="F589" s="97"/>
    </row>
    <row r="590" spans="4:16">
      <c r="F590" s="97"/>
    </row>
    <row r="591" spans="4:16">
      <c r="F591" s="97"/>
    </row>
    <row r="592" spans="4:16">
      <c r="F592" s="97"/>
    </row>
    <row r="593" spans="6:6">
      <c r="F593" s="97"/>
    </row>
    <row r="594" spans="6:6">
      <c r="F594" s="97"/>
    </row>
    <row r="595" spans="6:6">
      <c r="F595" s="97"/>
    </row>
    <row r="596" spans="6:6">
      <c r="F596" s="97"/>
    </row>
    <row r="597" spans="6:6">
      <c r="F597" s="97"/>
    </row>
    <row r="598" spans="6:6">
      <c r="F598" s="97"/>
    </row>
    <row r="599" spans="6:6">
      <c r="F599" s="97"/>
    </row>
    <row r="600" spans="6:6">
      <c r="F600" s="97"/>
    </row>
    <row r="601" spans="6:6">
      <c r="F601" s="97"/>
    </row>
    <row r="2150" spans="38:38">
      <c r="AL2150" s="104">
        <v>0</v>
      </c>
    </row>
    <row r="2811" spans="38:38">
      <c r="AL2811" s="104">
        <v>0</v>
      </c>
    </row>
  </sheetData>
  <mergeCells count="1683">
    <mergeCell ref="BO136:BO139"/>
    <mergeCell ref="BO140:BO143"/>
    <mergeCell ref="BO144:BO147"/>
    <mergeCell ref="BO148:BO151"/>
    <mergeCell ref="BO152:BO155"/>
    <mergeCell ref="BO156:BO159"/>
    <mergeCell ref="BO160:BO163"/>
    <mergeCell ref="BO164:BO167"/>
    <mergeCell ref="BO171:BO174"/>
    <mergeCell ref="BO175:BO178"/>
    <mergeCell ref="BO179:BO182"/>
    <mergeCell ref="BO183:BO186"/>
    <mergeCell ref="BO187:BO190"/>
    <mergeCell ref="BT4:BT5"/>
    <mergeCell ref="BU4:BU5"/>
    <mergeCell ref="BN187:BN190"/>
    <mergeCell ref="BO4:BO5"/>
    <mergeCell ref="BO9:BO12"/>
    <mergeCell ref="BO13:BO16"/>
    <mergeCell ref="BO17:BO20"/>
    <mergeCell ref="BO21:BO24"/>
    <mergeCell ref="BO25:BO28"/>
    <mergeCell ref="BO29:BO32"/>
    <mergeCell ref="BO33:BO36"/>
    <mergeCell ref="BO37:BO40"/>
    <mergeCell ref="BO41:BO44"/>
    <mergeCell ref="BO46:BO49"/>
    <mergeCell ref="BO50:BO53"/>
    <mergeCell ref="BO54:BO57"/>
    <mergeCell ref="BO59:BO62"/>
    <mergeCell ref="BO63:BO66"/>
    <mergeCell ref="BO67:BO70"/>
    <mergeCell ref="BO71:BO74"/>
    <mergeCell ref="BO75:BO78"/>
    <mergeCell ref="BO80:BO83"/>
    <mergeCell ref="BO84:BO87"/>
    <mergeCell ref="BO88:BO91"/>
    <mergeCell ref="BO92:BO95"/>
    <mergeCell ref="BO96:BO99"/>
    <mergeCell ref="BO100:BO103"/>
    <mergeCell ref="BO104:BO107"/>
    <mergeCell ref="BO109:BO112"/>
    <mergeCell ref="BO113:BO116"/>
    <mergeCell ref="BO117:BO120"/>
    <mergeCell ref="BO121:BO124"/>
    <mergeCell ref="BO128:BO131"/>
    <mergeCell ref="BO132:BO135"/>
    <mergeCell ref="BN113:BN116"/>
    <mergeCell ref="BN117:BN120"/>
    <mergeCell ref="BN121:BN124"/>
    <mergeCell ref="BN128:BN131"/>
    <mergeCell ref="BN132:BN135"/>
    <mergeCell ref="BN136:BN139"/>
    <mergeCell ref="BN140:BN143"/>
    <mergeCell ref="BN144:BN147"/>
    <mergeCell ref="BN148:BN151"/>
    <mergeCell ref="BN152:BN155"/>
    <mergeCell ref="BN156:BN159"/>
    <mergeCell ref="BN160:BN163"/>
    <mergeCell ref="BN164:BN167"/>
    <mergeCell ref="BN171:BN174"/>
    <mergeCell ref="BN175:BN178"/>
    <mergeCell ref="BN179:BN182"/>
    <mergeCell ref="BN183:BN186"/>
    <mergeCell ref="BG175:BG178"/>
    <mergeCell ref="BG179:BG182"/>
    <mergeCell ref="BG183:BG186"/>
    <mergeCell ref="BG187:BG190"/>
    <mergeCell ref="BL4:BL5"/>
    <mergeCell ref="BM4:BM5"/>
    <mergeCell ref="BN4:BN5"/>
    <mergeCell ref="BN9:BN12"/>
    <mergeCell ref="BN13:BN16"/>
    <mergeCell ref="BN17:BN20"/>
    <mergeCell ref="BN21:BN24"/>
    <mergeCell ref="BN25:BN28"/>
    <mergeCell ref="BN29:BN32"/>
    <mergeCell ref="BN33:BN36"/>
    <mergeCell ref="BN37:BN40"/>
    <mergeCell ref="BN41:BN44"/>
    <mergeCell ref="BN46:BN49"/>
    <mergeCell ref="BN50:BN53"/>
    <mergeCell ref="BN54:BN57"/>
    <mergeCell ref="BN59:BN62"/>
    <mergeCell ref="BN63:BN66"/>
    <mergeCell ref="BN67:BN70"/>
    <mergeCell ref="BN71:BN74"/>
    <mergeCell ref="BN75:BN78"/>
    <mergeCell ref="BN80:BN83"/>
    <mergeCell ref="BN84:BN87"/>
    <mergeCell ref="BN88:BN91"/>
    <mergeCell ref="BN92:BN95"/>
    <mergeCell ref="BN96:BN99"/>
    <mergeCell ref="BN100:BN103"/>
    <mergeCell ref="BN104:BN107"/>
    <mergeCell ref="BN109:BN112"/>
    <mergeCell ref="BG100:BG103"/>
    <mergeCell ref="BG104:BG107"/>
    <mergeCell ref="BG109:BG112"/>
    <mergeCell ref="BG113:BG116"/>
    <mergeCell ref="BG117:BG120"/>
    <mergeCell ref="BG121:BG124"/>
    <mergeCell ref="BG128:BG131"/>
    <mergeCell ref="BG132:BG135"/>
    <mergeCell ref="BG136:BG139"/>
    <mergeCell ref="BG140:BG143"/>
    <mergeCell ref="BG144:BG147"/>
    <mergeCell ref="BG148:BG151"/>
    <mergeCell ref="BG152:BG155"/>
    <mergeCell ref="BG156:BG159"/>
    <mergeCell ref="BG160:BG163"/>
    <mergeCell ref="BG164:BG167"/>
    <mergeCell ref="BG171:BG174"/>
    <mergeCell ref="BF152:BF155"/>
    <mergeCell ref="BF156:BF159"/>
    <mergeCell ref="BF160:BF163"/>
    <mergeCell ref="BF164:BF167"/>
    <mergeCell ref="BF171:BF174"/>
    <mergeCell ref="BF175:BF178"/>
    <mergeCell ref="BF179:BF182"/>
    <mergeCell ref="BF183:BF186"/>
    <mergeCell ref="BF187:BF190"/>
    <mergeCell ref="BG4:BG5"/>
    <mergeCell ref="BG9:BG12"/>
    <mergeCell ref="BG13:BG16"/>
    <mergeCell ref="BG17:BG20"/>
    <mergeCell ref="BG21:BG24"/>
    <mergeCell ref="BG25:BG28"/>
    <mergeCell ref="BG29:BG32"/>
    <mergeCell ref="BG33:BG36"/>
    <mergeCell ref="BG37:BG40"/>
    <mergeCell ref="BG41:BG44"/>
    <mergeCell ref="BG46:BG49"/>
    <mergeCell ref="BG50:BG53"/>
    <mergeCell ref="BG54:BG57"/>
    <mergeCell ref="BG59:BG62"/>
    <mergeCell ref="BG63:BG66"/>
    <mergeCell ref="BG67:BG70"/>
    <mergeCell ref="BG71:BG74"/>
    <mergeCell ref="BG75:BG78"/>
    <mergeCell ref="BG80:BG83"/>
    <mergeCell ref="BG84:BG87"/>
    <mergeCell ref="BG88:BG91"/>
    <mergeCell ref="BG92:BG95"/>
    <mergeCell ref="BG96:BG99"/>
    <mergeCell ref="BF80:BF83"/>
    <mergeCell ref="BF84:BF87"/>
    <mergeCell ref="BF88:BF91"/>
    <mergeCell ref="BF92:BF95"/>
    <mergeCell ref="BF96:BF99"/>
    <mergeCell ref="BF100:BF103"/>
    <mergeCell ref="BF104:BF107"/>
    <mergeCell ref="BF109:BF112"/>
    <mergeCell ref="BF113:BF116"/>
    <mergeCell ref="BF117:BF120"/>
    <mergeCell ref="BF121:BF124"/>
    <mergeCell ref="BF128:BF131"/>
    <mergeCell ref="BF132:BF135"/>
    <mergeCell ref="BF136:BF139"/>
    <mergeCell ref="BF140:BF143"/>
    <mergeCell ref="BF144:BF147"/>
    <mergeCell ref="BF148:BF151"/>
    <mergeCell ref="BF9:BF12"/>
    <mergeCell ref="BF13:BF16"/>
    <mergeCell ref="BF17:BF20"/>
    <mergeCell ref="BF21:BF24"/>
    <mergeCell ref="BF25:BF28"/>
    <mergeCell ref="BF29:BF32"/>
    <mergeCell ref="BF33:BF36"/>
    <mergeCell ref="BF37:BF40"/>
    <mergeCell ref="BF41:BF44"/>
    <mergeCell ref="BF46:BF49"/>
    <mergeCell ref="BF50:BF53"/>
    <mergeCell ref="BF54:BF57"/>
    <mergeCell ref="BF59:BF62"/>
    <mergeCell ref="BF63:BF66"/>
    <mergeCell ref="BF67:BF70"/>
    <mergeCell ref="BF71:BF74"/>
    <mergeCell ref="BF75:BF78"/>
    <mergeCell ref="AY128:AY131"/>
    <mergeCell ref="AY132:AY135"/>
    <mergeCell ref="AY136:AY139"/>
    <mergeCell ref="AY140:AY143"/>
    <mergeCell ref="AY144:AY147"/>
    <mergeCell ref="AY148:AY151"/>
    <mergeCell ref="AY152:AY155"/>
    <mergeCell ref="AY156:AY159"/>
    <mergeCell ref="AY160:AY163"/>
    <mergeCell ref="AY164:AY167"/>
    <mergeCell ref="AY171:AY174"/>
    <mergeCell ref="AY175:AY178"/>
    <mergeCell ref="AY179:AY182"/>
    <mergeCell ref="AY183:AY186"/>
    <mergeCell ref="AY187:AY190"/>
    <mergeCell ref="BD4:BD5"/>
    <mergeCell ref="BE4:BE5"/>
    <mergeCell ref="AX179:AX182"/>
    <mergeCell ref="AX183:AX186"/>
    <mergeCell ref="AX187:AX190"/>
    <mergeCell ref="AY4:AY5"/>
    <mergeCell ref="AY9:AY12"/>
    <mergeCell ref="AY13:AY16"/>
    <mergeCell ref="AY17:AY20"/>
    <mergeCell ref="AY21:AY24"/>
    <mergeCell ref="AY25:AY28"/>
    <mergeCell ref="AY29:AY32"/>
    <mergeCell ref="AY33:AY36"/>
    <mergeCell ref="AY37:AY40"/>
    <mergeCell ref="AY41:AY44"/>
    <mergeCell ref="AY46:AY49"/>
    <mergeCell ref="AY50:AY53"/>
    <mergeCell ref="AY54:AY57"/>
    <mergeCell ref="AY59:AY62"/>
    <mergeCell ref="AY63:AY66"/>
    <mergeCell ref="AY67:AY70"/>
    <mergeCell ref="AY71:AY74"/>
    <mergeCell ref="AY75:AY78"/>
    <mergeCell ref="AY80:AY83"/>
    <mergeCell ref="AY84:AY87"/>
    <mergeCell ref="AY88:AY91"/>
    <mergeCell ref="AY92:AY95"/>
    <mergeCell ref="AY96:AY99"/>
    <mergeCell ref="AY100:AY103"/>
    <mergeCell ref="AY104:AY107"/>
    <mergeCell ref="AY109:AY112"/>
    <mergeCell ref="AY113:AY116"/>
    <mergeCell ref="AY117:AY120"/>
    <mergeCell ref="AY121:AY124"/>
    <mergeCell ref="AX104:AX107"/>
    <mergeCell ref="AX109:AX112"/>
    <mergeCell ref="AX113:AX116"/>
    <mergeCell ref="AX117:AX120"/>
    <mergeCell ref="AX121:AX124"/>
    <mergeCell ref="AX128:AX131"/>
    <mergeCell ref="AX132:AX135"/>
    <mergeCell ref="AX136:AX139"/>
    <mergeCell ref="AX140:AX143"/>
    <mergeCell ref="AX144:AX147"/>
    <mergeCell ref="AX148:AX151"/>
    <mergeCell ref="AX152:AX155"/>
    <mergeCell ref="AX156:AX159"/>
    <mergeCell ref="AX160:AX163"/>
    <mergeCell ref="AX164:AX167"/>
    <mergeCell ref="AX171:AX174"/>
    <mergeCell ref="AX175:AX178"/>
    <mergeCell ref="AQ164:AQ167"/>
    <mergeCell ref="AQ171:AQ174"/>
    <mergeCell ref="AQ175:AQ178"/>
    <mergeCell ref="AQ179:AQ182"/>
    <mergeCell ref="AQ183:AQ186"/>
    <mergeCell ref="AQ187:AQ190"/>
    <mergeCell ref="AV4:AV5"/>
    <mergeCell ref="AW4:AW5"/>
    <mergeCell ref="AX4:AX5"/>
    <mergeCell ref="AX9:AX12"/>
    <mergeCell ref="AX13:AX16"/>
    <mergeCell ref="AX17:AX20"/>
    <mergeCell ref="AX21:AX24"/>
    <mergeCell ref="AX25:AX28"/>
    <mergeCell ref="AX29:AX32"/>
    <mergeCell ref="AX33:AX36"/>
    <mergeCell ref="AX37:AX40"/>
    <mergeCell ref="AX41:AX44"/>
    <mergeCell ref="AX46:AX49"/>
    <mergeCell ref="AX50:AX53"/>
    <mergeCell ref="AX54:AX57"/>
    <mergeCell ref="AX59:AX62"/>
    <mergeCell ref="AX63:AX66"/>
    <mergeCell ref="AX67:AX70"/>
    <mergeCell ref="AX71:AX74"/>
    <mergeCell ref="AX75:AX78"/>
    <mergeCell ref="AX80:AX83"/>
    <mergeCell ref="AX84:AX87"/>
    <mergeCell ref="AX88:AX91"/>
    <mergeCell ref="AX92:AX95"/>
    <mergeCell ref="AX96:AX99"/>
    <mergeCell ref="AX100:AX103"/>
    <mergeCell ref="AQ92:AQ95"/>
    <mergeCell ref="AQ96:AQ99"/>
    <mergeCell ref="AQ100:AQ103"/>
    <mergeCell ref="AQ104:AQ107"/>
    <mergeCell ref="AQ109:AQ112"/>
    <mergeCell ref="AQ113:AQ116"/>
    <mergeCell ref="AQ117:AQ120"/>
    <mergeCell ref="AQ121:AQ124"/>
    <mergeCell ref="AQ128:AQ131"/>
    <mergeCell ref="AQ132:AQ135"/>
    <mergeCell ref="AQ136:AQ139"/>
    <mergeCell ref="AQ140:AQ143"/>
    <mergeCell ref="AQ144:AQ147"/>
    <mergeCell ref="AQ148:AQ151"/>
    <mergeCell ref="AQ152:AQ155"/>
    <mergeCell ref="AQ156:AQ159"/>
    <mergeCell ref="AQ160:AQ163"/>
    <mergeCell ref="AP144:AP147"/>
    <mergeCell ref="AP148:AP151"/>
    <mergeCell ref="AP152:AP155"/>
    <mergeCell ref="AP156:AP159"/>
    <mergeCell ref="AP160:AP163"/>
    <mergeCell ref="AP164:AP167"/>
    <mergeCell ref="AP171:AP174"/>
    <mergeCell ref="AP175:AP178"/>
    <mergeCell ref="AP179:AP182"/>
    <mergeCell ref="AP183:AP186"/>
    <mergeCell ref="AP187:AP190"/>
    <mergeCell ref="AQ4:AQ5"/>
    <mergeCell ref="AQ9:AQ12"/>
    <mergeCell ref="AQ13:AQ16"/>
    <mergeCell ref="AQ17:AQ20"/>
    <mergeCell ref="AQ21:AQ24"/>
    <mergeCell ref="AQ25:AQ28"/>
    <mergeCell ref="AQ29:AQ32"/>
    <mergeCell ref="AQ33:AQ36"/>
    <mergeCell ref="AQ37:AQ40"/>
    <mergeCell ref="AQ41:AQ44"/>
    <mergeCell ref="AQ46:AQ49"/>
    <mergeCell ref="AQ50:AQ53"/>
    <mergeCell ref="AQ54:AQ57"/>
    <mergeCell ref="AQ59:AQ62"/>
    <mergeCell ref="AQ63:AQ66"/>
    <mergeCell ref="AQ67:AQ70"/>
    <mergeCell ref="AQ71:AQ74"/>
    <mergeCell ref="AQ75:AQ78"/>
    <mergeCell ref="AQ80:AQ83"/>
    <mergeCell ref="AQ84:AQ87"/>
    <mergeCell ref="AQ88:AQ91"/>
    <mergeCell ref="AP71:AP74"/>
    <mergeCell ref="AP75:AP78"/>
    <mergeCell ref="AP80:AP83"/>
    <mergeCell ref="AP84:AP87"/>
    <mergeCell ref="AP88:AP91"/>
    <mergeCell ref="AP92:AP95"/>
    <mergeCell ref="AP96:AP99"/>
    <mergeCell ref="AP100:AP103"/>
    <mergeCell ref="AP104:AP107"/>
    <mergeCell ref="AP109:AP112"/>
    <mergeCell ref="AP113:AP116"/>
    <mergeCell ref="AP117:AP120"/>
    <mergeCell ref="AP121:AP124"/>
    <mergeCell ref="AP128:AP131"/>
    <mergeCell ref="AP132:AP135"/>
    <mergeCell ref="AP136:AP139"/>
    <mergeCell ref="AP140:AP143"/>
    <mergeCell ref="AF144:AF147"/>
    <mergeCell ref="AF148:AF151"/>
    <mergeCell ref="AF152:AF155"/>
    <mergeCell ref="AF156:AF159"/>
    <mergeCell ref="AF160:AF163"/>
    <mergeCell ref="AF164:AF167"/>
    <mergeCell ref="AF171:AF174"/>
    <mergeCell ref="AF175:AF178"/>
    <mergeCell ref="AF179:AF182"/>
    <mergeCell ref="AF183:AF186"/>
    <mergeCell ref="AF187:AF190"/>
    <mergeCell ref="AG3:AG5"/>
    <mergeCell ref="AH3:AH5"/>
    <mergeCell ref="AI3:AI5"/>
    <mergeCell ref="AJ3:AJ5"/>
    <mergeCell ref="AK3:AK5"/>
    <mergeCell ref="AP4:AP5"/>
    <mergeCell ref="AP9:AP12"/>
    <mergeCell ref="AP13:AP16"/>
    <mergeCell ref="AP17:AP20"/>
    <mergeCell ref="AP21:AP24"/>
    <mergeCell ref="AP25:AP28"/>
    <mergeCell ref="AP29:AP32"/>
    <mergeCell ref="AP33:AP36"/>
    <mergeCell ref="AP37:AP40"/>
    <mergeCell ref="AP41:AP44"/>
    <mergeCell ref="AP46:AP49"/>
    <mergeCell ref="AP50:AP53"/>
    <mergeCell ref="AP54:AP57"/>
    <mergeCell ref="AP59:AP62"/>
    <mergeCell ref="AP63:AP66"/>
    <mergeCell ref="AP67:AP70"/>
    <mergeCell ref="AF71:AF74"/>
    <mergeCell ref="AF75:AF78"/>
    <mergeCell ref="AF80:AF83"/>
    <mergeCell ref="AF84:AF87"/>
    <mergeCell ref="AF88:AF91"/>
    <mergeCell ref="AF92:AF95"/>
    <mergeCell ref="AF96:AF99"/>
    <mergeCell ref="AF100:AF103"/>
    <mergeCell ref="AF104:AF107"/>
    <mergeCell ref="AF109:AF112"/>
    <mergeCell ref="AF113:AF116"/>
    <mergeCell ref="AF117:AF120"/>
    <mergeCell ref="AF121:AF124"/>
    <mergeCell ref="AF128:AF131"/>
    <mergeCell ref="AF132:AF135"/>
    <mergeCell ref="AF136:AF139"/>
    <mergeCell ref="AF140:AF143"/>
    <mergeCell ref="AE121:AE124"/>
    <mergeCell ref="AE128:AE131"/>
    <mergeCell ref="AE132:AE135"/>
    <mergeCell ref="AE136:AE139"/>
    <mergeCell ref="AE140:AE143"/>
    <mergeCell ref="AE144:AE147"/>
    <mergeCell ref="AE148:AE151"/>
    <mergeCell ref="AE152:AE155"/>
    <mergeCell ref="AE156:AE159"/>
    <mergeCell ref="AE160:AE163"/>
    <mergeCell ref="AE164:AE167"/>
    <mergeCell ref="AE171:AE174"/>
    <mergeCell ref="AE175:AE178"/>
    <mergeCell ref="AE179:AE182"/>
    <mergeCell ref="AE183:AE186"/>
    <mergeCell ref="AE187:AE190"/>
    <mergeCell ref="AF4:AF5"/>
    <mergeCell ref="AF9:AF12"/>
    <mergeCell ref="AF13:AF16"/>
    <mergeCell ref="AF17:AF20"/>
    <mergeCell ref="AF21:AF24"/>
    <mergeCell ref="AF25:AF28"/>
    <mergeCell ref="AF29:AF32"/>
    <mergeCell ref="AF33:AF36"/>
    <mergeCell ref="AF37:AF40"/>
    <mergeCell ref="AF41:AF44"/>
    <mergeCell ref="AF46:AF49"/>
    <mergeCell ref="AF50:AF53"/>
    <mergeCell ref="AF54:AF57"/>
    <mergeCell ref="AF59:AF62"/>
    <mergeCell ref="AF63:AF66"/>
    <mergeCell ref="AF67:AF70"/>
    <mergeCell ref="AD175:AD178"/>
    <mergeCell ref="AD179:AD182"/>
    <mergeCell ref="AD183:AD186"/>
    <mergeCell ref="AD187:AD190"/>
    <mergeCell ref="AE4:AE5"/>
    <mergeCell ref="AE9:AE12"/>
    <mergeCell ref="AE13:AE16"/>
    <mergeCell ref="AE17:AE20"/>
    <mergeCell ref="AE21:AE24"/>
    <mergeCell ref="AE25:AE28"/>
    <mergeCell ref="AE29:AE32"/>
    <mergeCell ref="AE33:AE36"/>
    <mergeCell ref="AE37:AE40"/>
    <mergeCell ref="AE41:AE44"/>
    <mergeCell ref="AE46:AE49"/>
    <mergeCell ref="AE50:AE53"/>
    <mergeCell ref="AE54:AE57"/>
    <mergeCell ref="AE59:AE62"/>
    <mergeCell ref="AE63:AE66"/>
    <mergeCell ref="AE67:AE70"/>
    <mergeCell ref="AE71:AE74"/>
    <mergeCell ref="AE75:AE78"/>
    <mergeCell ref="AE80:AE83"/>
    <mergeCell ref="AE84:AE87"/>
    <mergeCell ref="AE88:AE91"/>
    <mergeCell ref="AE92:AE95"/>
    <mergeCell ref="AE96:AE99"/>
    <mergeCell ref="AE100:AE103"/>
    <mergeCell ref="AE104:AE107"/>
    <mergeCell ref="AE109:AE112"/>
    <mergeCell ref="AE113:AE116"/>
    <mergeCell ref="AE117:AE120"/>
    <mergeCell ref="AD100:AD103"/>
    <mergeCell ref="AD104:AD107"/>
    <mergeCell ref="AD109:AD112"/>
    <mergeCell ref="AD113:AD116"/>
    <mergeCell ref="AD117:AD120"/>
    <mergeCell ref="AD121:AD124"/>
    <mergeCell ref="AD128:AD131"/>
    <mergeCell ref="AD132:AD135"/>
    <mergeCell ref="AD136:AD139"/>
    <mergeCell ref="AD140:AD143"/>
    <mergeCell ref="AD144:AD147"/>
    <mergeCell ref="AD148:AD151"/>
    <mergeCell ref="AD152:AD155"/>
    <mergeCell ref="AD156:AD159"/>
    <mergeCell ref="AD160:AD163"/>
    <mergeCell ref="AD164:AD167"/>
    <mergeCell ref="AD171:AD174"/>
    <mergeCell ref="AC148:AC151"/>
    <mergeCell ref="AC152:AC155"/>
    <mergeCell ref="AC156:AC159"/>
    <mergeCell ref="AC160:AC163"/>
    <mergeCell ref="AC164:AC167"/>
    <mergeCell ref="AC171:AC174"/>
    <mergeCell ref="AC175:AC178"/>
    <mergeCell ref="AC179:AC182"/>
    <mergeCell ref="AC183:AC186"/>
    <mergeCell ref="AC187:AC190"/>
    <mergeCell ref="AD9:AD12"/>
    <mergeCell ref="AD13:AD16"/>
    <mergeCell ref="AD17:AD20"/>
    <mergeCell ref="AD21:AD24"/>
    <mergeCell ref="AD25:AD28"/>
    <mergeCell ref="AD29:AD32"/>
    <mergeCell ref="AD33:AD36"/>
    <mergeCell ref="AD37:AD40"/>
    <mergeCell ref="AD41:AD44"/>
    <mergeCell ref="AD46:AD49"/>
    <mergeCell ref="AD50:AD53"/>
    <mergeCell ref="AD54:AD57"/>
    <mergeCell ref="AD59:AD62"/>
    <mergeCell ref="AD63:AD66"/>
    <mergeCell ref="AD67:AD70"/>
    <mergeCell ref="AD71:AD74"/>
    <mergeCell ref="AD75:AD78"/>
    <mergeCell ref="AD80:AD83"/>
    <mergeCell ref="AD84:AD87"/>
    <mergeCell ref="AD88:AD91"/>
    <mergeCell ref="AD92:AD95"/>
    <mergeCell ref="AD96:AD99"/>
    <mergeCell ref="AC75:AC78"/>
    <mergeCell ref="AC80:AC83"/>
    <mergeCell ref="AC84:AC87"/>
    <mergeCell ref="AC88:AC91"/>
    <mergeCell ref="AC92:AC95"/>
    <mergeCell ref="AC96:AC99"/>
    <mergeCell ref="AC100:AC103"/>
    <mergeCell ref="AC104:AC107"/>
    <mergeCell ref="AC109:AC112"/>
    <mergeCell ref="AC113:AC116"/>
    <mergeCell ref="AC117:AC120"/>
    <mergeCell ref="AC121:AC124"/>
    <mergeCell ref="AC128:AC131"/>
    <mergeCell ref="AC132:AC135"/>
    <mergeCell ref="AC136:AC139"/>
    <mergeCell ref="AC140:AC143"/>
    <mergeCell ref="AC144:AC147"/>
    <mergeCell ref="AB121:AB124"/>
    <mergeCell ref="AB128:AB131"/>
    <mergeCell ref="AB132:AB135"/>
    <mergeCell ref="AB136:AB139"/>
    <mergeCell ref="AB140:AB143"/>
    <mergeCell ref="AB144:AB147"/>
    <mergeCell ref="AB148:AB151"/>
    <mergeCell ref="AB152:AB155"/>
    <mergeCell ref="AB156:AB159"/>
    <mergeCell ref="AB160:AB163"/>
    <mergeCell ref="AB164:AB167"/>
    <mergeCell ref="AB171:AB174"/>
    <mergeCell ref="AB175:AB178"/>
    <mergeCell ref="AB179:AB182"/>
    <mergeCell ref="AB183:AB186"/>
    <mergeCell ref="AB187:AB190"/>
    <mergeCell ref="AC9:AC12"/>
    <mergeCell ref="AC13:AC16"/>
    <mergeCell ref="AC17:AC20"/>
    <mergeCell ref="AC21:AC24"/>
    <mergeCell ref="AC25:AC28"/>
    <mergeCell ref="AC29:AC32"/>
    <mergeCell ref="AC33:AC36"/>
    <mergeCell ref="AC37:AC40"/>
    <mergeCell ref="AC41:AC44"/>
    <mergeCell ref="AC46:AC49"/>
    <mergeCell ref="AC50:AC53"/>
    <mergeCell ref="AC54:AC57"/>
    <mergeCell ref="AC59:AC62"/>
    <mergeCell ref="AC63:AC66"/>
    <mergeCell ref="AC67:AC70"/>
    <mergeCell ref="AC71:AC74"/>
    <mergeCell ref="AA171:AA174"/>
    <mergeCell ref="AA175:AA178"/>
    <mergeCell ref="AA179:AA182"/>
    <mergeCell ref="AA183:AA186"/>
    <mergeCell ref="AA187:AA190"/>
    <mergeCell ref="AB9:AB12"/>
    <mergeCell ref="AB13:AB16"/>
    <mergeCell ref="AB17:AB20"/>
    <mergeCell ref="AB21:AB24"/>
    <mergeCell ref="AB25:AB28"/>
    <mergeCell ref="AB29:AB32"/>
    <mergeCell ref="AB33:AB36"/>
    <mergeCell ref="AB37:AB40"/>
    <mergeCell ref="AB41:AB44"/>
    <mergeCell ref="AB46:AB49"/>
    <mergeCell ref="AB50:AB53"/>
    <mergeCell ref="AB54:AB57"/>
    <mergeCell ref="AB59:AB62"/>
    <mergeCell ref="AB63:AB66"/>
    <mergeCell ref="AB67:AB70"/>
    <mergeCell ref="AB71:AB74"/>
    <mergeCell ref="AB75:AB78"/>
    <mergeCell ref="AB80:AB83"/>
    <mergeCell ref="AB84:AB87"/>
    <mergeCell ref="AB88:AB91"/>
    <mergeCell ref="AB92:AB95"/>
    <mergeCell ref="AB96:AB99"/>
    <mergeCell ref="AB100:AB103"/>
    <mergeCell ref="AB104:AB107"/>
    <mergeCell ref="AB109:AB112"/>
    <mergeCell ref="AB113:AB116"/>
    <mergeCell ref="AB117:AB120"/>
    <mergeCell ref="AA96:AA99"/>
    <mergeCell ref="AA100:AA103"/>
    <mergeCell ref="AA104:AA107"/>
    <mergeCell ref="AA109:AA112"/>
    <mergeCell ref="AA113:AA116"/>
    <mergeCell ref="AA117:AA120"/>
    <mergeCell ref="AA121:AA124"/>
    <mergeCell ref="AA128:AA131"/>
    <mergeCell ref="AA132:AA135"/>
    <mergeCell ref="AA136:AA139"/>
    <mergeCell ref="AA140:AA143"/>
    <mergeCell ref="AA144:AA147"/>
    <mergeCell ref="AA148:AA151"/>
    <mergeCell ref="AA152:AA155"/>
    <mergeCell ref="AA156:AA159"/>
    <mergeCell ref="AA160:AA163"/>
    <mergeCell ref="AA164:AA167"/>
    <mergeCell ref="Z144:Z147"/>
    <mergeCell ref="Z148:Z151"/>
    <mergeCell ref="Z152:Z155"/>
    <mergeCell ref="Z156:Z159"/>
    <mergeCell ref="Z160:Z163"/>
    <mergeCell ref="Z164:Z167"/>
    <mergeCell ref="Z171:Z174"/>
    <mergeCell ref="Z175:Z178"/>
    <mergeCell ref="Z179:Z182"/>
    <mergeCell ref="Z183:Z186"/>
    <mergeCell ref="Z187:Z190"/>
    <mergeCell ref="AA9:AA12"/>
    <mergeCell ref="AA13:AA16"/>
    <mergeCell ref="AA17:AA20"/>
    <mergeCell ref="AA21:AA24"/>
    <mergeCell ref="AA25:AA28"/>
    <mergeCell ref="AA29:AA32"/>
    <mergeCell ref="AA33:AA36"/>
    <mergeCell ref="AA37:AA40"/>
    <mergeCell ref="AA41:AA44"/>
    <mergeCell ref="AA46:AA49"/>
    <mergeCell ref="AA50:AA53"/>
    <mergeCell ref="AA54:AA57"/>
    <mergeCell ref="AA59:AA62"/>
    <mergeCell ref="AA63:AA66"/>
    <mergeCell ref="AA67:AA70"/>
    <mergeCell ref="AA71:AA74"/>
    <mergeCell ref="AA75:AA78"/>
    <mergeCell ref="AA80:AA83"/>
    <mergeCell ref="AA84:AA87"/>
    <mergeCell ref="AA88:AA91"/>
    <mergeCell ref="AA92:AA95"/>
    <mergeCell ref="Z71:Z74"/>
    <mergeCell ref="Z75:Z78"/>
    <mergeCell ref="Z80:Z83"/>
    <mergeCell ref="Z84:Z87"/>
    <mergeCell ref="Z88:Z91"/>
    <mergeCell ref="Z92:Z95"/>
    <mergeCell ref="Z96:Z99"/>
    <mergeCell ref="Z100:Z103"/>
    <mergeCell ref="Z104:Z107"/>
    <mergeCell ref="Z109:Z112"/>
    <mergeCell ref="Z113:Z116"/>
    <mergeCell ref="Z117:Z120"/>
    <mergeCell ref="Z121:Z124"/>
    <mergeCell ref="Z128:Z131"/>
    <mergeCell ref="Z132:Z135"/>
    <mergeCell ref="Z136:Z139"/>
    <mergeCell ref="Z140:Z143"/>
    <mergeCell ref="Y121:Y124"/>
    <mergeCell ref="Y128:Y131"/>
    <mergeCell ref="Y132:Y135"/>
    <mergeCell ref="Y136:Y139"/>
    <mergeCell ref="Y140:Y143"/>
    <mergeCell ref="Y144:Y147"/>
    <mergeCell ref="Y148:Y151"/>
    <mergeCell ref="Y152:Y155"/>
    <mergeCell ref="Y156:Y159"/>
    <mergeCell ref="Y160:Y163"/>
    <mergeCell ref="Y164:Y167"/>
    <mergeCell ref="Y171:Y174"/>
    <mergeCell ref="Y175:Y178"/>
    <mergeCell ref="Y179:Y182"/>
    <mergeCell ref="Y183:Y186"/>
    <mergeCell ref="Y187:Y190"/>
    <mergeCell ref="Z4:Z5"/>
    <mergeCell ref="Z9:Z12"/>
    <mergeCell ref="Z13:Z16"/>
    <mergeCell ref="Z17:Z20"/>
    <mergeCell ref="Z21:Z24"/>
    <mergeCell ref="Z25:Z28"/>
    <mergeCell ref="Z29:Z32"/>
    <mergeCell ref="Z33:Z36"/>
    <mergeCell ref="Z37:Z40"/>
    <mergeCell ref="Z41:Z44"/>
    <mergeCell ref="Z46:Z49"/>
    <mergeCell ref="Z50:Z53"/>
    <mergeCell ref="Z54:Z57"/>
    <mergeCell ref="Z59:Z62"/>
    <mergeCell ref="Z63:Z66"/>
    <mergeCell ref="Z67:Z70"/>
    <mergeCell ref="X175:X178"/>
    <mergeCell ref="X179:X182"/>
    <mergeCell ref="X183:X186"/>
    <mergeCell ref="X187:X190"/>
    <mergeCell ref="Y4:Y5"/>
    <mergeCell ref="Y9:Y12"/>
    <mergeCell ref="Y13:Y16"/>
    <mergeCell ref="Y17:Y20"/>
    <mergeCell ref="Y21:Y24"/>
    <mergeCell ref="Y25:Y28"/>
    <mergeCell ref="Y29:Y32"/>
    <mergeCell ref="Y33:Y36"/>
    <mergeCell ref="Y37:Y40"/>
    <mergeCell ref="Y41:Y44"/>
    <mergeCell ref="Y46:Y49"/>
    <mergeCell ref="Y50:Y53"/>
    <mergeCell ref="Y54:Y57"/>
    <mergeCell ref="Y59:Y62"/>
    <mergeCell ref="Y63:Y66"/>
    <mergeCell ref="Y67:Y70"/>
    <mergeCell ref="Y71:Y74"/>
    <mergeCell ref="Y75:Y78"/>
    <mergeCell ref="Y80:Y83"/>
    <mergeCell ref="Y84:Y87"/>
    <mergeCell ref="Y88:Y91"/>
    <mergeCell ref="Y92:Y95"/>
    <mergeCell ref="Y96:Y99"/>
    <mergeCell ref="Y100:Y103"/>
    <mergeCell ref="Y104:Y107"/>
    <mergeCell ref="Y109:Y112"/>
    <mergeCell ref="Y113:Y116"/>
    <mergeCell ref="Y117:Y120"/>
    <mergeCell ref="X100:X103"/>
    <mergeCell ref="X104:X107"/>
    <mergeCell ref="X109:X112"/>
    <mergeCell ref="X113:X116"/>
    <mergeCell ref="X117:X120"/>
    <mergeCell ref="X121:X124"/>
    <mergeCell ref="X128:X131"/>
    <mergeCell ref="X132:X135"/>
    <mergeCell ref="X136:X139"/>
    <mergeCell ref="X140:X143"/>
    <mergeCell ref="X144:X147"/>
    <mergeCell ref="X148:X151"/>
    <mergeCell ref="X152:X155"/>
    <mergeCell ref="X156:X159"/>
    <mergeCell ref="X160:X163"/>
    <mergeCell ref="X164:X167"/>
    <mergeCell ref="X171:X174"/>
    <mergeCell ref="W152:W155"/>
    <mergeCell ref="W156:W159"/>
    <mergeCell ref="W160:W163"/>
    <mergeCell ref="W164:W167"/>
    <mergeCell ref="W171:W174"/>
    <mergeCell ref="W175:W178"/>
    <mergeCell ref="W179:W182"/>
    <mergeCell ref="W183:W186"/>
    <mergeCell ref="W187:W190"/>
    <mergeCell ref="X4:X5"/>
    <mergeCell ref="X9:X12"/>
    <mergeCell ref="X13:X16"/>
    <mergeCell ref="X17:X20"/>
    <mergeCell ref="X21:X24"/>
    <mergeCell ref="X25:X28"/>
    <mergeCell ref="X29:X32"/>
    <mergeCell ref="X33:X36"/>
    <mergeCell ref="X37:X40"/>
    <mergeCell ref="X41:X44"/>
    <mergeCell ref="X46:X49"/>
    <mergeCell ref="X50:X53"/>
    <mergeCell ref="X54:X57"/>
    <mergeCell ref="X59:X62"/>
    <mergeCell ref="X63:X66"/>
    <mergeCell ref="X67:X70"/>
    <mergeCell ref="X71:X74"/>
    <mergeCell ref="X75:X78"/>
    <mergeCell ref="X80:X83"/>
    <mergeCell ref="X84:X87"/>
    <mergeCell ref="X88:X91"/>
    <mergeCell ref="X92:X95"/>
    <mergeCell ref="X96:X99"/>
    <mergeCell ref="W80:W83"/>
    <mergeCell ref="W84:W87"/>
    <mergeCell ref="W88:W91"/>
    <mergeCell ref="W92:W95"/>
    <mergeCell ref="W96:W99"/>
    <mergeCell ref="W100:W103"/>
    <mergeCell ref="W104:W107"/>
    <mergeCell ref="W109:W112"/>
    <mergeCell ref="W113:W116"/>
    <mergeCell ref="W117:W120"/>
    <mergeCell ref="W121:W124"/>
    <mergeCell ref="W128:W131"/>
    <mergeCell ref="W132:W135"/>
    <mergeCell ref="W136:W139"/>
    <mergeCell ref="W140:W143"/>
    <mergeCell ref="W144:W147"/>
    <mergeCell ref="W148:W151"/>
    <mergeCell ref="V132:V135"/>
    <mergeCell ref="V136:V139"/>
    <mergeCell ref="V140:V143"/>
    <mergeCell ref="V144:V147"/>
    <mergeCell ref="V148:V151"/>
    <mergeCell ref="V152:V155"/>
    <mergeCell ref="V156:V159"/>
    <mergeCell ref="V160:V163"/>
    <mergeCell ref="V164:V167"/>
    <mergeCell ref="V171:V174"/>
    <mergeCell ref="V175:V178"/>
    <mergeCell ref="V179:V182"/>
    <mergeCell ref="V183:V186"/>
    <mergeCell ref="V187:V190"/>
    <mergeCell ref="W4:W5"/>
    <mergeCell ref="W9:W12"/>
    <mergeCell ref="W13:W16"/>
    <mergeCell ref="W17:W20"/>
    <mergeCell ref="W21:W24"/>
    <mergeCell ref="W25:W28"/>
    <mergeCell ref="W29:W32"/>
    <mergeCell ref="W33:W36"/>
    <mergeCell ref="W37:W40"/>
    <mergeCell ref="W41:W44"/>
    <mergeCell ref="W46:W49"/>
    <mergeCell ref="W50:W53"/>
    <mergeCell ref="W54:W57"/>
    <mergeCell ref="W59:W62"/>
    <mergeCell ref="W63:W66"/>
    <mergeCell ref="W67:W70"/>
    <mergeCell ref="W71:W74"/>
    <mergeCell ref="W75:W78"/>
    <mergeCell ref="U183:U186"/>
    <mergeCell ref="U187:U190"/>
    <mergeCell ref="V4:V5"/>
    <mergeCell ref="V9:V12"/>
    <mergeCell ref="V13:V16"/>
    <mergeCell ref="V17:V20"/>
    <mergeCell ref="V21:V24"/>
    <mergeCell ref="V25:V28"/>
    <mergeCell ref="V29:V32"/>
    <mergeCell ref="V33:V36"/>
    <mergeCell ref="V37:V40"/>
    <mergeCell ref="V41:V44"/>
    <mergeCell ref="V46:V49"/>
    <mergeCell ref="V50:V53"/>
    <mergeCell ref="V54:V57"/>
    <mergeCell ref="V59:V62"/>
    <mergeCell ref="V63:V66"/>
    <mergeCell ref="V67:V70"/>
    <mergeCell ref="V71:V74"/>
    <mergeCell ref="V75:V78"/>
    <mergeCell ref="V80:V83"/>
    <mergeCell ref="V84:V87"/>
    <mergeCell ref="V88:V91"/>
    <mergeCell ref="V92:V95"/>
    <mergeCell ref="V96:V99"/>
    <mergeCell ref="V100:V103"/>
    <mergeCell ref="V104:V107"/>
    <mergeCell ref="V109:V112"/>
    <mergeCell ref="V113:V116"/>
    <mergeCell ref="V117:V120"/>
    <mergeCell ref="V121:V124"/>
    <mergeCell ref="V128:V131"/>
    <mergeCell ref="U109:U112"/>
    <mergeCell ref="U113:U116"/>
    <mergeCell ref="U117:U120"/>
    <mergeCell ref="U121:U124"/>
    <mergeCell ref="U128:U131"/>
    <mergeCell ref="U132:U135"/>
    <mergeCell ref="U136:U139"/>
    <mergeCell ref="U140:U143"/>
    <mergeCell ref="U144:U147"/>
    <mergeCell ref="U148:U151"/>
    <mergeCell ref="U152:U155"/>
    <mergeCell ref="U156:U159"/>
    <mergeCell ref="U160:U163"/>
    <mergeCell ref="U164:U167"/>
    <mergeCell ref="U171:U174"/>
    <mergeCell ref="U175:U178"/>
    <mergeCell ref="U179:U182"/>
    <mergeCell ref="T160:T163"/>
    <mergeCell ref="T164:T167"/>
    <mergeCell ref="T171:T174"/>
    <mergeCell ref="T175:T178"/>
    <mergeCell ref="T179:T182"/>
    <mergeCell ref="T183:T186"/>
    <mergeCell ref="T187:T190"/>
    <mergeCell ref="U4:U5"/>
    <mergeCell ref="U9:U12"/>
    <mergeCell ref="U13:U16"/>
    <mergeCell ref="U17:U20"/>
    <mergeCell ref="U21:U24"/>
    <mergeCell ref="U25:U28"/>
    <mergeCell ref="U29:U32"/>
    <mergeCell ref="U33:U36"/>
    <mergeCell ref="U37:U40"/>
    <mergeCell ref="U41:U44"/>
    <mergeCell ref="U46:U49"/>
    <mergeCell ref="U50:U53"/>
    <mergeCell ref="U54:U57"/>
    <mergeCell ref="U59:U62"/>
    <mergeCell ref="U63:U66"/>
    <mergeCell ref="U67:U70"/>
    <mergeCell ref="U71:U74"/>
    <mergeCell ref="U75:U78"/>
    <mergeCell ref="U80:U83"/>
    <mergeCell ref="U84:U87"/>
    <mergeCell ref="U88:U91"/>
    <mergeCell ref="U92:U95"/>
    <mergeCell ref="U96:U99"/>
    <mergeCell ref="U100:U103"/>
    <mergeCell ref="U104:U107"/>
    <mergeCell ref="T88:T91"/>
    <mergeCell ref="T92:T95"/>
    <mergeCell ref="T96:T99"/>
    <mergeCell ref="T100:T103"/>
    <mergeCell ref="T104:T107"/>
    <mergeCell ref="T109:T112"/>
    <mergeCell ref="T113:T116"/>
    <mergeCell ref="T117:T120"/>
    <mergeCell ref="T121:T124"/>
    <mergeCell ref="T128:T131"/>
    <mergeCell ref="T132:T135"/>
    <mergeCell ref="T136:T139"/>
    <mergeCell ref="T140:T143"/>
    <mergeCell ref="T144:T147"/>
    <mergeCell ref="T148:T151"/>
    <mergeCell ref="T152:T155"/>
    <mergeCell ref="T156:T159"/>
    <mergeCell ref="S140:S143"/>
    <mergeCell ref="S144:S147"/>
    <mergeCell ref="S148:S151"/>
    <mergeCell ref="S152:S155"/>
    <mergeCell ref="S156:S159"/>
    <mergeCell ref="S160:S163"/>
    <mergeCell ref="S164:S167"/>
    <mergeCell ref="S171:S174"/>
    <mergeCell ref="S175:S178"/>
    <mergeCell ref="S179:S182"/>
    <mergeCell ref="S183:S186"/>
    <mergeCell ref="S187:S190"/>
    <mergeCell ref="T4:T5"/>
    <mergeCell ref="T9:T12"/>
    <mergeCell ref="T13:T16"/>
    <mergeCell ref="T17:T20"/>
    <mergeCell ref="T21:T24"/>
    <mergeCell ref="T25:T28"/>
    <mergeCell ref="T29:T32"/>
    <mergeCell ref="T33:T36"/>
    <mergeCell ref="T37:T40"/>
    <mergeCell ref="T41:T44"/>
    <mergeCell ref="T46:T49"/>
    <mergeCell ref="T50:T53"/>
    <mergeCell ref="T54:T57"/>
    <mergeCell ref="T59:T62"/>
    <mergeCell ref="T63:T66"/>
    <mergeCell ref="T67:T70"/>
    <mergeCell ref="T71:T74"/>
    <mergeCell ref="T75:T78"/>
    <mergeCell ref="T80:T83"/>
    <mergeCell ref="T84:T87"/>
    <mergeCell ref="R187:R190"/>
    <mergeCell ref="S9:S12"/>
    <mergeCell ref="S13:S16"/>
    <mergeCell ref="S17:S20"/>
    <mergeCell ref="S21:S24"/>
    <mergeCell ref="S25:S28"/>
    <mergeCell ref="S29:S32"/>
    <mergeCell ref="S33:S36"/>
    <mergeCell ref="S37:S40"/>
    <mergeCell ref="S41:S44"/>
    <mergeCell ref="S46:S49"/>
    <mergeCell ref="S50:S53"/>
    <mergeCell ref="S54:S57"/>
    <mergeCell ref="S59:S62"/>
    <mergeCell ref="S63:S66"/>
    <mergeCell ref="S67:S70"/>
    <mergeCell ref="S71:S74"/>
    <mergeCell ref="S75:S78"/>
    <mergeCell ref="S80:S83"/>
    <mergeCell ref="S84:S87"/>
    <mergeCell ref="S88:S91"/>
    <mergeCell ref="S92:S95"/>
    <mergeCell ref="S96:S99"/>
    <mergeCell ref="S100:S103"/>
    <mergeCell ref="S104:S107"/>
    <mergeCell ref="S109:S112"/>
    <mergeCell ref="S113:S116"/>
    <mergeCell ref="S117:S120"/>
    <mergeCell ref="S121:S124"/>
    <mergeCell ref="S128:S131"/>
    <mergeCell ref="S132:S135"/>
    <mergeCell ref="S136:S139"/>
    <mergeCell ref="R113:R116"/>
    <mergeCell ref="R117:R120"/>
    <mergeCell ref="R121:R124"/>
    <mergeCell ref="R128:R131"/>
    <mergeCell ref="R132:R135"/>
    <mergeCell ref="R136:R139"/>
    <mergeCell ref="R140:R143"/>
    <mergeCell ref="R144:R147"/>
    <mergeCell ref="R148:R151"/>
    <mergeCell ref="R152:R155"/>
    <mergeCell ref="R156:R159"/>
    <mergeCell ref="R160:R163"/>
    <mergeCell ref="R164:R167"/>
    <mergeCell ref="R171:R174"/>
    <mergeCell ref="R175:R178"/>
    <mergeCell ref="R179:R182"/>
    <mergeCell ref="R183:R186"/>
    <mergeCell ref="Q164:Q167"/>
    <mergeCell ref="Q171:Q174"/>
    <mergeCell ref="Q175:Q178"/>
    <mergeCell ref="Q179:Q182"/>
    <mergeCell ref="Q183:Q186"/>
    <mergeCell ref="Q187:Q190"/>
    <mergeCell ref="R3:R5"/>
    <mergeCell ref="R9:R12"/>
    <mergeCell ref="R13:R16"/>
    <mergeCell ref="R17:R20"/>
    <mergeCell ref="R21:R24"/>
    <mergeCell ref="R25:R28"/>
    <mergeCell ref="R29:R32"/>
    <mergeCell ref="R33:R36"/>
    <mergeCell ref="R37:R40"/>
    <mergeCell ref="R41:R44"/>
    <mergeCell ref="R46:R49"/>
    <mergeCell ref="R50:R53"/>
    <mergeCell ref="R54:R57"/>
    <mergeCell ref="R59:R62"/>
    <mergeCell ref="R63:R66"/>
    <mergeCell ref="R67:R70"/>
    <mergeCell ref="R71:R74"/>
    <mergeCell ref="R75:R78"/>
    <mergeCell ref="R80:R83"/>
    <mergeCell ref="R84:R87"/>
    <mergeCell ref="R88:R91"/>
    <mergeCell ref="R92:R95"/>
    <mergeCell ref="R96:R99"/>
    <mergeCell ref="R100:R103"/>
    <mergeCell ref="R104:R107"/>
    <mergeCell ref="R109:R112"/>
    <mergeCell ref="Q92:Q95"/>
    <mergeCell ref="Q96:Q99"/>
    <mergeCell ref="Q100:Q103"/>
    <mergeCell ref="Q104:Q107"/>
    <mergeCell ref="Q109:Q112"/>
    <mergeCell ref="Q113:Q116"/>
    <mergeCell ref="Q117:Q120"/>
    <mergeCell ref="Q121:Q124"/>
    <mergeCell ref="Q128:Q131"/>
    <mergeCell ref="Q132:Q135"/>
    <mergeCell ref="Q136:Q139"/>
    <mergeCell ref="Q140:Q143"/>
    <mergeCell ref="Q144:Q147"/>
    <mergeCell ref="Q148:Q151"/>
    <mergeCell ref="Q152:Q155"/>
    <mergeCell ref="Q156:Q159"/>
    <mergeCell ref="Q160:Q163"/>
    <mergeCell ref="P144:P147"/>
    <mergeCell ref="P148:P151"/>
    <mergeCell ref="P152:P155"/>
    <mergeCell ref="P156:P159"/>
    <mergeCell ref="P160:P163"/>
    <mergeCell ref="P164:P167"/>
    <mergeCell ref="P171:P174"/>
    <mergeCell ref="P175:P178"/>
    <mergeCell ref="P179:P182"/>
    <mergeCell ref="P183:P186"/>
    <mergeCell ref="P187:P190"/>
    <mergeCell ref="Q3:Q5"/>
    <mergeCell ref="Q9:Q12"/>
    <mergeCell ref="Q13:Q16"/>
    <mergeCell ref="Q17:Q20"/>
    <mergeCell ref="Q21:Q24"/>
    <mergeCell ref="Q25:Q28"/>
    <mergeCell ref="Q29:Q32"/>
    <mergeCell ref="Q33:Q36"/>
    <mergeCell ref="Q37:Q40"/>
    <mergeCell ref="Q41:Q44"/>
    <mergeCell ref="Q46:Q49"/>
    <mergeCell ref="Q50:Q53"/>
    <mergeCell ref="Q54:Q57"/>
    <mergeCell ref="Q59:Q62"/>
    <mergeCell ref="Q63:Q66"/>
    <mergeCell ref="Q67:Q70"/>
    <mergeCell ref="Q71:Q74"/>
    <mergeCell ref="Q75:Q78"/>
    <mergeCell ref="Q80:Q83"/>
    <mergeCell ref="Q84:Q87"/>
    <mergeCell ref="Q88:Q91"/>
    <mergeCell ref="P71:P74"/>
    <mergeCell ref="P75:P78"/>
    <mergeCell ref="P80:P83"/>
    <mergeCell ref="P84:P87"/>
    <mergeCell ref="P88:P91"/>
    <mergeCell ref="P92:P95"/>
    <mergeCell ref="P96:P99"/>
    <mergeCell ref="P100:P103"/>
    <mergeCell ref="P104:P107"/>
    <mergeCell ref="P109:P112"/>
    <mergeCell ref="P113:P116"/>
    <mergeCell ref="P117:P120"/>
    <mergeCell ref="P121:P124"/>
    <mergeCell ref="P128:P131"/>
    <mergeCell ref="P132:P135"/>
    <mergeCell ref="P136:P139"/>
    <mergeCell ref="P140:P143"/>
    <mergeCell ref="O121:O124"/>
    <mergeCell ref="O128:O131"/>
    <mergeCell ref="O132:O135"/>
    <mergeCell ref="O136:O139"/>
    <mergeCell ref="O140:O143"/>
    <mergeCell ref="O144:O147"/>
    <mergeCell ref="O148:O151"/>
    <mergeCell ref="O152:O155"/>
    <mergeCell ref="O156:O159"/>
    <mergeCell ref="O160:O163"/>
    <mergeCell ref="O164:O167"/>
    <mergeCell ref="O171:O174"/>
    <mergeCell ref="O175:O178"/>
    <mergeCell ref="O179:O182"/>
    <mergeCell ref="O183:O186"/>
    <mergeCell ref="O187:O190"/>
    <mergeCell ref="P3:P5"/>
    <mergeCell ref="P9:P12"/>
    <mergeCell ref="P13:P16"/>
    <mergeCell ref="P17:P20"/>
    <mergeCell ref="P21:P24"/>
    <mergeCell ref="P25:P28"/>
    <mergeCell ref="P29:P32"/>
    <mergeCell ref="P33:P36"/>
    <mergeCell ref="P37:P40"/>
    <mergeCell ref="P41:P44"/>
    <mergeCell ref="P46:P49"/>
    <mergeCell ref="P50:P53"/>
    <mergeCell ref="P54:P57"/>
    <mergeCell ref="P59:P62"/>
    <mergeCell ref="P63:P66"/>
    <mergeCell ref="P67:P70"/>
    <mergeCell ref="N175:N178"/>
    <mergeCell ref="N179:N182"/>
    <mergeCell ref="N183:N186"/>
    <mergeCell ref="N187:N190"/>
    <mergeCell ref="O4:O5"/>
    <mergeCell ref="O9:O12"/>
    <mergeCell ref="O13:O16"/>
    <mergeCell ref="O17:O20"/>
    <mergeCell ref="O21:O24"/>
    <mergeCell ref="O25:O28"/>
    <mergeCell ref="O29:O32"/>
    <mergeCell ref="O33:O36"/>
    <mergeCell ref="O37:O40"/>
    <mergeCell ref="O41:O44"/>
    <mergeCell ref="O46:O49"/>
    <mergeCell ref="O50:O53"/>
    <mergeCell ref="O54:O57"/>
    <mergeCell ref="O59:O62"/>
    <mergeCell ref="O63:O66"/>
    <mergeCell ref="O67:O70"/>
    <mergeCell ref="O71:O74"/>
    <mergeCell ref="O75:O78"/>
    <mergeCell ref="O80:O83"/>
    <mergeCell ref="O84:O87"/>
    <mergeCell ref="O88:O91"/>
    <mergeCell ref="O92:O95"/>
    <mergeCell ref="O96:O99"/>
    <mergeCell ref="O100:O103"/>
    <mergeCell ref="O104:O107"/>
    <mergeCell ref="O109:O112"/>
    <mergeCell ref="O113:O116"/>
    <mergeCell ref="O117:O120"/>
    <mergeCell ref="N100:N103"/>
    <mergeCell ref="N104:N107"/>
    <mergeCell ref="N109:N112"/>
    <mergeCell ref="N113:N116"/>
    <mergeCell ref="N117:N120"/>
    <mergeCell ref="N121:N124"/>
    <mergeCell ref="N128:N131"/>
    <mergeCell ref="N132:N135"/>
    <mergeCell ref="N136:N139"/>
    <mergeCell ref="N140:N143"/>
    <mergeCell ref="N144:N147"/>
    <mergeCell ref="N148:N151"/>
    <mergeCell ref="N152:N155"/>
    <mergeCell ref="N156:N159"/>
    <mergeCell ref="N160:N163"/>
    <mergeCell ref="N164:N167"/>
    <mergeCell ref="N171:N174"/>
    <mergeCell ref="M152:M155"/>
    <mergeCell ref="M156:M159"/>
    <mergeCell ref="M160:M163"/>
    <mergeCell ref="M164:M167"/>
    <mergeCell ref="M171:M174"/>
    <mergeCell ref="M175:M178"/>
    <mergeCell ref="M179:M182"/>
    <mergeCell ref="M183:M186"/>
    <mergeCell ref="M187:M190"/>
    <mergeCell ref="N4:N5"/>
    <mergeCell ref="N9:N12"/>
    <mergeCell ref="N13:N16"/>
    <mergeCell ref="N17:N20"/>
    <mergeCell ref="N21:N24"/>
    <mergeCell ref="N25:N28"/>
    <mergeCell ref="N29:N32"/>
    <mergeCell ref="N33:N36"/>
    <mergeCell ref="N37:N40"/>
    <mergeCell ref="N41:N44"/>
    <mergeCell ref="N46:N49"/>
    <mergeCell ref="N50:N53"/>
    <mergeCell ref="N54:N57"/>
    <mergeCell ref="N59:N62"/>
    <mergeCell ref="N63:N66"/>
    <mergeCell ref="N67:N70"/>
    <mergeCell ref="N71:N74"/>
    <mergeCell ref="N75:N78"/>
    <mergeCell ref="N80:N83"/>
    <mergeCell ref="N84:N87"/>
    <mergeCell ref="N88:N91"/>
    <mergeCell ref="N92:N95"/>
    <mergeCell ref="N96:N99"/>
    <mergeCell ref="M80:M83"/>
    <mergeCell ref="M84:M87"/>
    <mergeCell ref="M88:M91"/>
    <mergeCell ref="M92:M95"/>
    <mergeCell ref="M96:M99"/>
    <mergeCell ref="M100:M103"/>
    <mergeCell ref="M104:M107"/>
    <mergeCell ref="M109:M112"/>
    <mergeCell ref="M113:M116"/>
    <mergeCell ref="M117:M120"/>
    <mergeCell ref="M121:M124"/>
    <mergeCell ref="M128:M131"/>
    <mergeCell ref="M132:M135"/>
    <mergeCell ref="M136:M139"/>
    <mergeCell ref="M140:M143"/>
    <mergeCell ref="M144:M147"/>
    <mergeCell ref="M148:M151"/>
    <mergeCell ref="M9:M12"/>
    <mergeCell ref="M13:M16"/>
    <mergeCell ref="M17:M20"/>
    <mergeCell ref="M21:M24"/>
    <mergeCell ref="M25:M28"/>
    <mergeCell ref="M29:M32"/>
    <mergeCell ref="M33:M36"/>
    <mergeCell ref="M37:M40"/>
    <mergeCell ref="M41:M44"/>
    <mergeCell ref="M46:M49"/>
    <mergeCell ref="M50:M53"/>
    <mergeCell ref="M54:M57"/>
    <mergeCell ref="M59:M62"/>
    <mergeCell ref="M63:M66"/>
    <mergeCell ref="M67:M70"/>
    <mergeCell ref="M71:M74"/>
    <mergeCell ref="M75:M78"/>
    <mergeCell ref="L117:L120"/>
    <mergeCell ref="L121:L124"/>
    <mergeCell ref="L128:L131"/>
    <mergeCell ref="L132:L135"/>
    <mergeCell ref="L136:L139"/>
    <mergeCell ref="L140:L143"/>
    <mergeCell ref="L144:L147"/>
    <mergeCell ref="L148:L151"/>
    <mergeCell ref="L152:L155"/>
    <mergeCell ref="L156:L159"/>
    <mergeCell ref="L160:L163"/>
    <mergeCell ref="L164:L167"/>
    <mergeCell ref="L171:L174"/>
    <mergeCell ref="L175:L178"/>
    <mergeCell ref="L179:L182"/>
    <mergeCell ref="L183:L186"/>
    <mergeCell ref="L187:L190"/>
    <mergeCell ref="K171:K174"/>
    <mergeCell ref="K175:K178"/>
    <mergeCell ref="K179:K182"/>
    <mergeCell ref="K183:K186"/>
    <mergeCell ref="K187:K190"/>
    <mergeCell ref="L4:L5"/>
    <mergeCell ref="L9:L12"/>
    <mergeCell ref="L13:L16"/>
    <mergeCell ref="L17:L20"/>
    <mergeCell ref="L21:L24"/>
    <mergeCell ref="L25:L28"/>
    <mergeCell ref="L29:L32"/>
    <mergeCell ref="L33:L36"/>
    <mergeCell ref="L37:L40"/>
    <mergeCell ref="L41:L44"/>
    <mergeCell ref="L46:L49"/>
    <mergeCell ref="L50:L53"/>
    <mergeCell ref="L54:L57"/>
    <mergeCell ref="L59:L62"/>
    <mergeCell ref="L63:L66"/>
    <mergeCell ref="L67:L70"/>
    <mergeCell ref="L71:L74"/>
    <mergeCell ref="L75:L78"/>
    <mergeCell ref="L80:L83"/>
    <mergeCell ref="L84:L87"/>
    <mergeCell ref="L88:L91"/>
    <mergeCell ref="L92:L95"/>
    <mergeCell ref="L96:L99"/>
    <mergeCell ref="L100:L103"/>
    <mergeCell ref="L104:L107"/>
    <mergeCell ref="L109:L112"/>
    <mergeCell ref="L113:L116"/>
    <mergeCell ref="K96:K99"/>
    <mergeCell ref="K100:K103"/>
    <mergeCell ref="K104:K107"/>
    <mergeCell ref="K109:K112"/>
    <mergeCell ref="K113:K116"/>
    <mergeCell ref="K117:K120"/>
    <mergeCell ref="K121:K124"/>
    <mergeCell ref="K128:K131"/>
    <mergeCell ref="K132:K135"/>
    <mergeCell ref="K136:K139"/>
    <mergeCell ref="K140:K143"/>
    <mergeCell ref="K144:K147"/>
    <mergeCell ref="K148:K151"/>
    <mergeCell ref="K152:K155"/>
    <mergeCell ref="K156:K159"/>
    <mergeCell ref="K160:K163"/>
    <mergeCell ref="K164:K167"/>
    <mergeCell ref="J148:J151"/>
    <mergeCell ref="J152:J155"/>
    <mergeCell ref="J156:J159"/>
    <mergeCell ref="J160:J163"/>
    <mergeCell ref="J164:J167"/>
    <mergeCell ref="J171:J174"/>
    <mergeCell ref="J175:J178"/>
    <mergeCell ref="J179:J182"/>
    <mergeCell ref="J183:J186"/>
    <mergeCell ref="J187:J190"/>
    <mergeCell ref="K4:K5"/>
    <mergeCell ref="K9:K12"/>
    <mergeCell ref="K13:K16"/>
    <mergeCell ref="K17:K20"/>
    <mergeCell ref="K21:K24"/>
    <mergeCell ref="K25:K28"/>
    <mergeCell ref="K29:K32"/>
    <mergeCell ref="K33:K36"/>
    <mergeCell ref="K37:K40"/>
    <mergeCell ref="K41:K44"/>
    <mergeCell ref="K46:K49"/>
    <mergeCell ref="K50:K53"/>
    <mergeCell ref="K54:K57"/>
    <mergeCell ref="K59:K62"/>
    <mergeCell ref="K63:K66"/>
    <mergeCell ref="K67:K70"/>
    <mergeCell ref="K71:K74"/>
    <mergeCell ref="K75:K78"/>
    <mergeCell ref="K80:K83"/>
    <mergeCell ref="K84:K87"/>
    <mergeCell ref="K88:K91"/>
    <mergeCell ref="K92:K95"/>
    <mergeCell ref="J75:J78"/>
    <mergeCell ref="J80:J83"/>
    <mergeCell ref="J84:J87"/>
    <mergeCell ref="J88:J91"/>
    <mergeCell ref="J92:J95"/>
    <mergeCell ref="J96:J99"/>
    <mergeCell ref="J100:J103"/>
    <mergeCell ref="J104:J107"/>
    <mergeCell ref="J109:J112"/>
    <mergeCell ref="J113:J116"/>
    <mergeCell ref="J117:J120"/>
    <mergeCell ref="J121:J124"/>
    <mergeCell ref="J128:J131"/>
    <mergeCell ref="J132:J135"/>
    <mergeCell ref="J136:J139"/>
    <mergeCell ref="J140:J143"/>
    <mergeCell ref="J144:J147"/>
    <mergeCell ref="I128:I131"/>
    <mergeCell ref="I132:I135"/>
    <mergeCell ref="I136:I139"/>
    <mergeCell ref="I140:I143"/>
    <mergeCell ref="I144:I147"/>
    <mergeCell ref="I148:I151"/>
    <mergeCell ref="I152:I155"/>
    <mergeCell ref="I156:I159"/>
    <mergeCell ref="I160:I163"/>
    <mergeCell ref="I164:I167"/>
    <mergeCell ref="I171:I174"/>
    <mergeCell ref="I175:I178"/>
    <mergeCell ref="I179:I182"/>
    <mergeCell ref="I183:I186"/>
    <mergeCell ref="I187:I190"/>
    <mergeCell ref="J4:J5"/>
    <mergeCell ref="J9:J12"/>
    <mergeCell ref="J13:J16"/>
    <mergeCell ref="J17:J20"/>
    <mergeCell ref="J21:J24"/>
    <mergeCell ref="J25:J28"/>
    <mergeCell ref="J29:J32"/>
    <mergeCell ref="J33:J36"/>
    <mergeCell ref="J37:J40"/>
    <mergeCell ref="J41:J44"/>
    <mergeCell ref="J46:J49"/>
    <mergeCell ref="J50:J53"/>
    <mergeCell ref="J54:J57"/>
    <mergeCell ref="J59:J62"/>
    <mergeCell ref="J63:J66"/>
    <mergeCell ref="J67:J70"/>
    <mergeCell ref="J71:J74"/>
    <mergeCell ref="H179:H182"/>
    <mergeCell ref="H183:H186"/>
    <mergeCell ref="H187:H190"/>
    <mergeCell ref="I4:I5"/>
    <mergeCell ref="I9:I12"/>
    <mergeCell ref="I13:I16"/>
    <mergeCell ref="I17:I20"/>
    <mergeCell ref="I21:I24"/>
    <mergeCell ref="I25:I28"/>
    <mergeCell ref="I29:I32"/>
    <mergeCell ref="I33:I36"/>
    <mergeCell ref="I37:I40"/>
    <mergeCell ref="I41:I44"/>
    <mergeCell ref="I46:I49"/>
    <mergeCell ref="I50:I53"/>
    <mergeCell ref="I54:I57"/>
    <mergeCell ref="I59:I62"/>
    <mergeCell ref="I63:I66"/>
    <mergeCell ref="I67:I70"/>
    <mergeCell ref="I71:I74"/>
    <mergeCell ref="I75:I78"/>
    <mergeCell ref="I80:I83"/>
    <mergeCell ref="I84:I87"/>
    <mergeCell ref="I88:I91"/>
    <mergeCell ref="I92:I95"/>
    <mergeCell ref="I96:I99"/>
    <mergeCell ref="I100:I103"/>
    <mergeCell ref="I104:I107"/>
    <mergeCell ref="I109:I112"/>
    <mergeCell ref="I113:I116"/>
    <mergeCell ref="I117:I120"/>
    <mergeCell ref="I121:I124"/>
    <mergeCell ref="H104:H107"/>
    <mergeCell ref="H109:H112"/>
    <mergeCell ref="H113:H116"/>
    <mergeCell ref="H117:H120"/>
    <mergeCell ref="H121:H124"/>
    <mergeCell ref="H128:H131"/>
    <mergeCell ref="H132:H135"/>
    <mergeCell ref="H136:H139"/>
    <mergeCell ref="H140:H143"/>
    <mergeCell ref="H144:H147"/>
    <mergeCell ref="H148:H151"/>
    <mergeCell ref="H152:H155"/>
    <mergeCell ref="H156:H159"/>
    <mergeCell ref="H160:H163"/>
    <mergeCell ref="H164:H167"/>
    <mergeCell ref="H171:H174"/>
    <mergeCell ref="H175:H178"/>
    <mergeCell ref="G156:G159"/>
    <mergeCell ref="G160:G163"/>
    <mergeCell ref="G164:G167"/>
    <mergeCell ref="G171:G174"/>
    <mergeCell ref="G175:G178"/>
    <mergeCell ref="G179:G182"/>
    <mergeCell ref="G183:G186"/>
    <mergeCell ref="G187:G190"/>
    <mergeCell ref="H4:H5"/>
    <mergeCell ref="H9:H12"/>
    <mergeCell ref="H13:H16"/>
    <mergeCell ref="H17:H20"/>
    <mergeCell ref="H21:H24"/>
    <mergeCell ref="H25:H28"/>
    <mergeCell ref="H29:H32"/>
    <mergeCell ref="H33:H36"/>
    <mergeCell ref="H37:H40"/>
    <mergeCell ref="H41:H44"/>
    <mergeCell ref="H46:H49"/>
    <mergeCell ref="H50:H53"/>
    <mergeCell ref="H54:H57"/>
    <mergeCell ref="H59:H62"/>
    <mergeCell ref="H63:H66"/>
    <mergeCell ref="H67:H70"/>
    <mergeCell ref="H71:H74"/>
    <mergeCell ref="H75:H78"/>
    <mergeCell ref="H80:H83"/>
    <mergeCell ref="H84:H87"/>
    <mergeCell ref="H88:H91"/>
    <mergeCell ref="H92:H95"/>
    <mergeCell ref="H96:H99"/>
    <mergeCell ref="H100:H103"/>
    <mergeCell ref="G84:G87"/>
    <mergeCell ref="G88:G91"/>
    <mergeCell ref="G92:G95"/>
    <mergeCell ref="G96:G99"/>
    <mergeCell ref="G100:G103"/>
    <mergeCell ref="G104:G107"/>
    <mergeCell ref="G109:G112"/>
    <mergeCell ref="G113:G116"/>
    <mergeCell ref="G117:G120"/>
    <mergeCell ref="G121:G124"/>
    <mergeCell ref="G128:G131"/>
    <mergeCell ref="G132:G135"/>
    <mergeCell ref="G136:G139"/>
    <mergeCell ref="G140:G143"/>
    <mergeCell ref="G144:G147"/>
    <mergeCell ref="G148:G151"/>
    <mergeCell ref="G152:G155"/>
    <mergeCell ref="F136:F139"/>
    <mergeCell ref="F140:F143"/>
    <mergeCell ref="F144:F147"/>
    <mergeCell ref="F148:F151"/>
    <mergeCell ref="F152:F155"/>
    <mergeCell ref="F156:F159"/>
    <mergeCell ref="F160:F163"/>
    <mergeCell ref="F164:F167"/>
    <mergeCell ref="F171:F174"/>
    <mergeCell ref="F175:F178"/>
    <mergeCell ref="F179:F182"/>
    <mergeCell ref="F183:F186"/>
    <mergeCell ref="F187:F190"/>
    <mergeCell ref="G4:G5"/>
    <mergeCell ref="G9:G12"/>
    <mergeCell ref="G13:G16"/>
    <mergeCell ref="G17:G20"/>
    <mergeCell ref="G21:G24"/>
    <mergeCell ref="G25:G28"/>
    <mergeCell ref="G29:G32"/>
    <mergeCell ref="G33:G36"/>
    <mergeCell ref="G37:G40"/>
    <mergeCell ref="G41:G44"/>
    <mergeCell ref="G46:G49"/>
    <mergeCell ref="G50:G53"/>
    <mergeCell ref="G54:G57"/>
    <mergeCell ref="G59:G62"/>
    <mergeCell ref="G63:G66"/>
    <mergeCell ref="G67:G70"/>
    <mergeCell ref="G71:G74"/>
    <mergeCell ref="G75:G78"/>
    <mergeCell ref="G80:G83"/>
    <mergeCell ref="E187:E190"/>
    <mergeCell ref="F4:F5"/>
    <mergeCell ref="F9:F12"/>
    <mergeCell ref="F13:F16"/>
    <mergeCell ref="F17:F20"/>
    <mergeCell ref="F21:F24"/>
    <mergeCell ref="F25:F28"/>
    <mergeCell ref="F29:F32"/>
    <mergeCell ref="F33:F36"/>
    <mergeCell ref="F37:F40"/>
    <mergeCell ref="F41:F44"/>
    <mergeCell ref="F46:F49"/>
    <mergeCell ref="F50:F53"/>
    <mergeCell ref="F54:F57"/>
    <mergeCell ref="F59:F62"/>
    <mergeCell ref="F63:F66"/>
    <mergeCell ref="F67:F70"/>
    <mergeCell ref="F71:F74"/>
    <mergeCell ref="F75:F78"/>
    <mergeCell ref="F80:F83"/>
    <mergeCell ref="F84:F87"/>
    <mergeCell ref="F88:F91"/>
    <mergeCell ref="F92:F95"/>
    <mergeCell ref="F96:F99"/>
    <mergeCell ref="F100:F103"/>
    <mergeCell ref="F104:F107"/>
    <mergeCell ref="F109:F112"/>
    <mergeCell ref="F113:F116"/>
    <mergeCell ref="F117:F120"/>
    <mergeCell ref="F121:F124"/>
    <mergeCell ref="F128:F131"/>
    <mergeCell ref="F132:F135"/>
    <mergeCell ref="E113:E116"/>
    <mergeCell ref="E117:E120"/>
    <mergeCell ref="E121:E124"/>
    <mergeCell ref="E128:E131"/>
    <mergeCell ref="E132:E135"/>
    <mergeCell ref="E136:E139"/>
    <mergeCell ref="E140:E143"/>
    <mergeCell ref="E144:E147"/>
    <mergeCell ref="E148:E151"/>
    <mergeCell ref="E152:E155"/>
    <mergeCell ref="E156:E159"/>
    <mergeCell ref="E160:E163"/>
    <mergeCell ref="E164:E167"/>
    <mergeCell ref="E171:E174"/>
    <mergeCell ref="E175:E178"/>
    <mergeCell ref="E179:E182"/>
    <mergeCell ref="E183:E186"/>
    <mergeCell ref="D160:D163"/>
    <mergeCell ref="D164:D167"/>
    <mergeCell ref="D171:D174"/>
    <mergeCell ref="D175:D182"/>
    <mergeCell ref="D183:D186"/>
    <mergeCell ref="D187:D190"/>
    <mergeCell ref="E3:E5"/>
    <mergeCell ref="E9:E12"/>
    <mergeCell ref="E13:E16"/>
    <mergeCell ref="E17:E20"/>
    <mergeCell ref="E21:E24"/>
    <mergeCell ref="E25:E28"/>
    <mergeCell ref="E29:E32"/>
    <mergeCell ref="E33:E36"/>
    <mergeCell ref="E37:E40"/>
    <mergeCell ref="E41:E44"/>
    <mergeCell ref="E46:E49"/>
    <mergeCell ref="E50:E53"/>
    <mergeCell ref="E54:E57"/>
    <mergeCell ref="E59:E62"/>
    <mergeCell ref="E63:E66"/>
    <mergeCell ref="E67:E70"/>
    <mergeCell ref="E71:E74"/>
    <mergeCell ref="E75:E78"/>
    <mergeCell ref="E80:E83"/>
    <mergeCell ref="E84:E87"/>
    <mergeCell ref="E88:E91"/>
    <mergeCell ref="E92:E95"/>
    <mergeCell ref="E96:E99"/>
    <mergeCell ref="E100:E103"/>
    <mergeCell ref="E104:E107"/>
    <mergeCell ref="E109:E112"/>
    <mergeCell ref="C183:C186"/>
    <mergeCell ref="C187:C190"/>
    <mergeCell ref="D9:D32"/>
    <mergeCell ref="D33:D36"/>
    <mergeCell ref="D37:D40"/>
    <mergeCell ref="D41:D44"/>
    <mergeCell ref="D46:D49"/>
    <mergeCell ref="D50:D53"/>
    <mergeCell ref="D54:D57"/>
    <mergeCell ref="D59:D62"/>
    <mergeCell ref="D63:D66"/>
    <mergeCell ref="D67:D70"/>
    <mergeCell ref="D71:D74"/>
    <mergeCell ref="D75:D78"/>
    <mergeCell ref="D80:D83"/>
    <mergeCell ref="D84:D91"/>
    <mergeCell ref="D92:D95"/>
    <mergeCell ref="D96:D99"/>
    <mergeCell ref="D100:D103"/>
    <mergeCell ref="D104:D107"/>
    <mergeCell ref="D109:D112"/>
    <mergeCell ref="D113:D116"/>
    <mergeCell ref="D117:D120"/>
    <mergeCell ref="D121:D124"/>
    <mergeCell ref="D128:D131"/>
    <mergeCell ref="D132:D135"/>
    <mergeCell ref="D136:D139"/>
    <mergeCell ref="D140:D143"/>
    <mergeCell ref="D144:D147"/>
    <mergeCell ref="D148:D151"/>
    <mergeCell ref="D152:D155"/>
    <mergeCell ref="D156:D159"/>
    <mergeCell ref="C104:C107"/>
    <mergeCell ref="C109:C112"/>
    <mergeCell ref="C113:C116"/>
    <mergeCell ref="C117:C120"/>
    <mergeCell ref="C121:C124"/>
    <mergeCell ref="C128:C131"/>
    <mergeCell ref="C132:C135"/>
    <mergeCell ref="C136:C139"/>
    <mergeCell ref="C140:C143"/>
    <mergeCell ref="C144:C147"/>
    <mergeCell ref="C148:C151"/>
    <mergeCell ref="C152:C155"/>
    <mergeCell ref="C156:C159"/>
    <mergeCell ref="C160:C163"/>
    <mergeCell ref="C164:C167"/>
    <mergeCell ref="C171:C174"/>
    <mergeCell ref="C175:C182"/>
    <mergeCell ref="C9:C32"/>
    <mergeCell ref="C33:C36"/>
    <mergeCell ref="C37:C40"/>
    <mergeCell ref="C41:C44"/>
    <mergeCell ref="C46:C49"/>
    <mergeCell ref="C50:C53"/>
    <mergeCell ref="C54:C57"/>
    <mergeCell ref="C59:C62"/>
    <mergeCell ref="C63:C66"/>
    <mergeCell ref="C67:C70"/>
    <mergeCell ref="C71:C74"/>
    <mergeCell ref="C75:C78"/>
    <mergeCell ref="C80:C83"/>
    <mergeCell ref="C84:C91"/>
    <mergeCell ref="C92:C95"/>
    <mergeCell ref="C96:C99"/>
    <mergeCell ref="C100:C103"/>
    <mergeCell ref="B3:D3"/>
    <mergeCell ref="F3:I3"/>
    <mergeCell ref="J3:K3"/>
    <mergeCell ref="L3:M3"/>
    <mergeCell ref="N3:O3"/>
    <mergeCell ref="T3:X3"/>
    <mergeCell ref="Y3:AF3"/>
    <mergeCell ref="AL3:AM3"/>
    <mergeCell ref="AN3:AO3"/>
    <mergeCell ref="AP3:AW3"/>
    <mergeCell ref="AX3:BE3"/>
    <mergeCell ref="BF3:BM3"/>
    <mergeCell ref="BN3:BU3"/>
    <mergeCell ref="C4:D4"/>
    <mergeCell ref="AA4:AD4"/>
    <mergeCell ref="AR4:AU4"/>
    <mergeCell ref="AZ4:BC4"/>
    <mergeCell ref="BH4:BK4"/>
    <mergeCell ref="BP4:BS4"/>
    <mergeCell ref="M4:M5"/>
    <mergeCell ref="BF4:BF5"/>
  </mergeCells>
  <conditionalFormatting sqref="S80">
    <cfRule type="expression" dxfId="131" priority="38">
      <formula>T80=U80+V80+W80+X80</formula>
    </cfRule>
    <cfRule type="expression" dxfId="130" priority="39">
      <formula>T80&lt;&gt;U80+V80+W80+X80</formula>
    </cfRule>
  </conditionalFormatting>
  <conditionalFormatting sqref="S125">
    <cfRule type="expression" dxfId="129" priority="67">
      <formula>T125=U125+V125+W125+X125</formula>
    </cfRule>
    <cfRule type="expression" dxfId="128" priority="68">
      <formula>T125&lt;&gt;U125+V125+W125+X125</formula>
    </cfRule>
  </conditionalFormatting>
  <conditionalFormatting sqref="S168">
    <cfRule type="expression" dxfId="127" priority="66">
      <formula>T168&lt;&gt;U168+V168+W168+X168</formula>
    </cfRule>
    <cfRule type="expression" dxfId="126" priority="65">
      <formula>T168=U168+V168+W168+X168</formula>
    </cfRule>
  </conditionalFormatting>
  <conditionalFormatting sqref="S171">
    <cfRule type="expression" dxfId="125" priority="23">
      <formula>T171=U171+V171+W171+X171</formula>
    </cfRule>
    <cfRule type="expression" dxfId="124" priority="24">
      <formula>T171&lt;&gt;U171+V171+W171+X171</formula>
    </cfRule>
  </conditionalFormatting>
  <conditionalFormatting sqref="S175">
    <cfRule type="expression" dxfId="123" priority="17">
      <formula>T175=U175+V175+W175+X175</formula>
    </cfRule>
    <cfRule type="expression" dxfId="122" priority="18">
      <formula>T175&lt;&gt;U175+V175+W175+X175</formula>
    </cfRule>
  </conditionalFormatting>
  <conditionalFormatting sqref="S179">
    <cfRule type="expression" dxfId="121" priority="64">
      <formula>T179&lt;&gt;U179+V179+W179+X179</formula>
    </cfRule>
    <cfRule type="expression" dxfId="120" priority="63">
      <formula>T179=U179+V179+W179+X179</formula>
    </cfRule>
  </conditionalFormatting>
  <conditionalFormatting sqref="Y7:Y8">
    <cfRule type="expression" dxfId="119" priority="7">
      <formula>Y7&lt;&gt;Z7</formula>
    </cfRule>
  </conditionalFormatting>
  <conditionalFormatting sqref="Y45">
    <cfRule type="expression" dxfId="118" priority="6">
      <formula>Y45&lt;&gt;Z45</formula>
    </cfRule>
  </conditionalFormatting>
  <conditionalFormatting sqref="Y58">
    <cfRule type="expression" dxfId="117" priority="5">
      <formula>Y58&lt;&gt;Z58</formula>
    </cfRule>
  </conditionalFormatting>
  <conditionalFormatting sqref="Y79">
    <cfRule type="expression" dxfId="116" priority="4">
      <formula>Y79&lt;&gt;Z79</formula>
    </cfRule>
  </conditionalFormatting>
  <conditionalFormatting sqref="Y108">
    <cfRule type="expression" dxfId="115" priority="3">
      <formula>Y108&lt;&gt;Z108</formula>
    </cfRule>
  </conditionalFormatting>
  <conditionalFormatting sqref="Y126:Y127">
    <cfRule type="expression" dxfId="114" priority="2">
      <formula>Y126&lt;&gt;Z126</formula>
    </cfRule>
  </conditionalFormatting>
  <conditionalFormatting sqref="Y169:Y170">
    <cfRule type="expression" dxfId="113" priority="1">
      <formula>Y169&lt;&gt;Z169</formula>
    </cfRule>
  </conditionalFormatting>
  <conditionalFormatting sqref="Z7:AO7">
    <cfRule type="expression" dxfId="112" priority="72">
      <formula>Z$5=#REF!</formula>
    </cfRule>
  </conditionalFormatting>
  <conditionalFormatting sqref="Z126:AO126">
    <cfRule type="expression" dxfId="111" priority="71">
      <formula>Z$5=#REF!</formula>
    </cfRule>
  </conditionalFormatting>
  <conditionalFormatting sqref="Z169:AO169">
    <cfRule type="expression" dxfId="110" priority="70">
      <formula>Z$5=#REF!</formula>
    </cfRule>
  </conditionalFormatting>
  <conditionalFormatting sqref="AQ7:AW7">
    <cfRule type="expression" dxfId="109" priority="69">
      <formula>AQ$5=#REF!</formula>
    </cfRule>
  </conditionalFormatting>
  <conditionalFormatting sqref="AQ126:AW126">
    <cfRule type="expression" dxfId="108" priority="56">
      <formula>AQ$5=#REF!</formula>
    </cfRule>
  </conditionalFormatting>
  <conditionalFormatting sqref="AQ169:AW169">
    <cfRule type="expression" dxfId="107" priority="55">
      <formula>AQ$5=#REF!</formula>
    </cfRule>
  </conditionalFormatting>
  <conditionalFormatting sqref="AY7:BE7">
    <cfRule type="expression" dxfId="106" priority="54">
      <formula>AY$5=#REF!</formula>
    </cfRule>
  </conditionalFormatting>
  <conditionalFormatting sqref="AY126:BE126">
    <cfRule type="expression" dxfId="105" priority="53">
      <formula>AY$5=#REF!</formula>
    </cfRule>
  </conditionalFormatting>
  <conditionalFormatting sqref="AY169:BE169">
    <cfRule type="expression" dxfId="104" priority="52">
      <formula>AY$5=#REF!</formula>
    </cfRule>
  </conditionalFormatting>
  <conditionalFormatting sqref="BG7:BM7">
    <cfRule type="expression" dxfId="103" priority="51">
      <formula>BG$5=#REF!</formula>
    </cfRule>
  </conditionalFormatting>
  <conditionalFormatting sqref="BG126:BM126">
    <cfRule type="expression" dxfId="102" priority="50">
      <formula>BG$5=#REF!</formula>
    </cfRule>
  </conditionalFormatting>
  <conditionalFormatting sqref="BG169:BM169">
    <cfRule type="expression" dxfId="101" priority="49">
      <formula>BG$5=#REF!</formula>
    </cfRule>
  </conditionalFormatting>
  <conditionalFormatting sqref="BO7:BU7">
    <cfRule type="expression" dxfId="100" priority="48">
      <formula>BO$5=#REF!</formula>
    </cfRule>
  </conditionalFormatting>
  <conditionalFormatting sqref="BO126:BU126">
    <cfRule type="expression" dxfId="99" priority="47">
      <formula>BO$5=#REF!</formula>
    </cfRule>
  </conditionalFormatting>
  <conditionalFormatting sqref="BO169:BU169">
    <cfRule type="expression" dxfId="98" priority="46">
      <formula>BO$5=#REF!</formula>
    </cfRule>
  </conditionalFormatting>
  <dataValidations count="1">
    <dataValidation type="list" allowBlank="1" showInputMessage="1" showErrorMessage="1" sqref="AI152 AI156" xr:uid="{00000000-0002-0000-1800-000000000000}">
      <formula1>#REF!</formula1>
    </dataValidation>
  </dataValidations>
  <printOptions horizontalCentered="1"/>
  <pageMargins left="0.31496062992126" right="0.31496062992126" top="0.35433070866141703" bottom="0.55118110236220497" header="0.31496062992126" footer="0.31496062992126"/>
  <pageSetup paperSize="14" scale="70" pageOrder="overThenDown" orientation="landscape"/>
  <headerFooter>
    <oddFooter>&amp;L&amp;F&amp;R&amp;P DE &amp;N</oddFooter>
  </headerFooter>
  <rowBreaks count="2" manualBreakCount="2">
    <brk id="125" max="72" man="1"/>
    <brk id="168" max="72" man="1"/>
  </rowBreaks>
  <colBreaks count="5" manualBreakCount="5">
    <brk id="13" max="190" man="1"/>
    <brk id="17" max="190" man="1"/>
    <brk id="32" max="190" man="1"/>
    <brk id="41" max="190" man="1"/>
    <brk id="57" max="190"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cols>
    <col min="1" max="1" width="7.7109375" style="270" customWidth="1"/>
    <col min="2" max="2" width="7.7109375" style="96" customWidth="1"/>
    <col min="3" max="3" width="8.7109375" style="97" customWidth="1"/>
    <col min="4" max="4" width="52.7109375" style="98" customWidth="1"/>
    <col min="5" max="5" width="8.7109375" style="98" customWidth="1"/>
    <col min="6" max="6" width="12.7109375" style="98" customWidth="1"/>
    <col min="7" max="7" width="18.7109375" style="99" customWidth="1"/>
    <col min="8" max="9" width="10.7109375" style="100" customWidth="1"/>
    <col min="10" max="10" width="10.7109375" style="101" customWidth="1"/>
    <col min="11" max="11" width="20.7109375" style="101" customWidth="1"/>
    <col min="12" max="12" width="10.7109375" style="98" customWidth="1"/>
    <col min="13" max="13" width="40.7109375" style="98" customWidth="1"/>
    <col min="14" max="14" width="20.7109375" style="98" customWidth="1"/>
    <col min="15" max="15" width="140.7109375" style="102" customWidth="1"/>
    <col min="16" max="16" width="36.7109375" style="98" customWidth="1"/>
    <col min="17" max="17" width="14.7109375" style="98" customWidth="1"/>
    <col min="18" max="18" width="14.5703125" style="98" customWidth="1"/>
    <col min="19" max="19" width="1.7109375" style="98" customWidth="1"/>
    <col min="20" max="20" width="15" style="100" customWidth="1"/>
    <col min="21" max="24" width="15" style="103" customWidth="1"/>
    <col min="25" max="25" width="15.140625" style="103" customWidth="1"/>
    <col min="26" max="32" width="15.140625" style="104" customWidth="1"/>
    <col min="33" max="33" width="64.7109375" style="104" customWidth="1"/>
    <col min="34" max="36" width="14.7109375" style="104" customWidth="1"/>
    <col min="37" max="37" width="50.7109375" style="104" customWidth="1"/>
    <col min="38" max="41" width="13.28515625" style="104" customWidth="1"/>
    <col min="42" max="42" width="13.28515625" style="105" customWidth="1"/>
    <col min="43" max="46" width="13.28515625" style="106" customWidth="1"/>
    <col min="47" max="49" width="13.28515625" style="107" customWidth="1"/>
    <col min="50" max="50" width="13.28515625" style="105" customWidth="1"/>
    <col min="51" max="53" width="13.28515625" style="106" customWidth="1"/>
    <col min="54" max="57" width="13.28515625" style="107" customWidth="1"/>
    <col min="58" max="58" width="13.28515625" style="105" customWidth="1"/>
    <col min="59" max="62" width="13.28515625" style="106" customWidth="1"/>
    <col min="63" max="65" width="13.28515625" style="107" customWidth="1"/>
    <col min="66" max="66" width="13.28515625" style="105" customWidth="1"/>
    <col min="67" max="70" width="13.28515625" style="106" customWidth="1"/>
    <col min="71" max="73" width="13.28515625" style="107" customWidth="1"/>
    <col min="74" max="109" width="12.7109375" style="107" customWidth="1"/>
    <col min="110" max="16384" width="11.42578125" style="107"/>
  </cols>
  <sheetData>
    <row r="1" spans="1:73" s="93" customFormat="1" ht="30" customHeight="1">
      <c r="A1" s="108"/>
      <c r="B1" s="109"/>
      <c r="D1" s="110" t="s">
        <v>2879</v>
      </c>
      <c r="E1" s="111" t="s">
        <v>2880</v>
      </c>
      <c r="F1" s="109" t="s">
        <v>2881</v>
      </c>
      <c r="G1" s="112"/>
      <c r="H1" s="111"/>
      <c r="I1" s="111"/>
      <c r="J1" s="111"/>
      <c r="K1" s="111"/>
      <c r="L1" s="111"/>
      <c r="M1" s="152" t="s">
        <v>2882</v>
      </c>
      <c r="O1" s="153" t="s">
        <v>2883</v>
      </c>
      <c r="Q1" s="152" t="s">
        <v>2882</v>
      </c>
      <c r="R1" s="109"/>
      <c r="S1" s="109"/>
      <c r="T1" s="109" t="s">
        <v>2884</v>
      </c>
      <c r="U1" s="109"/>
      <c r="V1" s="109"/>
      <c r="W1" s="109"/>
      <c r="X1" s="109"/>
      <c r="Y1" s="109"/>
      <c r="Z1" s="109"/>
      <c r="AA1" s="109"/>
      <c r="AB1" s="109"/>
      <c r="AF1" s="152" t="s">
        <v>2882</v>
      </c>
      <c r="AG1" s="188" t="s">
        <v>2885</v>
      </c>
      <c r="AH1" s="110"/>
      <c r="AI1" s="110"/>
      <c r="AJ1" s="110"/>
      <c r="AK1" s="110"/>
      <c r="AL1" s="110"/>
      <c r="AM1" s="110"/>
      <c r="AN1" s="110"/>
      <c r="AO1" s="152" t="s">
        <v>2882</v>
      </c>
      <c r="AP1" s="109"/>
      <c r="AQ1" s="109" t="s">
        <v>2886</v>
      </c>
      <c r="AR1" s="109"/>
      <c r="AS1" s="109"/>
      <c r="AT1" s="109"/>
      <c r="AU1" s="109"/>
      <c r="AV1" s="109"/>
      <c r="AW1" s="109"/>
      <c r="AX1" s="109"/>
      <c r="AY1" s="109"/>
      <c r="AZ1" s="109"/>
      <c r="BA1" s="109"/>
      <c r="BE1" s="152" t="s">
        <v>2882</v>
      </c>
      <c r="BF1" s="109"/>
      <c r="BG1" s="109" t="s">
        <v>2886</v>
      </c>
      <c r="BH1" s="109"/>
      <c r="BI1" s="109"/>
      <c r="BJ1" s="109"/>
      <c r="BK1" s="109"/>
      <c r="BL1" s="109"/>
      <c r="BM1" s="109"/>
      <c r="BN1" s="109"/>
      <c r="BO1" s="109"/>
      <c r="BP1" s="109"/>
      <c r="BQ1" s="109"/>
      <c r="BU1" s="152" t="s">
        <v>2882</v>
      </c>
    </row>
    <row r="2" spans="1:73" s="94" customFormat="1" ht="30" customHeight="1">
      <c r="A2" s="113"/>
      <c r="B2" s="114"/>
      <c r="F2" s="384" t="s">
        <v>3836</v>
      </c>
      <c r="G2" s="115"/>
      <c r="H2" s="116"/>
      <c r="I2" s="116"/>
      <c r="J2" s="116"/>
      <c r="K2" s="116"/>
      <c r="O2" s="154" t="str">
        <f>+F2</f>
        <v>SECRETARÍA DE GESTIÓN DEL RIESGO DE DESASTRES</v>
      </c>
      <c r="Q2" s="114"/>
      <c r="R2" s="166"/>
      <c r="S2" s="166"/>
      <c r="T2" s="166"/>
      <c r="U2" s="166"/>
      <c r="V2" s="166"/>
      <c r="X2" s="114" t="str">
        <f>+F2</f>
        <v>SECRETARÍA DE GESTIÓN DEL RIESGO DE DESASTRES</v>
      </c>
      <c r="Y2" s="166"/>
      <c r="Z2" s="166"/>
      <c r="AA2" s="166"/>
      <c r="AB2" s="166"/>
      <c r="AE2" s="114"/>
      <c r="AF2" s="114"/>
      <c r="AG2" s="114"/>
      <c r="AH2" s="114" t="str">
        <f>+F2</f>
        <v>SECRETARÍA DE GESTIÓN DEL RIESGO DE DESASTRES</v>
      </c>
      <c r="AI2" s="114"/>
      <c r="AJ2" s="114"/>
      <c r="AK2" s="114"/>
      <c r="AL2" s="114"/>
      <c r="AM2" s="114"/>
      <c r="AN2" s="114"/>
      <c r="AO2" s="114"/>
      <c r="AP2" s="166"/>
      <c r="AQ2" s="166"/>
      <c r="AR2" s="166"/>
      <c r="AT2" s="166"/>
      <c r="AU2" s="114" t="str">
        <f>+X2</f>
        <v>SECRETARÍA DE GESTIÓN DEL RIESGO DE DESASTRES</v>
      </c>
      <c r="AV2" s="166"/>
      <c r="AW2" s="166"/>
      <c r="AX2" s="166"/>
      <c r="AY2" s="166"/>
      <c r="AZ2" s="166"/>
      <c r="BA2" s="166"/>
      <c r="BC2" s="114"/>
      <c r="BD2" s="114"/>
      <c r="BE2" s="114"/>
      <c r="BF2" s="166"/>
      <c r="BG2" s="166"/>
      <c r="BH2" s="166"/>
      <c r="BI2" s="114"/>
      <c r="BJ2" s="166"/>
      <c r="BK2" s="114" t="str">
        <f>+AU2</f>
        <v>SECRETARÍA DE GESTIÓN DEL RIESGO DE DESASTRES</v>
      </c>
      <c r="BL2" s="166"/>
      <c r="BM2" s="166"/>
      <c r="BN2" s="166"/>
      <c r="BO2" s="166"/>
      <c r="BP2" s="166"/>
      <c r="BQ2" s="166"/>
      <c r="BS2" s="114"/>
      <c r="BT2" s="114"/>
      <c r="BU2" s="114"/>
    </row>
    <row r="3" spans="1:73" ht="30" customHeight="1">
      <c r="A3" s="117" t="s">
        <v>2888</v>
      </c>
      <c r="B3" s="1157" t="s">
        <v>2889</v>
      </c>
      <c r="C3" s="1158"/>
      <c r="D3" s="1159"/>
      <c r="E3" s="1198" t="s">
        <v>268</v>
      </c>
      <c r="F3" s="1160" t="s">
        <v>2890</v>
      </c>
      <c r="G3" s="1161"/>
      <c r="H3" s="1161"/>
      <c r="I3" s="1162"/>
      <c r="J3" s="1160" t="s">
        <v>2890</v>
      </c>
      <c r="K3" s="1162"/>
      <c r="L3" s="1160" t="s">
        <v>2890</v>
      </c>
      <c r="M3" s="1162"/>
      <c r="N3" s="1163" t="s">
        <v>2891</v>
      </c>
      <c r="O3" s="1164"/>
      <c r="P3" s="1258" t="s">
        <v>2892</v>
      </c>
      <c r="Q3" s="1209" t="s">
        <v>2893</v>
      </c>
      <c r="R3" s="1273" t="s">
        <v>2894</v>
      </c>
      <c r="S3" s="167"/>
      <c r="T3" s="1165" t="s">
        <v>2895</v>
      </c>
      <c r="U3" s="1166"/>
      <c r="V3" s="1166"/>
      <c r="W3" s="1166"/>
      <c r="X3" s="1167"/>
      <c r="Y3" s="1168" t="s">
        <v>2896</v>
      </c>
      <c r="Z3" s="1169"/>
      <c r="AA3" s="1169"/>
      <c r="AB3" s="1169"/>
      <c r="AC3" s="1169"/>
      <c r="AD3" s="1169"/>
      <c r="AE3" s="1169"/>
      <c r="AF3" s="1170"/>
      <c r="AG3" s="1176" t="s">
        <v>2897</v>
      </c>
      <c r="AH3" s="1173" t="s">
        <v>2864</v>
      </c>
      <c r="AI3" s="1173" t="s">
        <v>2865</v>
      </c>
      <c r="AJ3" s="1173" t="s">
        <v>2898</v>
      </c>
      <c r="AK3" s="1176" t="s">
        <v>2899</v>
      </c>
      <c r="AL3" s="1171" t="s">
        <v>2900</v>
      </c>
      <c r="AM3" s="1172"/>
      <c r="AN3" s="1171" t="s">
        <v>2901</v>
      </c>
      <c r="AO3" s="1172"/>
      <c r="AP3" s="1179" t="s">
        <v>2902</v>
      </c>
      <c r="AQ3" s="1180"/>
      <c r="AR3" s="1180"/>
      <c r="AS3" s="1180"/>
      <c r="AT3" s="1180"/>
      <c r="AU3" s="1180"/>
      <c r="AV3" s="1180"/>
      <c r="AW3" s="1181"/>
      <c r="AX3" s="1182" t="s">
        <v>2903</v>
      </c>
      <c r="AY3" s="1183"/>
      <c r="AZ3" s="1183"/>
      <c r="BA3" s="1183"/>
      <c r="BB3" s="1183"/>
      <c r="BC3" s="1183"/>
      <c r="BD3" s="1183"/>
      <c r="BE3" s="1184"/>
      <c r="BF3" s="1185" t="s">
        <v>2904</v>
      </c>
      <c r="BG3" s="1186"/>
      <c r="BH3" s="1186"/>
      <c r="BI3" s="1186"/>
      <c r="BJ3" s="1186"/>
      <c r="BK3" s="1186"/>
      <c r="BL3" s="1186"/>
      <c r="BM3" s="1187"/>
      <c r="BN3" s="1188" t="s">
        <v>2905</v>
      </c>
      <c r="BO3" s="1189"/>
      <c r="BP3" s="1189"/>
      <c r="BQ3" s="1189"/>
      <c r="BR3" s="1189"/>
      <c r="BS3" s="1189"/>
      <c r="BT3" s="1189"/>
      <c r="BU3" s="1189"/>
    </row>
    <row r="4" spans="1:73" ht="30" customHeight="1">
      <c r="A4" s="118"/>
      <c r="B4" s="119" t="s">
        <v>2906</v>
      </c>
      <c r="C4" s="1190" t="s">
        <v>2907</v>
      </c>
      <c r="D4" s="1191"/>
      <c r="E4" s="1199"/>
      <c r="F4" s="1205" t="s">
        <v>2908</v>
      </c>
      <c r="G4" s="1201" t="s">
        <v>277</v>
      </c>
      <c r="H4" s="1203" t="s">
        <v>2909</v>
      </c>
      <c r="I4" s="1203" t="s">
        <v>2910</v>
      </c>
      <c r="J4" s="1205" t="s">
        <v>2911</v>
      </c>
      <c r="K4" s="1205" t="s">
        <v>2912</v>
      </c>
      <c r="L4" s="1205" t="s">
        <v>2913</v>
      </c>
      <c r="M4" s="1205" t="s">
        <v>2914</v>
      </c>
      <c r="N4" s="1250" t="s">
        <v>2915</v>
      </c>
      <c r="O4" s="1207" t="s">
        <v>2916</v>
      </c>
      <c r="P4" s="1259"/>
      <c r="Q4" s="1210"/>
      <c r="R4" s="1274"/>
      <c r="S4" s="168"/>
      <c r="T4" s="1282" t="s">
        <v>2917</v>
      </c>
      <c r="U4" s="1212" t="s">
        <v>2918</v>
      </c>
      <c r="V4" s="1290" t="s">
        <v>2919</v>
      </c>
      <c r="W4" s="1214" t="s">
        <v>2920</v>
      </c>
      <c r="X4" s="1292" t="s">
        <v>2921</v>
      </c>
      <c r="Y4" s="1216" t="s">
        <v>2922</v>
      </c>
      <c r="Z4" s="1216" t="s">
        <v>2923</v>
      </c>
      <c r="AA4" s="1192" t="s">
        <v>2924</v>
      </c>
      <c r="AB4" s="1193"/>
      <c r="AC4" s="1193"/>
      <c r="AD4" s="1194"/>
      <c r="AE4" s="1218" t="s">
        <v>2925</v>
      </c>
      <c r="AF4" s="1297" t="s">
        <v>2926</v>
      </c>
      <c r="AG4" s="1177"/>
      <c r="AH4" s="1174"/>
      <c r="AI4" s="1174"/>
      <c r="AJ4" s="1174"/>
      <c r="AK4" s="1177"/>
      <c r="AL4" s="189" t="s">
        <v>2927</v>
      </c>
      <c r="AM4" s="189" t="s">
        <v>2928</v>
      </c>
      <c r="AN4" s="189" t="s">
        <v>2927</v>
      </c>
      <c r="AO4" s="189" t="s">
        <v>2928</v>
      </c>
      <c r="AP4" s="1299" t="s">
        <v>2929</v>
      </c>
      <c r="AQ4" s="1303" t="s">
        <v>2930</v>
      </c>
      <c r="AR4" s="1195" t="s">
        <v>2924</v>
      </c>
      <c r="AS4" s="1196"/>
      <c r="AT4" s="1196"/>
      <c r="AU4" s="1197"/>
      <c r="AV4" s="1304" t="s">
        <v>2925</v>
      </c>
      <c r="AW4" s="1305" t="s">
        <v>2926</v>
      </c>
      <c r="AX4" s="1299" t="s">
        <v>2931</v>
      </c>
      <c r="AY4" s="1303" t="s">
        <v>2930</v>
      </c>
      <c r="AZ4" s="1195" t="s">
        <v>2924</v>
      </c>
      <c r="BA4" s="1196"/>
      <c r="BB4" s="1196"/>
      <c r="BC4" s="1197"/>
      <c r="BD4" s="1304" t="s">
        <v>2925</v>
      </c>
      <c r="BE4" s="1305" t="s">
        <v>2926</v>
      </c>
      <c r="BF4" s="1299" t="s">
        <v>2932</v>
      </c>
      <c r="BG4" s="1303" t="s">
        <v>2930</v>
      </c>
      <c r="BH4" s="1195" t="s">
        <v>2924</v>
      </c>
      <c r="BI4" s="1196"/>
      <c r="BJ4" s="1196"/>
      <c r="BK4" s="1197"/>
      <c r="BL4" s="1304" t="s">
        <v>2925</v>
      </c>
      <c r="BM4" s="1305" t="s">
        <v>2926</v>
      </c>
      <c r="BN4" s="1299" t="s">
        <v>2933</v>
      </c>
      <c r="BO4" s="1303" t="s">
        <v>2930</v>
      </c>
      <c r="BP4" s="1195" t="s">
        <v>2924</v>
      </c>
      <c r="BQ4" s="1196"/>
      <c r="BR4" s="1196"/>
      <c r="BS4" s="1197"/>
      <c r="BT4" s="1304" t="s">
        <v>2925</v>
      </c>
      <c r="BU4" s="1305" t="s">
        <v>2926</v>
      </c>
    </row>
    <row r="5" spans="1:73" ht="30" customHeight="1">
      <c r="A5" s="120"/>
      <c r="B5" s="121"/>
      <c r="C5" s="122" t="s">
        <v>2934</v>
      </c>
      <c r="D5" s="123" t="s">
        <v>267</v>
      </c>
      <c r="E5" s="1200"/>
      <c r="F5" s="1206"/>
      <c r="G5" s="1202"/>
      <c r="H5" s="1204"/>
      <c r="I5" s="1204"/>
      <c r="J5" s="1206"/>
      <c r="K5" s="1206"/>
      <c r="L5" s="1206"/>
      <c r="M5" s="1206"/>
      <c r="N5" s="1251"/>
      <c r="O5" s="1208"/>
      <c r="P5" s="1260"/>
      <c r="Q5" s="1211"/>
      <c r="R5" s="1275"/>
      <c r="S5" s="169"/>
      <c r="T5" s="1283"/>
      <c r="U5" s="1213"/>
      <c r="V5" s="1291"/>
      <c r="W5" s="1215"/>
      <c r="X5" s="1293"/>
      <c r="Y5" s="1217"/>
      <c r="Z5" s="1217"/>
      <c r="AA5" s="182" t="s">
        <v>2935</v>
      </c>
      <c r="AB5" s="182" t="s">
        <v>2936</v>
      </c>
      <c r="AC5" s="182" t="s">
        <v>2937</v>
      </c>
      <c r="AD5" s="182" t="s">
        <v>2938</v>
      </c>
      <c r="AE5" s="1219"/>
      <c r="AF5" s="1298"/>
      <c r="AG5" s="1178"/>
      <c r="AH5" s="1175"/>
      <c r="AI5" s="1175"/>
      <c r="AJ5" s="1175"/>
      <c r="AK5" s="1178"/>
      <c r="AL5" s="190" t="s">
        <v>2939</v>
      </c>
      <c r="AM5" s="190" t="s">
        <v>2939</v>
      </c>
      <c r="AN5" s="190" t="s">
        <v>2939</v>
      </c>
      <c r="AO5" s="190" t="s">
        <v>2939</v>
      </c>
      <c r="AP5" s="1293"/>
      <c r="AQ5" s="1217"/>
      <c r="AR5" s="182" t="s">
        <v>2935</v>
      </c>
      <c r="AS5" s="182" t="s">
        <v>2936</v>
      </c>
      <c r="AT5" s="182" t="s">
        <v>2937</v>
      </c>
      <c r="AU5" s="182" t="s">
        <v>2938</v>
      </c>
      <c r="AV5" s="1219"/>
      <c r="AW5" s="1298"/>
      <c r="AX5" s="1293"/>
      <c r="AY5" s="1217"/>
      <c r="AZ5" s="182" t="s">
        <v>2935</v>
      </c>
      <c r="BA5" s="182" t="s">
        <v>2936</v>
      </c>
      <c r="BB5" s="182" t="s">
        <v>2937</v>
      </c>
      <c r="BC5" s="182" t="s">
        <v>2938</v>
      </c>
      <c r="BD5" s="1219"/>
      <c r="BE5" s="1298"/>
      <c r="BF5" s="1293"/>
      <c r="BG5" s="1217"/>
      <c r="BH5" s="182" t="s">
        <v>2935</v>
      </c>
      <c r="BI5" s="182" t="s">
        <v>2936</v>
      </c>
      <c r="BJ5" s="182" t="s">
        <v>2937</v>
      </c>
      <c r="BK5" s="182" t="s">
        <v>2938</v>
      </c>
      <c r="BL5" s="1219"/>
      <c r="BM5" s="1298"/>
      <c r="BN5" s="1293"/>
      <c r="BO5" s="1217"/>
      <c r="BP5" s="182" t="s">
        <v>2935</v>
      </c>
      <c r="BQ5" s="182" t="s">
        <v>2936</v>
      </c>
      <c r="BR5" s="182" t="s">
        <v>2937</v>
      </c>
      <c r="BS5" s="182" t="s">
        <v>2938</v>
      </c>
      <c r="BT5" s="1219"/>
      <c r="BU5" s="1298"/>
    </row>
    <row r="6" spans="1:73" s="95" customFormat="1" ht="15" customHeight="1">
      <c r="A6" s="124">
        <v>7</v>
      </c>
      <c r="B6" s="124">
        <v>7</v>
      </c>
      <c r="C6" s="124">
        <v>8</v>
      </c>
      <c r="D6" s="125">
        <v>52</v>
      </c>
      <c r="E6" s="125">
        <v>8</v>
      </c>
      <c r="F6" s="125">
        <v>12</v>
      </c>
      <c r="G6" s="126">
        <v>18</v>
      </c>
      <c r="H6" s="125">
        <v>10</v>
      </c>
      <c r="I6" s="125">
        <v>10</v>
      </c>
      <c r="J6" s="125">
        <v>10</v>
      </c>
      <c r="K6" s="125">
        <v>20</v>
      </c>
      <c r="L6" s="125">
        <v>10</v>
      </c>
      <c r="M6" s="125">
        <v>40</v>
      </c>
      <c r="N6" s="125">
        <v>20</v>
      </c>
      <c r="O6" s="126">
        <v>140</v>
      </c>
      <c r="P6" s="125">
        <v>36</v>
      </c>
      <c r="Q6" s="125">
        <v>14</v>
      </c>
      <c r="R6" s="125">
        <v>13.8</v>
      </c>
      <c r="S6" s="170">
        <v>1</v>
      </c>
      <c r="T6" s="125">
        <v>14.2</v>
      </c>
      <c r="U6" s="125">
        <v>14.2</v>
      </c>
      <c r="V6" s="125">
        <v>14.2</v>
      </c>
      <c r="W6" s="125">
        <v>14.2</v>
      </c>
      <c r="X6" s="125">
        <v>14.2</v>
      </c>
      <c r="Y6" s="125">
        <v>14.4</v>
      </c>
      <c r="Z6" s="125">
        <v>14.4</v>
      </c>
      <c r="AA6" s="125">
        <v>14.4</v>
      </c>
      <c r="AB6" s="125">
        <v>14.4</v>
      </c>
      <c r="AC6" s="125">
        <v>14.4</v>
      </c>
      <c r="AD6" s="125">
        <v>14.4</v>
      </c>
      <c r="AE6" s="125">
        <v>14.4</v>
      </c>
      <c r="AF6" s="125">
        <v>14.4</v>
      </c>
      <c r="AG6" s="125">
        <v>64</v>
      </c>
      <c r="AH6" s="191">
        <v>14</v>
      </c>
      <c r="AI6" s="191">
        <v>14</v>
      </c>
      <c r="AJ6" s="191">
        <v>14</v>
      </c>
      <c r="AK6" s="125">
        <v>50</v>
      </c>
      <c r="AL6" s="125">
        <v>12.5</v>
      </c>
      <c r="AM6" s="125">
        <v>12.5</v>
      </c>
      <c r="AN6" s="125">
        <v>12.5</v>
      </c>
      <c r="AO6" s="125">
        <v>12.5</v>
      </c>
      <c r="AP6" s="125">
        <v>12.5</v>
      </c>
      <c r="AQ6" s="125">
        <v>12.5</v>
      </c>
      <c r="AR6" s="125">
        <v>12.5</v>
      </c>
      <c r="AS6" s="125">
        <v>12.5</v>
      </c>
      <c r="AT6" s="125">
        <v>12.5</v>
      </c>
      <c r="AU6" s="125">
        <v>12.5</v>
      </c>
      <c r="AV6" s="125">
        <v>12.5</v>
      </c>
      <c r="AW6" s="125">
        <v>12.5</v>
      </c>
      <c r="AX6" s="125">
        <v>12.5</v>
      </c>
      <c r="AY6" s="125">
        <v>12.5</v>
      </c>
      <c r="AZ6" s="125">
        <v>12.5</v>
      </c>
      <c r="BA6" s="125">
        <v>12.5</v>
      </c>
      <c r="BB6" s="125">
        <v>12.5</v>
      </c>
      <c r="BC6" s="125">
        <v>12.5</v>
      </c>
      <c r="BD6" s="125">
        <v>12.5</v>
      </c>
      <c r="BE6" s="125">
        <v>12.5</v>
      </c>
      <c r="BF6" s="125">
        <v>12.5</v>
      </c>
      <c r="BG6" s="125">
        <v>12.5</v>
      </c>
      <c r="BH6" s="125">
        <v>12.5</v>
      </c>
      <c r="BI6" s="125">
        <v>12.5</v>
      </c>
      <c r="BJ6" s="125">
        <v>12.5</v>
      </c>
      <c r="BK6" s="125">
        <v>12.5</v>
      </c>
      <c r="BL6" s="125">
        <v>12.5</v>
      </c>
      <c r="BM6" s="125">
        <v>12.5</v>
      </c>
      <c r="BN6" s="125">
        <v>12.5</v>
      </c>
      <c r="BO6" s="125">
        <v>12.5</v>
      </c>
      <c r="BP6" s="125">
        <v>12.5</v>
      </c>
      <c r="BQ6" s="125">
        <v>12.5</v>
      </c>
      <c r="BR6" s="125">
        <v>12.5</v>
      </c>
      <c r="BS6" s="125">
        <v>12.5</v>
      </c>
      <c r="BT6" s="125">
        <v>12.5</v>
      </c>
      <c r="BU6" s="125">
        <v>12.5</v>
      </c>
    </row>
    <row r="7" spans="1:73" ht="40.15" customHeight="1">
      <c r="A7" s="250" t="s">
        <v>3837</v>
      </c>
      <c r="B7" s="251" t="s">
        <v>2557</v>
      </c>
      <c r="C7" s="252"/>
      <c r="D7" s="253"/>
      <c r="E7" s="253"/>
      <c r="F7" s="253"/>
      <c r="G7" s="254"/>
      <c r="H7" s="255"/>
      <c r="I7" s="255"/>
      <c r="J7" s="259"/>
      <c r="K7" s="259"/>
      <c r="L7" s="253"/>
      <c r="M7" s="253"/>
      <c r="N7" s="253"/>
      <c r="O7" s="290"/>
      <c r="P7" s="260"/>
      <c r="Q7" s="260"/>
      <c r="R7" s="260"/>
      <c r="S7" s="302"/>
      <c r="T7" s="265"/>
      <c r="U7" s="266"/>
      <c r="V7" s="266"/>
      <c r="W7" s="266"/>
      <c r="X7" s="266"/>
      <c r="Y7" s="386"/>
      <c r="Z7" s="268">
        <f t="shared" ref="Z7:AF7" si="0">+Z8+Z21+Z38+Z59</f>
        <v>0</v>
      </c>
      <c r="AA7" s="268">
        <f t="shared" si="0"/>
        <v>0</v>
      </c>
      <c r="AB7" s="268">
        <f t="shared" si="0"/>
        <v>0</v>
      </c>
      <c r="AC7" s="268">
        <f t="shared" si="0"/>
        <v>0</v>
      </c>
      <c r="AD7" s="268">
        <f t="shared" si="0"/>
        <v>0</v>
      </c>
      <c r="AE7" s="268">
        <f t="shared" si="0"/>
        <v>0</v>
      </c>
      <c r="AF7" s="268">
        <f t="shared" si="0"/>
        <v>0</v>
      </c>
      <c r="AG7" s="269"/>
      <c r="AH7" s="269"/>
      <c r="AI7" s="269"/>
      <c r="AJ7" s="269"/>
      <c r="AK7" s="269"/>
      <c r="AL7" s="269"/>
      <c r="AM7" s="269"/>
      <c r="AN7" s="269"/>
      <c r="AO7" s="269"/>
      <c r="AP7" s="205"/>
      <c r="AQ7" s="268">
        <f t="shared" ref="AQ7:AW7" si="1">+AQ8+AQ21+AQ38+AQ59</f>
        <v>0</v>
      </c>
      <c r="AR7" s="268">
        <f t="shared" si="1"/>
        <v>0</v>
      </c>
      <c r="AS7" s="268">
        <f t="shared" si="1"/>
        <v>0</v>
      </c>
      <c r="AT7" s="268">
        <f t="shared" si="1"/>
        <v>0</v>
      </c>
      <c r="AU7" s="268">
        <f t="shared" si="1"/>
        <v>0</v>
      </c>
      <c r="AV7" s="268">
        <f t="shared" si="1"/>
        <v>0</v>
      </c>
      <c r="AW7" s="268">
        <f t="shared" si="1"/>
        <v>0</v>
      </c>
      <c r="AX7" s="205"/>
      <c r="AY7" s="268">
        <f t="shared" ref="AY7:BE7" si="2">+AY8+AY21+AY38+AY59</f>
        <v>0</v>
      </c>
      <c r="AZ7" s="268">
        <f t="shared" si="2"/>
        <v>0</v>
      </c>
      <c r="BA7" s="268">
        <f t="shared" si="2"/>
        <v>0</v>
      </c>
      <c r="BB7" s="268">
        <f t="shared" si="2"/>
        <v>0</v>
      </c>
      <c r="BC7" s="268">
        <f t="shared" si="2"/>
        <v>0</v>
      </c>
      <c r="BD7" s="268">
        <f t="shared" si="2"/>
        <v>0</v>
      </c>
      <c r="BE7" s="268">
        <f t="shared" si="2"/>
        <v>0</v>
      </c>
      <c r="BF7" s="205"/>
      <c r="BG7" s="268">
        <f t="shared" ref="BG7:BM7" si="3">+BG8+BG21+BG38+BG59</f>
        <v>0</v>
      </c>
      <c r="BH7" s="268">
        <f t="shared" si="3"/>
        <v>0</v>
      </c>
      <c r="BI7" s="268">
        <f t="shared" si="3"/>
        <v>0</v>
      </c>
      <c r="BJ7" s="268">
        <f t="shared" si="3"/>
        <v>0</v>
      </c>
      <c r="BK7" s="268">
        <f t="shared" si="3"/>
        <v>0</v>
      </c>
      <c r="BL7" s="268">
        <f t="shared" si="3"/>
        <v>0</v>
      </c>
      <c r="BM7" s="268">
        <f t="shared" si="3"/>
        <v>0</v>
      </c>
      <c r="BN7" s="205"/>
      <c r="BO7" s="268">
        <f t="shared" ref="BO7:BU7" si="4">+BO8+BO21+BO38+BO59</f>
        <v>0</v>
      </c>
      <c r="BP7" s="268">
        <f t="shared" si="4"/>
        <v>0</v>
      </c>
      <c r="BQ7" s="268">
        <f t="shared" si="4"/>
        <v>0</v>
      </c>
      <c r="BR7" s="268">
        <f t="shared" si="4"/>
        <v>0</v>
      </c>
      <c r="BS7" s="268">
        <f t="shared" si="4"/>
        <v>0</v>
      </c>
      <c r="BT7" s="268">
        <f t="shared" si="4"/>
        <v>0</v>
      </c>
      <c r="BU7" s="268">
        <f t="shared" si="4"/>
        <v>0</v>
      </c>
    </row>
    <row r="8" spans="1:73" ht="40.15" customHeight="1">
      <c r="A8" s="133"/>
      <c r="B8" s="134" t="s">
        <v>2558</v>
      </c>
      <c r="C8" s="135" t="s">
        <v>2559</v>
      </c>
      <c r="D8" s="136"/>
      <c r="E8" s="137"/>
      <c r="F8" s="138"/>
      <c r="G8" s="139"/>
      <c r="H8" s="140"/>
      <c r="I8" s="140"/>
      <c r="J8" s="158"/>
      <c r="K8" s="158"/>
      <c r="L8" s="136"/>
      <c r="M8" s="159"/>
      <c r="N8" s="160"/>
      <c r="O8" s="161"/>
      <c r="P8" s="161"/>
      <c r="Q8" s="174"/>
      <c r="R8" s="175"/>
      <c r="S8" s="175"/>
      <c r="T8" s="176"/>
      <c r="U8" s="177"/>
      <c r="V8" s="177"/>
      <c r="W8" s="177"/>
      <c r="X8" s="177"/>
      <c r="Y8" s="185"/>
      <c r="Z8" s="186">
        <f t="shared" ref="Z8:AF59" si="5">+AQ8+AY8+BG8+BO8</f>
        <v>0</v>
      </c>
      <c r="AA8" s="186">
        <f t="shared" si="5"/>
        <v>0</v>
      </c>
      <c r="AB8" s="186">
        <f t="shared" si="5"/>
        <v>0</v>
      </c>
      <c r="AC8" s="186">
        <f t="shared" si="5"/>
        <v>0</v>
      </c>
      <c r="AD8" s="186">
        <f t="shared" si="5"/>
        <v>0</v>
      </c>
      <c r="AE8" s="186">
        <f t="shared" si="5"/>
        <v>0</v>
      </c>
      <c r="AF8" s="186">
        <f t="shared" si="5"/>
        <v>0</v>
      </c>
      <c r="AG8" s="193"/>
      <c r="AH8" s="193"/>
      <c r="AI8" s="193"/>
      <c r="AJ8" s="193"/>
      <c r="AK8" s="193"/>
      <c r="AL8" s="193"/>
      <c r="AM8" s="193"/>
      <c r="AN8" s="193"/>
      <c r="AO8" s="193"/>
      <c r="AP8" s="206"/>
      <c r="AQ8" s="207">
        <f t="shared" ref="AQ8:AR8" si="6">SUM(AQ9:AQ20)</f>
        <v>0</v>
      </c>
      <c r="AR8" s="207">
        <f t="shared" si="6"/>
        <v>0</v>
      </c>
      <c r="AS8" s="207">
        <f t="shared" ref="AS8:AW8" si="7">SUM(AS9:AS20)</f>
        <v>0</v>
      </c>
      <c r="AT8" s="207">
        <f t="shared" si="7"/>
        <v>0</v>
      </c>
      <c r="AU8" s="207">
        <f t="shared" si="7"/>
        <v>0</v>
      </c>
      <c r="AV8" s="207">
        <f t="shared" si="7"/>
        <v>0</v>
      </c>
      <c r="AW8" s="207">
        <f t="shared" si="7"/>
        <v>0</v>
      </c>
      <c r="AX8" s="206"/>
      <c r="AY8" s="207">
        <f t="shared" ref="AY8:AZ8" si="8">SUM(AY9:AY20)</f>
        <v>0</v>
      </c>
      <c r="AZ8" s="207">
        <f t="shared" si="8"/>
        <v>0</v>
      </c>
      <c r="BA8" s="207">
        <f t="shared" ref="BA8:BE8" si="9">SUM(BA9:BA20)</f>
        <v>0</v>
      </c>
      <c r="BB8" s="207">
        <f t="shared" si="9"/>
        <v>0</v>
      </c>
      <c r="BC8" s="207">
        <f t="shared" si="9"/>
        <v>0</v>
      </c>
      <c r="BD8" s="207">
        <f t="shared" si="9"/>
        <v>0</v>
      </c>
      <c r="BE8" s="207">
        <f t="shared" si="9"/>
        <v>0</v>
      </c>
      <c r="BF8" s="206"/>
      <c r="BG8" s="207">
        <f t="shared" ref="BG8:BH8" si="10">SUM(BG9:BG20)</f>
        <v>0</v>
      </c>
      <c r="BH8" s="207">
        <f t="shared" si="10"/>
        <v>0</v>
      </c>
      <c r="BI8" s="207">
        <f t="shared" ref="BI8:BM8" si="11">SUM(BI9:BI20)</f>
        <v>0</v>
      </c>
      <c r="BJ8" s="207">
        <f t="shared" si="11"/>
        <v>0</v>
      </c>
      <c r="BK8" s="207">
        <f t="shared" si="11"/>
        <v>0</v>
      </c>
      <c r="BL8" s="207">
        <f t="shared" si="11"/>
        <v>0</v>
      </c>
      <c r="BM8" s="207">
        <f t="shared" si="11"/>
        <v>0</v>
      </c>
      <c r="BN8" s="206"/>
      <c r="BO8" s="207">
        <f t="shared" ref="BO8:BP8" si="12">SUM(BO9:BO20)</f>
        <v>0</v>
      </c>
      <c r="BP8" s="207">
        <f t="shared" si="12"/>
        <v>0</v>
      </c>
      <c r="BQ8" s="207">
        <f t="shared" ref="BQ8:BU8" si="13">SUM(BQ9:BQ20)</f>
        <v>0</v>
      </c>
      <c r="BR8" s="207">
        <f t="shared" si="13"/>
        <v>0</v>
      </c>
      <c r="BS8" s="207">
        <f t="shared" si="13"/>
        <v>0</v>
      </c>
      <c r="BT8" s="207">
        <f t="shared" si="13"/>
        <v>0</v>
      </c>
      <c r="BU8" s="207">
        <f t="shared" si="13"/>
        <v>0</v>
      </c>
    </row>
    <row r="9" spans="1:73" ht="40.15" customHeight="1">
      <c r="A9" s="133"/>
      <c r="B9" s="141"/>
      <c r="C9" s="1220" t="s">
        <v>2560</v>
      </c>
      <c r="D9" s="1226" t="s">
        <v>2561</v>
      </c>
      <c r="E9" s="1232">
        <v>851</v>
      </c>
      <c r="F9" s="1238">
        <v>450300200</v>
      </c>
      <c r="G9" s="1226" t="s">
        <v>485</v>
      </c>
      <c r="H9" s="1244">
        <v>200</v>
      </c>
      <c r="I9" s="1244" t="s">
        <v>2982</v>
      </c>
      <c r="J9" s="1244">
        <v>45</v>
      </c>
      <c r="K9" s="1226" t="s">
        <v>3595</v>
      </c>
      <c r="L9" s="1244">
        <v>4503</v>
      </c>
      <c r="M9" s="1226" t="s">
        <v>3838</v>
      </c>
      <c r="N9" s="1252">
        <v>2026004540084</v>
      </c>
      <c r="O9" s="1226" t="s">
        <v>3839</v>
      </c>
      <c r="P9" s="1261" t="s">
        <v>485</v>
      </c>
      <c r="Q9" s="1267">
        <v>200</v>
      </c>
      <c r="R9" s="1276" t="s">
        <v>2871</v>
      </c>
      <c r="S9" s="1276"/>
      <c r="T9" s="1284"/>
      <c r="U9" s="1287"/>
      <c r="V9" s="1287"/>
      <c r="W9" s="1287"/>
      <c r="X9" s="1287"/>
      <c r="Y9" s="1287"/>
      <c r="Z9" s="1294">
        <f t="shared" si="5"/>
        <v>0</v>
      </c>
      <c r="AA9" s="1294">
        <f t="shared" ref="AA9:AF17" si="14">SUM(AR9:AR12,AZ9:AZ12,BH9:BH12,BP9:BP12)</f>
        <v>0</v>
      </c>
      <c r="AB9" s="1294">
        <f t="shared" si="14"/>
        <v>0</v>
      </c>
      <c r="AC9" s="1294">
        <f t="shared" si="14"/>
        <v>0</v>
      </c>
      <c r="AD9" s="1294">
        <f t="shared" si="14"/>
        <v>0</v>
      </c>
      <c r="AE9" s="1294">
        <f t="shared" si="14"/>
        <v>0</v>
      </c>
      <c r="AF9" s="1294">
        <f t="shared" si="14"/>
        <v>0</v>
      </c>
      <c r="AG9" s="194"/>
      <c r="AH9" s="195"/>
      <c r="AI9" s="195"/>
      <c r="AJ9" s="195"/>
      <c r="AK9" s="196"/>
      <c r="AL9" s="197"/>
      <c r="AM9" s="197"/>
      <c r="AN9" s="197"/>
      <c r="AO9" s="197"/>
      <c r="AP9" s="1300">
        <f>+U9</f>
        <v>0</v>
      </c>
      <c r="AQ9" s="1294">
        <f>SUM(AR9:AW12)</f>
        <v>0</v>
      </c>
      <c r="AR9" s="209"/>
      <c r="AS9" s="209"/>
      <c r="AT9" s="209"/>
      <c r="AU9" s="209"/>
      <c r="AV9" s="209"/>
      <c r="AW9" s="209"/>
      <c r="AX9" s="1300">
        <f>+V9</f>
        <v>0</v>
      </c>
      <c r="AY9" s="1294">
        <f>SUM(AZ9:BE12)</f>
        <v>0</v>
      </c>
      <c r="AZ9" s="209"/>
      <c r="BA9" s="209"/>
      <c r="BB9" s="209"/>
      <c r="BC9" s="209"/>
      <c r="BD9" s="209"/>
      <c r="BE9" s="209"/>
      <c r="BF9" s="1300">
        <f>+W9</f>
        <v>0</v>
      </c>
      <c r="BG9" s="1294">
        <f>SUM(BH9:BM12)</f>
        <v>0</v>
      </c>
      <c r="BH9" s="209"/>
      <c r="BI9" s="209"/>
      <c r="BJ9" s="209"/>
      <c r="BK9" s="209"/>
      <c r="BL9" s="209"/>
      <c r="BM9" s="209"/>
      <c r="BN9" s="1300">
        <f>+X9</f>
        <v>0</v>
      </c>
      <c r="BO9" s="1294">
        <f>SUM(BP9:BU12)</f>
        <v>0</v>
      </c>
      <c r="BP9" s="209"/>
      <c r="BQ9" s="209"/>
      <c r="BR9" s="209"/>
      <c r="BS9" s="209"/>
      <c r="BT9" s="209"/>
      <c r="BU9" s="209"/>
    </row>
    <row r="10" spans="1:73" ht="40.15" customHeight="1">
      <c r="A10" s="133"/>
      <c r="B10" s="141"/>
      <c r="C10" s="1221"/>
      <c r="D10" s="1227"/>
      <c r="E10" s="1233"/>
      <c r="F10" s="1239"/>
      <c r="G10" s="1227"/>
      <c r="H10" s="1245"/>
      <c r="I10" s="1245"/>
      <c r="J10" s="1245"/>
      <c r="K10" s="1227"/>
      <c r="L10" s="1245"/>
      <c r="M10" s="1227"/>
      <c r="N10" s="1253"/>
      <c r="O10" s="1227"/>
      <c r="P10" s="1262"/>
      <c r="Q10" s="1268"/>
      <c r="R10" s="1277"/>
      <c r="S10" s="1277"/>
      <c r="T10" s="1285"/>
      <c r="U10" s="1288"/>
      <c r="V10" s="1288"/>
      <c r="W10" s="1288"/>
      <c r="X10" s="1288"/>
      <c r="Y10" s="1288"/>
      <c r="Z10" s="1295"/>
      <c r="AA10" s="1295"/>
      <c r="AB10" s="1295"/>
      <c r="AC10" s="1295"/>
      <c r="AD10" s="1295"/>
      <c r="AE10" s="1295"/>
      <c r="AF10" s="1295"/>
      <c r="AG10" s="198"/>
      <c r="AH10" s="199"/>
      <c r="AI10" s="199"/>
      <c r="AJ10" s="199"/>
      <c r="AK10" s="200"/>
      <c r="AL10" s="201"/>
      <c r="AM10" s="201"/>
      <c r="AN10" s="201"/>
      <c r="AO10" s="201"/>
      <c r="AP10" s="1301"/>
      <c r="AQ10" s="1295"/>
      <c r="AR10" s="210"/>
      <c r="AS10" s="210"/>
      <c r="AT10" s="210"/>
      <c r="AU10" s="210"/>
      <c r="AV10" s="210"/>
      <c r="AW10" s="210"/>
      <c r="AX10" s="1301"/>
      <c r="AY10" s="1295"/>
      <c r="AZ10" s="210"/>
      <c r="BA10" s="210"/>
      <c r="BB10" s="210"/>
      <c r="BC10" s="210"/>
      <c r="BD10" s="210"/>
      <c r="BE10" s="210"/>
      <c r="BF10" s="1301"/>
      <c r="BG10" s="1295"/>
      <c r="BH10" s="210"/>
      <c r="BI10" s="210"/>
      <c r="BJ10" s="210"/>
      <c r="BK10" s="210"/>
      <c r="BL10" s="210"/>
      <c r="BM10" s="210"/>
      <c r="BN10" s="1301"/>
      <c r="BO10" s="1295"/>
      <c r="BP10" s="210"/>
      <c r="BQ10" s="210"/>
      <c r="BR10" s="210"/>
      <c r="BS10" s="210"/>
      <c r="BT10" s="210"/>
      <c r="BU10" s="210"/>
    </row>
    <row r="11" spans="1:73" ht="40.15" customHeight="1">
      <c r="A11" s="133"/>
      <c r="B11" s="141"/>
      <c r="C11" s="1221"/>
      <c r="D11" s="1227"/>
      <c r="E11" s="1233"/>
      <c r="F11" s="1239"/>
      <c r="G11" s="1227"/>
      <c r="H11" s="1245"/>
      <c r="I11" s="1245"/>
      <c r="J11" s="1245"/>
      <c r="K11" s="1227"/>
      <c r="L11" s="1245"/>
      <c r="M11" s="1227"/>
      <c r="N11" s="1253"/>
      <c r="O11" s="1227"/>
      <c r="P11" s="1262"/>
      <c r="Q11" s="1268"/>
      <c r="R11" s="1277"/>
      <c r="S11" s="1277"/>
      <c r="T11" s="1285"/>
      <c r="U11" s="1288"/>
      <c r="V11" s="1288"/>
      <c r="W11" s="1288"/>
      <c r="X11" s="1288"/>
      <c r="Y11" s="1288"/>
      <c r="Z11" s="1295"/>
      <c r="AA11" s="1295"/>
      <c r="AB11" s="1295"/>
      <c r="AC11" s="1295"/>
      <c r="AD11" s="1295"/>
      <c r="AE11" s="1295"/>
      <c r="AF11" s="1295"/>
      <c r="AG11" s="200"/>
      <c r="AH11" s="199"/>
      <c r="AI11" s="199"/>
      <c r="AJ11" s="199"/>
      <c r="AK11" s="200"/>
      <c r="AL11" s="201"/>
      <c r="AM11" s="201"/>
      <c r="AN11" s="201"/>
      <c r="AO11" s="201"/>
      <c r="AP11" s="1301"/>
      <c r="AQ11" s="1295"/>
      <c r="AR11" s="210"/>
      <c r="AS11" s="210"/>
      <c r="AT11" s="210"/>
      <c r="AU11" s="210"/>
      <c r="AV11" s="210"/>
      <c r="AW11" s="210"/>
      <c r="AX11" s="1301"/>
      <c r="AY11" s="1295"/>
      <c r="AZ11" s="210"/>
      <c r="BA11" s="210"/>
      <c r="BB11" s="210"/>
      <c r="BC11" s="210"/>
      <c r="BD11" s="210"/>
      <c r="BE11" s="210"/>
      <c r="BF11" s="1301"/>
      <c r="BG11" s="1295"/>
      <c r="BH11" s="210"/>
      <c r="BI11" s="210"/>
      <c r="BJ11" s="210"/>
      <c r="BK11" s="210"/>
      <c r="BL11" s="210"/>
      <c r="BM11" s="210"/>
      <c r="BN11" s="1301"/>
      <c r="BO11" s="1295"/>
      <c r="BP11" s="210"/>
      <c r="BQ11" s="210"/>
      <c r="BR11" s="210"/>
      <c r="BS11" s="210"/>
      <c r="BT11" s="210"/>
      <c r="BU11" s="210"/>
    </row>
    <row r="12" spans="1:73" ht="40.15" customHeight="1">
      <c r="A12" s="133"/>
      <c r="B12" s="141"/>
      <c r="C12" s="1222"/>
      <c r="D12" s="1228"/>
      <c r="E12" s="1234"/>
      <c r="F12" s="1240"/>
      <c r="G12" s="1228"/>
      <c r="H12" s="1246"/>
      <c r="I12" s="1246"/>
      <c r="J12" s="1246"/>
      <c r="K12" s="1228"/>
      <c r="L12" s="1246"/>
      <c r="M12" s="1228"/>
      <c r="N12" s="1254"/>
      <c r="O12" s="1228"/>
      <c r="P12" s="1263"/>
      <c r="Q12" s="1269"/>
      <c r="R12" s="1278"/>
      <c r="S12" s="1278"/>
      <c r="T12" s="1286"/>
      <c r="U12" s="1289"/>
      <c r="V12" s="1289"/>
      <c r="W12" s="1289"/>
      <c r="X12" s="1289"/>
      <c r="Y12" s="1289"/>
      <c r="Z12" s="1296"/>
      <c r="AA12" s="1296"/>
      <c r="AB12" s="1296"/>
      <c r="AC12" s="1296"/>
      <c r="AD12" s="1296"/>
      <c r="AE12" s="1296"/>
      <c r="AF12" s="1296"/>
      <c r="AG12" s="202"/>
      <c r="AH12" s="203"/>
      <c r="AI12" s="203"/>
      <c r="AJ12" s="203"/>
      <c r="AK12" s="202"/>
      <c r="AL12" s="204"/>
      <c r="AM12" s="204"/>
      <c r="AN12" s="204"/>
      <c r="AO12" s="204"/>
      <c r="AP12" s="1302"/>
      <c r="AQ12" s="1296"/>
      <c r="AR12" s="211"/>
      <c r="AS12" s="211"/>
      <c r="AT12" s="211"/>
      <c r="AU12" s="211"/>
      <c r="AV12" s="211"/>
      <c r="AW12" s="211"/>
      <c r="AX12" s="1302"/>
      <c r="AY12" s="1296"/>
      <c r="AZ12" s="211"/>
      <c r="BA12" s="211"/>
      <c r="BB12" s="211"/>
      <c r="BC12" s="211"/>
      <c r="BD12" s="211"/>
      <c r="BE12" s="211"/>
      <c r="BF12" s="1302"/>
      <c r="BG12" s="1296"/>
      <c r="BH12" s="211"/>
      <c r="BI12" s="211"/>
      <c r="BJ12" s="211"/>
      <c r="BK12" s="211"/>
      <c r="BL12" s="211"/>
      <c r="BM12" s="211"/>
      <c r="BN12" s="1302"/>
      <c r="BO12" s="1296"/>
      <c r="BP12" s="211"/>
      <c r="BQ12" s="211"/>
      <c r="BR12" s="211"/>
      <c r="BS12" s="211"/>
      <c r="BT12" s="211"/>
      <c r="BU12" s="211"/>
    </row>
    <row r="13" spans="1:73" ht="40.15" customHeight="1">
      <c r="A13" s="133"/>
      <c r="B13" s="141"/>
      <c r="C13" s="1220" t="s">
        <v>2562</v>
      </c>
      <c r="D13" s="1226" t="s">
        <v>2563</v>
      </c>
      <c r="E13" s="1232">
        <v>852</v>
      </c>
      <c r="F13" s="1238"/>
      <c r="G13" s="1226"/>
      <c r="H13" s="1244"/>
      <c r="I13" s="1244"/>
      <c r="J13" s="1244">
        <v>45</v>
      </c>
      <c r="K13" s="1226" t="s">
        <v>3595</v>
      </c>
      <c r="L13" s="1244">
        <v>4503</v>
      </c>
      <c r="M13" s="1226" t="s">
        <v>3838</v>
      </c>
      <c r="N13" s="1252">
        <v>2026004540084</v>
      </c>
      <c r="O13" s="1226" t="s">
        <v>3839</v>
      </c>
      <c r="P13" s="1261" t="s">
        <v>2564</v>
      </c>
      <c r="Q13" s="1267">
        <v>40</v>
      </c>
      <c r="R13" s="1276"/>
      <c r="S13" s="1276"/>
      <c r="T13" s="1284"/>
      <c r="U13" s="1287"/>
      <c r="V13" s="1287"/>
      <c r="W13" s="1287"/>
      <c r="X13" s="1287"/>
      <c r="Y13" s="1287"/>
      <c r="Z13" s="1294">
        <f t="shared" si="5"/>
        <v>0</v>
      </c>
      <c r="AA13" s="1294">
        <f t="shared" si="14"/>
        <v>0</v>
      </c>
      <c r="AB13" s="1294">
        <f t="shared" si="14"/>
        <v>0</v>
      </c>
      <c r="AC13" s="1294">
        <f t="shared" si="14"/>
        <v>0</v>
      </c>
      <c r="AD13" s="1294">
        <f t="shared" si="14"/>
        <v>0</v>
      </c>
      <c r="AE13" s="1294">
        <f t="shared" si="14"/>
        <v>0</v>
      </c>
      <c r="AF13" s="1294">
        <f t="shared" si="14"/>
        <v>0</v>
      </c>
      <c r="AG13" s="194"/>
      <c r="AH13" s="195"/>
      <c r="AI13" s="195"/>
      <c r="AJ13" s="195"/>
      <c r="AK13" s="196"/>
      <c r="AL13" s="197"/>
      <c r="AM13" s="197"/>
      <c r="AN13" s="197"/>
      <c r="AO13" s="197"/>
      <c r="AP13" s="1300">
        <f>+U13</f>
        <v>0</v>
      </c>
      <c r="AQ13" s="1294">
        <f>SUM(AR13:AW16)</f>
        <v>0</v>
      </c>
      <c r="AR13" s="209"/>
      <c r="AS13" s="209"/>
      <c r="AT13" s="209"/>
      <c r="AU13" s="209"/>
      <c r="AV13" s="209"/>
      <c r="AW13" s="209"/>
      <c r="AX13" s="1300">
        <f>+V13</f>
        <v>0</v>
      </c>
      <c r="AY13" s="1294">
        <f>SUM(AZ13:BE16)</f>
        <v>0</v>
      </c>
      <c r="AZ13" s="209"/>
      <c r="BA13" s="209"/>
      <c r="BB13" s="209"/>
      <c r="BC13" s="209"/>
      <c r="BD13" s="209"/>
      <c r="BE13" s="209"/>
      <c r="BF13" s="1300">
        <f>+W13</f>
        <v>0</v>
      </c>
      <c r="BG13" s="1294">
        <f>SUM(BH13:BM16)</f>
        <v>0</v>
      </c>
      <c r="BH13" s="209"/>
      <c r="BI13" s="209"/>
      <c r="BJ13" s="209"/>
      <c r="BK13" s="209"/>
      <c r="BL13" s="209"/>
      <c r="BM13" s="209"/>
      <c r="BN13" s="1300">
        <f>+X13</f>
        <v>0</v>
      </c>
      <c r="BO13" s="1294">
        <f>SUM(BP13:BU16)</f>
        <v>0</v>
      </c>
      <c r="BP13" s="209"/>
      <c r="BQ13" s="209"/>
      <c r="BR13" s="209"/>
      <c r="BS13" s="209"/>
      <c r="BT13" s="209"/>
      <c r="BU13" s="209"/>
    </row>
    <row r="14" spans="1:73" ht="40.15" customHeight="1">
      <c r="A14" s="133"/>
      <c r="B14" s="141"/>
      <c r="C14" s="1221"/>
      <c r="D14" s="1227"/>
      <c r="E14" s="1233"/>
      <c r="F14" s="1239"/>
      <c r="G14" s="1227"/>
      <c r="H14" s="1245"/>
      <c r="I14" s="1245"/>
      <c r="J14" s="1245"/>
      <c r="K14" s="1227"/>
      <c r="L14" s="1245"/>
      <c r="M14" s="1227"/>
      <c r="N14" s="1253"/>
      <c r="O14" s="1227"/>
      <c r="P14" s="1262"/>
      <c r="Q14" s="1268"/>
      <c r="R14" s="1277"/>
      <c r="S14" s="1277"/>
      <c r="T14" s="1285"/>
      <c r="U14" s="1288"/>
      <c r="V14" s="1288"/>
      <c r="W14" s="1288"/>
      <c r="X14" s="1288"/>
      <c r="Y14" s="1288"/>
      <c r="Z14" s="1295"/>
      <c r="AA14" s="1295"/>
      <c r="AB14" s="1295"/>
      <c r="AC14" s="1295"/>
      <c r="AD14" s="1295"/>
      <c r="AE14" s="1295"/>
      <c r="AF14" s="1295"/>
      <c r="AG14" s="198"/>
      <c r="AH14" s="199"/>
      <c r="AI14" s="199"/>
      <c r="AJ14" s="199"/>
      <c r="AK14" s="200"/>
      <c r="AL14" s="201"/>
      <c r="AM14" s="201"/>
      <c r="AN14" s="201"/>
      <c r="AO14" s="201"/>
      <c r="AP14" s="1301"/>
      <c r="AQ14" s="1295"/>
      <c r="AR14" s="210"/>
      <c r="AS14" s="210"/>
      <c r="AT14" s="210"/>
      <c r="AU14" s="210"/>
      <c r="AV14" s="210"/>
      <c r="AW14" s="210"/>
      <c r="AX14" s="1301"/>
      <c r="AY14" s="1295"/>
      <c r="AZ14" s="210"/>
      <c r="BA14" s="210"/>
      <c r="BB14" s="210"/>
      <c r="BC14" s="210"/>
      <c r="BD14" s="210"/>
      <c r="BE14" s="210"/>
      <c r="BF14" s="1301"/>
      <c r="BG14" s="1295"/>
      <c r="BH14" s="210"/>
      <c r="BI14" s="210"/>
      <c r="BJ14" s="210"/>
      <c r="BK14" s="210"/>
      <c r="BL14" s="210"/>
      <c r="BM14" s="210"/>
      <c r="BN14" s="1301"/>
      <c r="BO14" s="1295"/>
      <c r="BP14" s="210"/>
      <c r="BQ14" s="210"/>
      <c r="BR14" s="210"/>
      <c r="BS14" s="210"/>
      <c r="BT14" s="210"/>
      <c r="BU14" s="210"/>
    </row>
    <row r="15" spans="1:73" ht="40.15" customHeight="1">
      <c r="A15" s="133"/>
      <c r="B15" s="141"/>
      <c r="C15" s="1221"/>
      <c r="D15" s="1227"/>
      <c r="E15" s="1233"/>
      <c r="F15" s="1239"/>
      <c r="G15" s="1227"/>
      <c r="H15" s="1245"/>
      <c r="I15" s="1245"/>
      <c r="J15" s="1245"/>
      <c r="K15" s="1227"/>
      <c r="L15" s="1245"/>
      <c r="M15" s="1227"/>
      <c r="N15" s="1253"/>
      <c r="O15" s="1227"/>
      <c r="P15" s="1262"/>
      <c r="Q15" s="1268"/>
      <c r="R15" s="1277"/>
      <c r="S15" s="1277"/>
      <c r="T15" s="1285"/>
      <c r="U15" s="1288"/>
      <c r="V15" s="1288"/>
      <c r="W15" s="1288"/>
      <c r="X15" s="1288"/>
      <c r="Y15" s="1288"/>
      <c r="Z15" s="1295"/>
      <c r="AA15" s="1295"/>
      <c r="AB15" s="1295"/>
      <c r="AC15" s="1295"/>
      <c r="AD15" s="1295"/>
      <c r="AE15" s="1295"/>
      <c r="AF15" s="1295"/>
      <c r="AG15" s="200"/>
      <c r="AH15" s="199"/>
      <c r="AI15" s="199"/>
      <c r="AJ15" s="199"/>
      <c r="AK15" s="200"/>
      <c r="AL15" s="201"/>
      <c r="AM15" s="201"/>
      <c r="AN15" s="201"/>
      <c r="AO15" s="201"/>
      <c r="AP15" s="1301"/>
      <c r="AQ15" s="1295"/>
      <c r="AR15" s="210"/>
      <c r="AS15" s="210"/>
      <c r="AT15" s="210"/>
      <c r="AU15" s="210"/>
      <c r="AV15" s="210"/>
      <c r="AW15" s="210"/>
      <c r="AX15" s="1301"/>
      <c r="AY15" s="1295"/>
      <c r="AZ15" s="210"/>
      <c r="BA15" s="210"/>
      <c r="BB15" s="210"/>
      <c r="BC15" s="210"/>
      <c r="BD15" s="210"/>
      <c r="BE15" s="210"/>
      <c r="BF15" s="1301"/>
      <c r="BG15" s="1295"/>
      <c r="BH15" s="210"/>
      <c r="BI15" s="210"/>
      <c r="BJ15" s="210"/>
      <c r="BK15" s="210"/>
      <c r="BL15" s="210"/>
      <c r="BM15" s="210"/>
      <c r="BN15" s="1301"/>
      <c r="BO15" s="1295"/>
      <c r="BP15" s="210"/>
      <c r="BQ15" s="210"/>
      <c r="BR15" s="210"/>
      <c r="BS15" s="210"/>
      <c r="BT15" s="210"/>
      <c r="BU15" s="210"/>
    </row>
    <row r="16" spans="1:73" ht="40.15" customHeight="1">
      <c r="A16" s="133"/>
      <c r="B16" s="141"/>
      <c r="C16" s="1222"/>
      <c r="D16" s="1228"/>
      <c r="E16" s="1234"/>
      <c r="F16" s="1240"/>
      <c r="G16" s="1228"/>
      <c r="H16" s="1246"/>
      <c r="I16" s="1246"/>
      <c r="J16" s="1246"/>
      <c r="K16" s="1228"/>
      <c r="L16" s="1246"/>
      <c r="M16" s="1228"/>
      <c r="N16" s="1254"/>
      <c r="O16" s="1228"/>
      <c r="P16" s="1263"/>
      <c r="Q16" s="1269"/>
      <c r="R16" s="1278"/>
      <c r="S16" s="1278"/>
      <c r="T16" s="1286"/>
      <c r="U16" s="1289"/>
      <c r="V16" s="1289"/>
      <c r="W16" s="1289"/>
      <c r="X16" s="1289"/>
      <c r="Y16" s="1289"/>
      <c r="Z16" s="1296"/>
      <c r="AA16" s="1296"/>
      <c r="AB16" s="1296"/>
      <c r="AC16" s="1296"/>
      <c r="AD16" s="1296"/>
      <c r="AE16" s="1296"/>
      <c r="AF16" s="1296"/>
      <c r="AG16" s="202"/>
      <c r="AH16" s="203"/>
      <c r="AI16" s="203"/>
      <c r="AJ16" s="203"/>
      <c r="AK16" s="202"/>
      <c r="AL16" s="204"/>
      <c r="AM16" s="204"/>
      <c r="AN16" s="204"/>
      <c r="AO16" s="204"/>
      <c r="AP16" s="1302"/>
      <c r="AQ16" s="1296"/>
      <c r="AR16" s="211"/>
      <c r="AS16" s="211"/>
      <c r="AT16" s="211"/>
      <c r="AU16" s="211"/>
      <c r="AV16" s="211"/>
      <c r="AW16" s="211"/>
      <c r="AX16" s="1302"/>
      <c r="AY16" s="1296"/>
      <c r="AZ16" s="211"/>
      <c r="BA16" s="211"/>
      <c r="BB16" s="211"/>
      <c r="BC16" s="211"/>
      <c r="BD16" s="211"/>
      <c r="BE16" s="211"/>
      <c r="BF16" s="1302"/>
      <c r="BG16" s="1296"/>
      <c r="BH16" s="211"/>
      <c r="BI16" s="211"/>
      <c r="BJ16" s="211"/>
      <c r="BK16" s="211"/>
      <c r="BL16" s="211"/>
      <c r="BM16" s="211"/>
      <c r="BN16" s="1302"/>
      <c r="BO16" s="1296"/>
      <c r="BP16" s="211"/>
      <c r="BQ16" s="211"/>
      <c r="BR16" s="211"/>
      <c r="BS16" s="211"/>
      <c r="BT16" s="211"/>
      <c r="BU16" s="211"/>
    </row>
    <row r="17" spans="1:73" ht="40.15" customHeight="1">
      <c r="A17" s="133"/>
      <c r="B17" s="141"/>
      <c r="C17" s="1220" t="s">
        <v>2565</v>
      </c>
      <c r="D17" s="1226" t="s">
        <v>2566</v>
      </c>
      <c r="E17" s="1232">
        <v>853</v>
      </c>
      <c r="F17" s="1238">
        <v>450300300</v>
      </c>
      <c r="G17" s="1226" t="s">
        <v>2564</v>
      </c>
      <c r="H17" s="1244">
        <v>40</v>
      </c>
      <c r="I17" s="1244" t="s">
        <v>2982</v>
      </c>
      <c r="J17" s="1244">
        <v>45</v>
      </c>
      <c r="K17" s="1226" t="s">
        <v>3595</v>
      </c>
      <c r="L17" s="1244">
        <v>4503</v>
      </c>
      <c r="M17" s="1226" t="s">
        <v>3838</v>
      </c>
      <c r="N17" s="1252">
        <v>2026004540084</v>
      </c>
      <c r="O17" s="1226" t="s">
        <v>3839</v>
      </c>
      <c r="P17" s="1261" t="s">
        <v>2564</v>
      </c>
      <c r="Q17" s="1267">
        <v>40</v>
      </c>
      <c r="R17" s="1276" t="s">
        <v>2867</v>
      </c>
      <c r="S17" s="1276"/>
      <c r="T17" s="1284"/>
      <c r="U17" s="1287"/>
      <c r="V17" s="1287"/>
      <c r="W17" s="1287"/>
      <c r="X17" s="1287"/>
      <c r="Y17" s="1287"/>
      <c r="Z17" s="1294">
        <f t="shared" si="5"/>
        <v>0</v>
      </c>
      <c r="AA17" s="1294">
        <f t="shared" si="14"/>
        <v>0</v>
      </c>
      <c r="AB17" s="1294">
        <f t="shared" si="14"/>
        <v>0</v>
      </c>
      <c r="AC17" s="1294">
        <f t="shared" si="14"/>
        <v>0</v>
      </c>
      <c r="AD17" s="1294">
        <f t="shared" si="14"/>
        <v>0</v>
      </c>
      <c r="AE17" s="1294">
        <f t="shared" si="14"/>
        <v>0</v>
      </c>
      <c r="AF17" s="1294">
        <f t="shared" si="14"/>
        <v>0</v>
      </c>
      <c r="AG17" s="194"/>
      <c r="AH17" s="195"/>
      <c r="AI17" s="195"/>
      <c r="AJ17" s="195"/>
      <c r="AK17" s="196"/>
      <c r="AL17" s="197"/>
      <c r="AM17" s="197"/>
      <c r="AN17" s="197"/>
      <c r="AO17" s="197"/>
      <c r="AP17" s="1300">
        <f>+U17</f>
        <v>0</v>
      </c>
      <c r="AQ17" s="1294">
        <f>SUM(AR17:AW20)</f>
        <v>0</v>
      </c>
      <c r="AR17" s="209"/>
      <c r="AS17" s="209"/>
      <c r="AT17" s="209"/>
      <c r="AU17" s="209"/>
      <c r="AV17" s="209"/>
      <c r="AW17" s="209"/>
      <c r="AX17" s="1300">
        <f>+V17</f>
        <v>0</v>
      </c>
      <c r="AY17" s="1294">
        <f>SUM(AZ17:BE20)</f>
        <v>0</v>
      </c>
      <c r="AZ17" s="209"/>
      <c r="BA17" s="209"/>
      <c r="BB17" s="209"/>
      <c r="BC17" s="209"/>
      <c r="BD17" s="209"/>
      <c r="BE17" s="209"/>
      <c r="BF17" s="1300">
        <f>+W17</f>
        <v>0</v>
      </c>
      <c r="BG17" s="1294">
        <f>SUM(BH17:BM20)</f>
        <v>0</v>
      </c>
      <c r="BH17" s="209"/>
      <c r="BI17" s="209"/>
      <c r="BJ17" s="209"/>
      <c r="BK17" s="209"/>
      <c r="BL17" s="209"/>
      <c r="BM17" s="209"/>
      <c r="BN17" s="1300">
        <f>+X17</f>
        <v>0</v>
      </c>
      <c r="BO17" s="1294">
        <f>SUM(BP17:BU20)</f>
        <v>0</v>
      </c>
      <c r="BP17" s="209"/>
      <c r="BQ17" s="209"/>
      <c r="BR17" s="209"/>
      <c r="BS17" s="209"/>
      <c r="BT17" s="209"/>
      <c r="BU17" s="209"/>
    </row>
    <row r="18" spans="1:73" ht="40.15" customHeight="1">
      <c r="A18" s="133"/>
      <c r="B18" s="141"/>
      <c r="C18" s="1221"/>
      <c r="D18" s="1227"/>
      <c r="E18" s="1233"/>
      <c r="F18" s="1239"/>
      <c r="G18" s="1227"/>
      <c r="H18" s="1245"/>
      <c r="I18" s="1245"/>
      <c r="J18" s="1245"/>
      <c r="K18" s="1227"/>
      <c r="L18" s="1245"/>
      <c r="M18" s="1227"/>
      <c r="N18" s="1253"/>
      <c r="O18" s="1227"/>
      <c r="P18" s="1262"/>
      <c r="Q18" s="1268"/>
      <c r="R18" s="1277"/>
      <c r="S18" s="1277"/>
      <c r="T18" s="1285"/>
      <c r="U18" s="1288"/>
      <c r="V18" s="1288"/>
      <c r="W18" s="1288"/>
      <c r="X18" s="1288"/>
      <c r="Y18" s="1288"/>
      <c r="Z18" s="1295"/>
      <c r="AA18" s="1295"/>
      <c r="AB18" s="1295"/>
      <c r="AC18" s="1295"/>
      <c r="AD18" s="1295"/>
      <c r="AE18" s="1295"/>
      <c r="AF18" s="1295"/>
      <c r="AG18" s="198"/>
      <c r="AH18" s="199"/>
      <c r="AI18" s="199"/>
      <c r="AJ18" s="199"/>
      <c r="AK18" s="200"/>
      <c r="AL18" s="201"/>
      <c r="AM18" s="201"/>
      <c r="AN18" s="201"/>
      <c r="AO18" s="201"/>
      <c r="AP18" s="1301"/>
      <c r="AQ18" s="1295"/>
      <c r="AR18" s="210"/>
      <c r="AS18" s="210"/>
      <c r="AT18" s="210"/>
      <c r="AU18" s="210"/>
      <c r="AV18" s="210"/>
      <c r="AW18" s="210"/>
      <c r="AX18" s="1301"/>
      <c r="AY18" s="1295"/>
      <c r="AZ18" s="210"/>
      <c r="BA18" s="210"/>
      <c r="BB18" s="210"/>
      <c r="BC18" s="210"/>
      <c r="BD18" s="210"/>
      <c r="BE18" s="210"/>
      <c r="BF18" s="1301"/>
      <c r="BG18" s="1295"/>
      <c r="BH18" s="210"/>
      <c r="BI18" s="210"/>
      <c r="BJ18" s="210"/>
      <c r="BK18" s="210"/>
      <c r="BL18" s="210"/>
      <c r="BM18" s="210"/>
      <c r="BN18" s="1301"/>
      <c r="BO18" s="1295"/>
      <c r="BP18" s="210"/>
      <c r="BQ18" s="210"/>
      <c r="BR18" s="210"/>
      <c r="BS18" s="210"/>
      <c r="BT18" s="210"/>
      <c r="BU18" s="210"/>
    </row>
    <row r="19" spans="1:73" ht="40.15" customHeight="1">
      <c r="A19" s="133"/>
      <c r="B19" s="141"/>
      <c r="C19" s="1221"/>
      <c r="D19" s="1227"/>
      <c r="E19" s="1233"/>
      <c r="F19" s="1239"/>
      <c r="G19" s="1227"/>
      <c r="H19" s="1245"/>
      <c r="I19" s="1245"/>
      <c r="J19" s="1245"/>
      <c r="K19" s="1227"/>
      <c r="L19" s="1245"/>
      <c r="M19" s="1227"/>
      <c r="N19" s="1253"/>
      <c r="O19" s="1227"/>
      <c r="P19" s="1262"/>
      <c r="Q19" s="1268"/>
      <c r="R19" s="1277"/>
      <c r="S19" s="1277"/>
      <c r="T19" s="1285"/>
      <c r="U19" s="1288"/>
      <c r="V19" s="1288"/>
      <c r="W19" s="1288"/>
      <c r="X19" s="1288"/>
      <c r="Y19" s="1288"/>
      <c r="Z19" s="1295"/>
      <c r="AA19" s="1295"/>
      <c r="AB19" s="1295"/>
      <c r="AC19" s="1295"/>
      <c r="AD19" s="1295"/>
      <c r="AE19" s="1295"/>
      <c r="AF19" s="1295"/>
      <c r="AG19" s="200"/>
      <c r="AH19" s="199"/>
      <c r="AI19" s="199"/>
      <c r="AJ19" s="199"/>
      <c r="AK19" s="200"/>
      <c r="AL19" s="201"/>
      <c r="AM19" s="201"/>
      <c r="AN19" s="201"/>
      <c r="AO19" s="201"/>
      <c r="AP19" s="1301"/>
      <c r="AQ19" s="1295"/>
      <c r="AR19" s="210"/>
      <c r="AS19" s="210"/>
      <c r="AT19" s="210"/>
      <c r="AU19" s="210"/>
      <c r="AV19" s="210"/>
      <c r="AW19" s="210"/>
      <c r="AX19" s="1301"/>
      <c r="AY19" s="1295"/>
      <c r="AZ19" s="210"/>
      <c r="BA19" s="210"/>
      <c r="BB19" s="210"/>
      <c r="BC19" s="210"/>
      <c r="BD19" s="210"/>
      <c r="BE19" s="210"/>
      <c r="BF19" s="1301"/>
      <c r="BG19" s="1295"/>
      <c r="BH19" s="210"/>
      <c r="BI19" s="210"/>
      <c r="BJ19" s="210"/>
      <c r="BK19" s="210"/>
      <c r="BL19" s="210"/>
      <c r="BM19" s="210"/>
      <c r="BN19" s="1301"/>
      <c r="BO19" s="1295"/>
      <c r="BP19" s="210"/>
      <c r="BQ19" s="210"/>
      <c r="BR19" s="210"/>
      <c r="BS19" s="210"/>
      <c r="BT19" s="210"/>
      <c r="BU19" s="210"/>
    </row>
    <row r="20" spans="1:73" ht="40.15" customHeight="1">
      <c r="A20" s="133"/>
      <c r="B20" s="141"/>
      <c r="C20" s="1222"/>
      <c r="D20" s="1228"/>
      <c r="E20" s="1234"/>
      <c r="F20" s="1240"/>
      <c r="G20" s="1228"/>
      <c r="H20" s="1246"/>
      <c r="I20" s="1246"/>
      <c r="J20" s="1246"/>
      <c r="K20" s="1228"/>
      <c r="L20" s="1246"/>
      <c r="M20" s="1228"/>
      <c r="N20" s="1254"/>
      <c r="O20" s="1228"/>
      <c r="P20" s="1263"/>
      <c r="Q20" s="1269"/>
      <c r="R20" s="1278"/>
      <c r="S20" s="1278"/>
      <c r="T20" s="1286"/>
      <c r="U20" s="1289"/>
      <c r="V20" s="1289"/>
      <c r="W20" s="1289"/>
      <c r="X20" s="1289"/>
      <c r="Y20" s="1289"/>
      <c r="Z20" s="1296"/>
      <c r="AA20" s="1296"/>
      <c r="AB20" s="1296"/>
      <c r="AC20" s="1296"/>
      <c r="AD20" s="1296"/>
      <c r="AE20" s="1296"/>
      <c r="AF20" s="1296"/>
      <c r="AG20" s="202"/>
      <c r="AH20" s="203"/>
      <c r="AI20" s="203"/>
      <c r="AJ20" s="203"/>
      <c r="AK20" s="202"/>
      <c r="AL20" s="204"/>
      <c r="AM20" s="204"/>
      <c r="AN20" s="204"/>
      <c r="AO20" s="204"/>
      <c r="AP20" s="1302"/>
      <c r="AQ20" s="1296"/>
      <c r="AR20" s="211"/>
      <c r="AS20" s="211"/>
      <c r="AT20" s="211"/>
      <c r="AU20" s="211"/>
      <c r="AV20" s="211"/>
      <c r="AW20" s="211"/>
      <c r="AX20" s="1302"/>
      <c r="AY20" s="1296"/>
      <c r="AZ20" s="211"/>
      <c r="BA20" s="211"/>
      <c r="BB20" s="211"/>
      <c r="BC20" s="211"/>
      <c r="BD20" s="211"/>
      <c r="BE20" s="211"/>
      <c r="BF20" s="1302"/>
      <c r="BG20" s="1296"/>
      <c r="BH20" s="211"/>
      <c r="BI20" s="211"/>
      <c r="BJ20" s="211"/>
      <c r="BK20" s="211"/>
      <c r="BL20" s="211"/>
      <c r="BM20" s="211"/>
      <c r="BN20" s="1302"/>
      <c r="BO20" s="1296"/>
      <c r="BP20" s="211"/>
      <c r="BQ20" s="211"/>
      <c r="BR20" s="211"/>
      <c r="BS20" s="211"/>
      <c r="BT20" s="211"/>
      <c r="BU20" s="211"/>
    </row>
    <row r="21" spans="1:73" ht="40.15" customHeight="1">
      <c r="B21" s="134" t="s">
        <v>2567</v>
      </c>
      <c r="C21" s="276" t="s">
        <v>2568</v>
      </c>
      <c r="D21" s="277"/>
      <c r="E21" s="279"/>
      <c r="F21" s="280"/>
      <c r="G21" s="281"/>
      <c r="H21" s="282"/>
      <c r="I21" s="282"/>
      <c r="J21" s="297"/>
      <c r="K21" s="297"/>
      <c r="L21" s="297"/>
      <c r="M21" s="297"/>
      <c r="N21" s="297"/>
      <c r="O21" s="299"/>
      <c r="P21" s="300"/>
      <c r="Q21" s="310"/>
      <c r="R21" s="385"/>
      <c r="S21" s="385"/>
      <c r="T21" s="238"/>
      <c r="U21" s="239"/>
      <c r="V21" s="239"/>
      <c r="W21" s="239"/>
      <c r="X21" s="240"/>
      <c r="Y21" s="314"/>
      <c r="Z21" s="243">
        <f t="shared" si="5"/>
        <v>0</v>
      </c>
      <c r="AA21" s="243">
        <f t="shared" si="5"/>
        <v>0</v>
      </c>
      <c r="AB21" s="243">
        <f t="shared" si="5"/>
        <v>0</v>
      </c>
      <c r="AC21" s="243">
        <f t="shared" si="5"/>
        <v>0</v>
      </c>
      <c r="AD21" s="243">
        <f t="shared" si="5"/>
        <v>0</v>
      </c>
      <c r="AE21" s="243">
        <f t="shared" si="5"/>
        <v>0</v>
      </c>
      <c r="AF21" s="243">
        <f t="shared" si="5"/>
        <v>0</v>
      </c>
      <c r="AG21" s="244"/>
      <c r="AH21" s="244"/>
      <c r="AI21" s="244"/>
      <c r="AJ21" s="244"/>
      <c r="AK21" s="244"/>
      <c r="AL21" s="244"/>
      <c r="AM21" s="244"/>
      <c r="AN21" s="244"/>
      <c r="AO21" s="244"/>
      <c r="AP21" s="245"/>
      <c r="AQ21" s="246">
        <f t="shared" ref="AQ21:AR21" si="15">SUM(AQ22:AQ37)</f>
        <v>0</v>
      </c>
      <c r="AR21" s="246">
        <f t="shared" si="15"/>
        <v>0</v>
      </c>
      <c r="AS21" s="246">
        <f t="shared" ref="AS21:AW21" si="16">SUM(AS22:AS37)</f>
        <v>0</v>
      </c>
      <c r="AT21" s="246">
        <f t="shared" si="16"/>
        <v>0</v>
      </c>
      <c r="AU21" s="246">
        <f t="shared" si="16"/>
        <v>0</v>
      </c>
      <c r="AV21" s="246">
        <f t="shared" si="16"/>
        <v>0</v>
      </c>
      <c r="AW21" s="246">
        <f t="shared" si="16"/>
        <v>0</v>
      </c>
      <c r="AX21" s="245"/>
      <c r="AY21" s="246">
        <f t="shared" ref="AY21:AZ21" si="17">SUM(AY22:AY37)</f>
        <v>0</v>
      </c>
      <c r="AZ21" s="246">
        <f t="shared" si="17"/>
        <v>0</v>
      </c>
      <c r="BA21" s="246">
        <f t="shared" ref="BA21:BE21" si="18">SUM(BA22:BA37)</f>
        <v>0</v>
      </c>
      <c r="BB21" s="246">
        <f t="shared" si="18"/>
        <v>0</v>
      </c>
      <c r="BC21" s="246">
        <f t="shared" si="18"/>
        <v>0</v>
      </c>
      <c r="BD21" s="246">
        <f t="shared" si="18"/>
        <v>0</v>
      </c>
      <c r="BE21" s="246">
        <f t="shared" si="18"/>
        <v>0</v>
      </c>
      <c r="BF21" s="245"/>
      <c r="BG21" s="246">
        <f t="shared" ref="BG21:BH21" si="19">SUM(BG22:BG37)</f>
        <v>0</v>
      </c>
      <c r="BH21" s="246">
        <f t="shared" si="19"/>
        <v>0</v>
      </c>
      <c r="BI21" s="246">
        <f t="shared" ref="BI21:BM21" si="20">SUM(BI22:BI37)</f>
        <v>0</v>
      </c>
      <c r="BJ21" s="246">
        <f t="shared" si="20"/>
        <v>0</v>
      </c>
      <c r="BK21" s="246">
        <f t="shared" si="20"/>
        <v>0</v>
      </c>
      <c r="BL21" s="246">
        <f t="shared" si="20"/>
        <v>0</v>
      </c>
      <c r="BM21" s="246">
        <f t="shared" si="20"/>
        <v>0</v>
      </c>
      <c r="BN21" s="245"/>
      <c r="BO21" s="246">
        <f t="shared" ref="BO21:BP21" si="21">SUM(BO22:BO37)</f>
        <v>0</v>
      </c>
      <c r="BP21" s="246">
        <f t="shared" si="21"/>
        <v>0</v>
      </c>
      <c r="BQ21" s="246">
        <f t="shared" ref="BQ21:BU21" si="22">SUM(BQ22:BQ37)</f>
        <v>0</v>
      </c>
      <c r="BR21" s="246">
        <f t="shared" si="22"/>
        <v>0</v>
      </c>
      <c r="BS21" s="246">
        <f t="shared" si="22"/>
        <v>0</v>
      </c>
      <c r="BT21" s="246">
        <f t="shared" si="22"/>
        <v>0</v>
      </c>
      <c r="BU21" s="246">
        <f t="shared" si="22"/>
        <v>0</v>
      </c>
    </row>
    <row r="22" spans="1:73" ht="40.15" customHeight="1">
      <c r="A22" s="133"/>
      <c r="B22" s="141"/>
      <c r="C22" s="1220" t="s">
        <v>2569</v>
      </c>
      <c r="D22" s="1226" t="s">
        <v>2570</v>
      </c>
      <c r="E22" s="1232">
        <v>854</v>
      </c>
      <c r="F22" s="1238"/>
      <c r="G22" s="1226"/>
      <c r="H22" s="1244"/>
      <c r="I22" s="1244"/>
      <c r="J22" s="1244">
        <v>45</v>
      </c>
      <c r="K22" s="1226" t="s">
        <v>3595</v>
      </c>
      <c r="L22" s="1244">
        <v>4503</v>
      </c>
      <c r="M22" s="1226" t="s">
        <v>3838</v>
      </c>
      <c r="N22" s="1252">
        <v>2026004540084</v>
      </c>
      <c r="O22" s="1226" t="s">
        <v>3839</v>
      </c>
      <c r="P22" s="1261" t="s">
        <v>2571</v>
      </c>
      <c r="Q22" s="1267">
        <v>1</v>
      </c>
      <c r="R22" s="1276"/>
      <c r="S22" s="1276"/>
      <c r="T22" s="1284"/>
      <c r="U22" s="1287"/>
      <c r="V22" s="1287"/>
      <c r="W22" s="1287"/>
      <c r="X22" s="1287"/>
      <c r="Y22" s="1287"/>
      <c r="Z22" s="1294">
        <f t="shared" si="5"/>
        <v>0</v>
      </c>
      <c r="AA22" s="1294">
        <f t="shared" ref="AA22:AF34" si="23">SUM(AR22:AR25,AZ22:AZ25,BH22:BH25,BP22:BP25)</f>
        <v>0</v>
      </c>
      <c r="AB22" s="1294">
        <f t="shared" si="23"/>
        <v>0</v>
      </c>
      <c r="AC22" s="1294">
        <f t="shared" si="23"/>
        <v>0</v>
      </c>
      <c r="AD22" s="1294">
        <f t="shared" si="23"/>
        <v>0</v>
      </c>
      <c r="AE22" s="1294">
        <f t="shared" si="23"/>
        <v>0</v>
      </c>
      <c r="AF22" s="1294">
        <f t="shared" si="23"/>
        <v>0</v>
      </c>
      <c r="AG22" s="194"/>
      <c r="AH22" s="195"/>
      <c r="AI22" s="195"/>
      <c r="AJ22" s="195"/>
      <c r="AK22" s="196"/>
      <c r="AL22" s="197"/>
      <c r="AM22" s="197"/>
      <c r="AN22" s="197"/>
      <c r="AO22" s="197"/>
      <c r="AP22" s="1300">
        <f>+U22</f>
        <v>0</v>
      </c>
      <c r="AQ22" s="1294">
        <f>SUM(AR22:AW25)</f>
        <v>0</v>
      </c>
      <c r="AR22" s="209"/>
      <c r="AS22" s="209"/>
      <c r="AT22" s="209"/>
      <c r="AU22" s="209"/>
      <c r="AV22" s="209"/>
      <c r="AW22" s="209"/>
      <c r="AX22" s="1300">
        <f>+V22</f>
        <v>0</v>
      </c>
      <c r="AY22" s="1294">
        <f>SUM(AZ22:BE25)</f>
        <v>0</v>
      </c>
      <c r="AZ22" s="209"/>
      <c r="BA22" s="209"/>
      <c r="BB22" s="209"/>
      <c r="BC22" s="209"/>
      <c r="BD22" s="209"/>
      <c r="BE22" s="209"/>
      <c r="BF22" s="1300">
        <f>+W22</f>
        <v>0</v>
      </c>
      <c r="BG22" s="1294">
        <f>SUM(BH22:BM25)</f>
        <v>0</v>
      </c>
      <c r="BH22" s="209"/>
      <c r="BI22" s="209"/>
      <c r="BJ22" s="209"/>
      <c r="BK22" s="209"/>
      <c r="BL22" s="209"/>
      <c r="BM22" s="209"/>
      <c r="BN22" s="1300">
        <f>+X22</f>
        <v>0</v>
      </c>
      <c r="BO22" s="1294">
        <f>SUM(BP22:BU25)</f>
        <v>0</v>
      </c>
      <c r="BP22" s="209"/>
      <c r="BQ22" s="209"/>
      <c r="BR22" s="209"/>
      <c r="BS22" s="209"/>
      <c r="BT22" s="209"/>
      <c r="BU22" s="209"/>
    </row>
    <row r="23" spans="1:73" ht="40.15" customHeight="1">
      <c r="A23" s="133"/>
      <c r="B23" s="141"/>
      <c r="C23" s="1221"/>
      <c r="D23" s="1227"/>
      <c r="E23" s="1233"/>
      <c r="F23" s="1239"/>
      <c r="G23" s="1227"/>
      <c r="H23" s="1245"/>
      <c r="I23" s="1245"/>
      <c r="J23" s="1245"/>
      <c r="K23" s="1227"/>
      <c r="L23" s="1245"/>
      <c r="M23" s="1227"/>
      <c r="N23" s="1253"/>
      <c r="O23" s="1227"/>
      <c r="P23" s="1262"/>
      <c r="Q23" s="1268"/>
      <c r="R23" s="1277"/>
      <c r="S23" s="1277"/>
      <c r="T23" s="1285"/>
      <c r="U23" s="1288"/>
      <c r="V23" s="1288"/>
      <c r="W23" s="1288"/>
      <c r="X23" s="1288"/>
      <c r="Y23" s="1288"/>
      <c r="Z23" s="1295"/>
      <c r="AA23" s="1295"/>
      <c r="AB23" s="1295"/>
      <c r="AC23" s="1295"/>
      <c r="AD23" s="1295"/>
      <c r="AE23" s="1295"/>
      <c r="AF23" s="1295"/>
      <c r="AG23" s="198"/>
      <c r="AH23" s="199"/>
      <c r="AI23" s="199"/>
      <c r="AJ23" s="199"/>
      <c r="AK23" s="200"/>
      <c r="AL23" s="201"/>
      <c r="AM23" s="201"/>
      <c r="AN23" s="201"/>
      <c r="AO23" s="201"/>
      <c r="AP23" s="1301"/>
      <c r="AQ23" s="1295"/>
      <c r="AR23" s="210"/>
      <c r="AS23" s="210"/>
      <c r="AT23" s="210"/>
      <c r="AU23" s="210"/>
      <c r="AV23" s="210"/>
      <c r="AW23" s="210"/>
      <c r="AX23" s="1301"/>
      <c r="AY23" s="1295"/>
      <c r="AZ23" s="210"/>
      <c r="BA23" s="210"/>
      <c r="BB23" s="210"/>
      <c r="BC23" s="210"/>
      <c r="BD23" s="210"/>
      <c r="BE23" s="210"/>
      <c r="BF23" s="1301"/>
      <c r="BG23" s="1295"/>
      <c r="BH23" s="210"/>
      <c r="BI23" s="210"/>
      <c r="BJ23" s="210"/>
      <c r="BK23" s="210"/>
      <c r="BL23" s="210"/>
      <c r="BM23" s="210"/>
      <c r="BN23" s="1301"/>
      <c r="BO23" s="1295"/>
      <c r="BP23" s="210"/>
      <c r="BQ23" s="210"/>
      <c r="BR23" s="210"/>
      <c r="BS23" s="210"/>
      <c r="BT23" s="210"/>
      <c r="BU23" s="210"/>
    </row>
    <row r="24" spans="1:73" ht="40.15" customHeight="1">
      <c r="A24" s="133"/>
      <c r="B24" s="141"/>
      <c r="C24" s="1221"/>
      <c r="D24" s="1227"/>
      <c r="E24" s="1233"/>
      <c r="F24" s="1239"/>
      <c r="G24" s="1227"/>
      <c r="H24" s="1245"/>
      <c r="I24" s="1245"/>
      <c r="J24" s="1245"/>
      <c r="K24" s="1227"/>
      <c r="L24" s="1245"/>
      <c r="M24" s="1227"/>
      <c r="N24" s="1253"/>
      <c r="O24" s="1227"/>
      <c r="P24" s="1262"/>
      <c r="Q24" s="1268"/>
      <c r="R24" s="1277"/>
      <c r="S24" s="1277"/>
      <c r="T24" s="1285"/>
      <c r="U24" s="1288"/>
      <c r="V24" s="1288"/>
      <c r="W24" s="1288"/>
      <c r="X24" s="1288"/>
      <c r="Y24" s="1288"/>
      <c r="Z24" s="1295"/>
      <c r="AA24" s="1295"/>
      <c r="AB24" s="1295"/>
      <c r="AC24" s="1295"/>
      <c r="AD24" s="1295"/>
      <c r="AE24" s="1295"/>
      <c r="AF24" s="1295"/>
      <c r="AG24" s="200"/>
      <c r="AH24" s="199"/>
      <c r="AI24" s="199"/>
      <c r="AJ24" s="199"/>
      <c r="AK24" s="200"/>
      <c r="AL24" s="201"/>
      <c r="AM24" s="201"/>
      <c r="AN24" s="201"/>
      <c r="AO24" s="201"/>
      <c r="AP24" s="1301"/>
      <c r="AQ24" s="1295"/>
      <c r="AR24" s="210"/>
      <c r="AS24" s="210"/>
      <c r="AT24" s="210"/>
      <c r="AU24" s="210"/>
      <c r="AV24" s="210"/>
      <c r="AW24" s="210"/>
      <c r="AX24" s="1301"/>
      <c r="AY24" s="1295"/>
      <c r="AZ24" s="210"/>
      <c r="BA24" s="210"/>
      <c r="BB24" s="210"/>
      <c r="BC24" s="210"/>
      <c r="BD24" s="210"/>
      <c r="BE24" s="210"/>
      <c r="BF24" s="1301"/>
      <c r="BG24" s="1295"/>
      <c r="BH24" s="210"/>
      <c r="BI24" s="210"/>
      <c r="BJ24" s="210"/>
      <c r="BK24" s="210"/>
      <c r="BL24" s="210"/>
      <c r="BM24" s="210"/>
      <c r="BN24" s="1301"/>
      <c r="BO24" s="1295"/>
      <c r="BP24" s="210"/>
      <c r="BQ24" s="210"/>
      <c r="BR24" s="210"/>
      <c r="BS24" s="210"/>
      <c r="BT24" s="210"/>
      <c r="BU24" s="210"/>
    </row>
    <row r="25" spans="1:73" ht="40.15" customHeight="1">
      <c r="A25" s="133"/>
      <c r="B25" s="141"/>
      <c r="C25" s="1222"/>
      <c r="D25" s="1228"/>
      <c r="E25" s="1234"/>
      <c r="F25" s="1240"/>
      <c r="G25" s="1228"/>
      <c r="H25" s="1246"/>
      <c r="I25" s="1246"/>
      <c r="J25" s="1246"/>
      <c r="K25" s="1228"/>
      <c r="L25" s="1246"/>
      <c r="M25" s="1228"/>
      <c r="N25" s="1254"/>
      <c r="O25" s="1228"/>
      <c r="P25" s="1263"/>
      <c r="Q25" s="1269"/>
      <c r="R25" s="1278"/>
      <c r="S25" s="1278"/>
      <c r="T25" s="1286"/>
      <c r="U25" s="1289"/>
      <c r="V25" s="1289"/>
      <c r="W25" s="1289"/>
      <c r="X25" s="1289"/>
      <c r="Y25" s="1289"/>
      <c r="Z25" s="1296"/>
      <c r="AA25" s="1296"/>
      <c r="AB25" s="1296"/>
      <c r="AC25" s="1296"/>
      <c r="AD25" s="1296"/>
      <c r="AE25" s="1296"/>
      <c r="AF25" s="1296"/>
      <c r="AG25" s="202"/>
      <c r="AH25" s="203"/>
      <c r="AI25" s="203"/>
      <c r="AJ25" s="203"/>
      <c r="AK25" s="202"/>
      <c r="AL25" s="204"/>
      <c r="AM25" s="204"/>
      <c r="AN25" s="204"/>
      <c r="AO25" s="204"/>
      <c r="AP25" s="1302"/>
      <c r="AQ25" s="1296"/>
      <c r="AR25" s="211"/>
      <c r="AS25" s="211"/>
      <c r="AT25" s="211"/>
      <c r="AU25" s="211"/>
      <c r="AV25" s="211"/>
      <c r="AW25" s="211"/>
      <c r="AX25" s="1302"/>
      <c r="AY25" s="1296"/>
      <c r="AZ25" s="211"/>
      <c r="BA25" s="211"/>
      <c r="BB25" s="211"/>
      <c r="BC25" s="211"/>
      <c r="BD25" s="211"/>
      <c r="BE25" s="211"/>
      <c r="BF25" s="1302"/>
      <c r="BG25" s="1296"/>
      <c r="BH25" s="211"/>
      <c r="BI25" s="211"/>
      <c r="BJ25" s="211"/>
      <c r="BK25" s="211"/>
      <c r="BL25" s="211"/>
      <c r="BM25" s="211"/>
      <c r="BN25" s="1302"/>
      <c r="BO25" s="1296"/>
      <c r="BP25" s="211"/>
      <c r="BQ25" s="211"/>
      <c r="BR25" s="211"/>
      <c r="BS25" s="211"/>
      <c r="BT25" s="211"/>
      <c r="BU25" s="211"/>
    </row>
    <row r="26" spans="1:73" ht="40.15" customHeight="1">
      <c r="A26" s="133"/>
      <c r="B26" s="141"/>
      <c r="C26" s="1220" t="s">
        <v>2572</v>
      </c>
      <c r="D26" s="1226" t="s">
        <v>2573</v>
      </c>
      <c r="E26" s="1232">
        <v>855</v>
      </c>
      <c r="F26" s="1238">
        <v>450300200</v>
      </c>
      <c r="G26" s="1226" t="s">
        <v>485</v>
      </c>
      <c r="H26" s="1244">
        <v>20000</v>
      </c>
      <c r="I26" s="1244" t="s">
        <v>2982</v>
      </c>
      <c r="J26" s="1244">
        <v>45</v>
      </c>
      <c r="K26" s="1226" t="s">
        <v>3595</v>
      </c>
      <c r="L26" s="1244">
        <v>4503</v>
      </c>
      <c r="M26" s="1226" t="s">
        <v>3838</v>
      </c>
      <c r="N26" s="1252">
        <v>2026004540084</v>
      </c>
      <c r="O26" s="1226" t="s">
        <v>3839</v>
      </c>
      <c r="P26" s="1261" t="s">
        <v>485</v>
      </c>
      <c r="Q26" s="1267">
        <v>20000</v>
      </c>
      <c r="R26" s="1276" t="s">
        <v>2871</v>
      </c>
      <c r="S26" s="1276"/>
      <c r="T26" s="1284"/>
      <c r="U26" s="1287"/>
      <c r="V26" s="1287"/>
      <c r="W26" s="1287"/>
      <c r="X26" s="1287"/>
      <c r="Y26" s="1287"/>
      <c r="Z26" s="1294">
        <f t="shared" si="5"/>
        <v>0</v>
      </c>
      <c r="AA26" s="1294">
        <f t="shared" si="23"/>
        <v>0</v>
      </c>
      <c r="AB26" s="1294">
        <f t="shared" si="23"/>
        <v>0</v>
      </c>
      <c r="AC26" s="1294">
        <f t="shared" si="23"/>
        <v>0</v>
      </c>
      <c r="AD26" s="1294">
        <f t="shared" si="23"/>
        <v>0</v>
      </c>
      <c r="AE26" s="1294">
        <f t="shared" si="23"/>
        <v>0</v>
      </c>
      <c r="AF26" s="1294">
        <f t="shared" si="23"/>
        <v>0</v>
      </c>
      <c r="AG26" s="194"/>
      <c r="AH26" s="195"/>
      <c r="AI26" s="195"/>
      <c r="AJ26" s="195"/>
      <c r="AK26" s="196"/>
      <c r="AL26" s="197"/>
      <c r="AM26" s="197"/>
      <c r="AN26" s="197"/>
      <c r="AO26" s="197"/>
      <c r="AP26" s="1300">
        <f>+U26</f>
        <v>0</v>
      </c>
      <c r="AQ26" s="1294">
        <f>SUM(AR26:AW29)</f>
        <v>0</v>
      </c>
      <c r="AR26" s="209"/>
      <c r="AS26" s="209"/>
      <c r="AT26" s="209"/>
      <c r="AU26" s="209"/>
      <c r="AV26" s="209"/>
      <c r="AW26" s="209"/>
      <c r="AX26" s="1300">
        <f>+V26</f>
        <v>0</v>
      </c>
      <c r="AY26" s="1294">
        <f>SUM(AZ26:BE29)</f>
        <v>0</v>
      </c>
      <c r="AZ26" s="209"/>
      <c r="BA26" s="209"/>
      <c r="BB26" s="209"/>
      <c r="BC26" s="209"/>
      <c r="BD26" s="209"/>
      <c r="BE26" s="209"/>
      <c r="BF26" s="1300">
        <f>+W26</f>
        <v>0</v>
      </c>
      <c r="BG26" s="1294">
        <f>SUM(BH26:BM29)</f>
        <v>0</v>
      </c>
      <c r="BH26" s="209"/>
      <c r="BI26" s="209"/>
      <c r="BJ26" s="209"/>
      <c r="BK26" s="209"/>
      <c r="BL26" s="209"/>
      <c r="BM26" s="209"/>
      <c r="BN26" s="1300">
        <f>+X26</f>
        <v>0</v>
      </c>
      <c r="BO26" s="1294">
        <f>SUM(BP26:BU29)</f>
        <v>0</v>
      </c>
      <c r="BP26" s="209"/>
      <c r="BQ26" s="209"/>
      <c r="BR26" s="209"/>
      <c r="BS26" s="209"/>
      <c r="BT26" s="209"/>
      <c r="BU26" s="209"/>
    </row>
    <row r="27" spans="1:73" ht="40.15" customHeight="1">
      <c r="A27" s="133"/>
      <c r="B27" s="141"/>
      <c r="C27" s="1221"/>
      <c r="D27" s="1227"/>
      <c r="E27" s="1233"/>
      <c r="F27" s="1239"/>
      <c r="G27" s="1227"/>
      <c r="H27" s="1245"/>
      <c r="I27" s="1245"/>
      <c r="J27" s="1245"/>
      <c r="K27" s="1227"/>
      <c r="L27" s="1245"/>
      <c r="M27" s="1227"/>
      <c r="N27" s="1253"/>
      <c r="O27" s="1227"/>
      <c r="P27" s="1262"/>
      <c r="Q27" s="1268"/>
      <c r="R27" s="1277"/>
      <c r="S27" s="1277"/>
      <c r="T27" s="1285"/>
      <c r="U27" s="1288"/>
      <c r="V27" s="1288"/>
      <c r="W27" s="1288"/>
      <c r="X27" s="1288"/>
      <c r="Y27" s="1288"/>
      <c r="Z27" s="1295"/>
      <c r="AA27" s="1295"/>
      <c r="AB27" s="1295"/>
      <c r="AC27" s="1295"/>
      <c r="AD27" s="1295"/>
      <c r="AE27" s="1295"/>
      <c r="AF27" s="1295"/>
      <c r="AG27" s="198"/>
      <c r="AH27" s="199"/>
      <c r="AI27" s="199"/>
      <c r="AJ27" s="199"/>
      <c r="AK27" s="200"/>
      <c r="AL27" s="201"/>
      <c r="AM27" s="201"/>
      <c r="AN27" s="201"/>
      <c r="AO27" s="201"/>
      <c r="AP27" s="1301"/>
      <c r="AQ27" s="1295"/>
      <c r="AR27" s="210"/>
      <c r="AS27" s="210"/>
      <c r="AT27" s="210"/>
      <c r="AU27" s="210"/>
      <c r="AV27" s="210"/>
      <c r="AW27" s="210"/>
      <c r="AX27" s="1301"/>
      <c r="AY27" s="1295"/>
      <c r="AZ27" s="210"/>
      <c r="BA27" s="210"/>
      <c r="BB27" s="210"/>
      <c r="BC27" s="210"/>
      <c r="BD27" s="210"/>
      <c r="BE27" s="210"/>
      <c r="BF27" s="1301"/>
      <c r="BG27" s="1295"/>
      <c r="BH27" s="210"/>
      <c r="BI27" s="210"/>
      <c r="BJ27" s="210"/>
      <c r="BK27" s="210"/>
      <c r="BL27" s="210"/>
      <c r="BM27" s="210"/>
      <c r="BN27" s="1301"/>
      <c r="BO27" s="1295"/>
      <c r="BP27" s="210"/>
      <c r="BQ27" s="210"/>
      <c r="BR27" s="210"/>
      <c r="BS27" s="210"/>
      <c r="BT27" s="210"/>
      <c r="BU27" s="210"/>
    </row>
    <row r="28" spans="1:73" ht="40.15" customHeight="1">
      <c r="A28" s="133"/>
      <c r="B28" s="141"/>
      <c r="C28" s="1221"/>
      <c r="D28" s="1227"/>
      <c r="E28" s="1233"/>
      <c r="F28" s="1239"/>
      <c r="G28" s="1227"/>
      <c r="H28" s="1245"/>
      <c r="I28" s="1245"/>
      <c r="J28" s="1245"/>
      <c r="K28" s="1227"/>
      <c r="L28" s="1245"/>
      <c r="M28" s="1227"/>
      <c r="N28" s="1253"/>
      <c r="O28" s="1227"/>
      <c r="P28" s="1262"/>
      <c r="Q28" s="1268"/>
      <c r="R28" s="1277"/>
      <c r="S28" s="1277"/>
      <c r="T28" s="1285"/>
      <c r="U28" s="1288"/>
      <c r="V28" s="1288"/>
      <c r="W28" s="1288"/>
      <c r="X28" s="1288"/>
      <c r="Y28" s="1288"/>
      <c r="Z28" s="1295"/>
      <c r="AA28" s="1295"/>
      <c r="AB28" s="1295"/>
      <c r="AC28" s="1295"/>
      <c r="AD28" s="1295"/>
      <c r="AE28" s="1295"/>
      <c r="AF28" s="1295"/>
      <c r="AG28" s="200"/>
      <c r="AH28" s="199"/>
      <c r="AI28" s="199"/>
      <c r="AJ28" s="199"/>
      <c r="AK28" s="200"/>
      <c r="AL28" s="201"/>
      <c r="AM28" s="201"/>
      <c r="AN28" s="201"/>
      <c r="AO28" s="201"/>
      <c r="AP28" s="1301"/>
      <c r="AQ28" s="1295"/>
      <c r="AR28" s="210"/>
      <c r="AS28" s="210"/>
      <c r="AT28" s="210"/>
      <c r="AU28" s="210"/>
      <c r="AV28" s="210"/>
      <c r="AW28" s="210"/>
      <c r="AX28" s="1301"/>
      <c r="AY28" s="1295"/>
      <c r="AZ28" s="210"/>
      <c r="BA28" s="210"/>
      <c r="BB28" s="210"/>
      <c r="BC28" s="210"/>
      <c r="BD28" s="210"/>
      <c r="BE28" s="210"/>
      <c r="BF28" s="1301"/>
      <c r="BG28" s="1295"/>
      <c r="BH28" s="210"/>
      <c r="BI28" s="210"/>
      <c r="BJ28" s="210"/>
      <c r="BK28" s="210"/>
      <c r="BL28" s="210"/>
      <c r="BM28" s="210"/>
      <c r="BN28" s="1301"/>
      <c r="BO28" s="1295"/>
      <c r="BP28" s="210"/>
      <c r="BQ28" s="210"/>
      <c r="BR28" s="210"/>
      <c r="BS28" s="210"/>
      <c r="BT28" s="210"/>
      <c r="BU28" s="210"/>
    </row>
    <row r="29" spans="1:73" ht="40.15" customHeight="1">
      <c r="A29" s="133"/>
      <c r="B29" s="141"/>
      <c r="C29" s="1222"/>
      <c r="D29" s="1228"/>
      <c r="E29" s="1234"/>
      <c r="F29" s="1240"/>
      <c r="G29" s="1228"/>
      <c r="H29" s="1246"/>
      <c r="I29" s="1246"/>
      <c r="J29" s="1246"/>
      <c r="K29" s="1228"/>
      <c r="L29" s="1246"/>
      <c r="M29" s="1228"/>
      <c r="N29" s="1254"/>
      <c r="O29" s="1228"/>
      <c r="P29" s="1263"/>
      <c r="Q29" s="1269"/>
      <c r="R29" s="1278"/>
      <c r="S29" s="1278"/>
      <c r="T29" s="1286"/>
      <c r="U29" s="1289"/>
      <c r="V29" s="1289"/>
      <c r="W29" s="1289"/>
      <c r="X29" s="1289"/>
      <c r="Y29" s="1289"/>
      <c r="Z29" s="1296"/>
      <c r="AA29" s="1296"/>
      <c r="AB29" s="1296"/>
      <c r="AC29" s="1296"/>
      <c r="AD29" s="1296"/>
      <c r="AE29" s="1296"/>
      <c r="AF29" s="1296"/>
      <c r="AG29" s="202"/>
      <c r="AH29" s="203"/>
      <c r="AI29" s="203"/>
      <c r="AJ29" s="203"/>
      <c r="AK29" s="202"/>
      <c r="AL29" s="204"/>
      <c r="AM29" s="204"/>
      <c r="AN29" s="204"/>
      <c r="AO29" s="204"/>
      <c r="AP29" s="1302"/>
      <c r="AQ29" s="1296"/>
      <c r="AR29" s="211"/>
      <c r="AS29" s="211"/>
      <c r="AT29" s="211"/>
      <c r="AU29" s="211"/>
      <c r="AV29" s="211"/>
      <c r="AW29" s="211"/>
      <c r="AX29" s="1302"/>
      <c r="AY29" s="1296"/>
      <c r="AZ29" s="211"/>
      <c r="BA29" s="211"/>
      <c r="BB29" s="211"/>
      <c r="BC29" s="211"/>
      <c r="BD29" s="211"/>
      <c r="BE29" s="211"/>
      <c r="BF29" s="1302"/>
      <c r="BG29" s="1296"/>
      <c r="BH29" s="211"/>
      <c r="BI29" s="211"/>
      <c r="BJ29" s="211"/>
      <c r="BK29" s="211"/>
      <c r="BL29" s="211"/>
      <c r="BM29" s="211"/>
      <c r="BN29" s="1302"/>
      <c r="BO29" s="1296"/>
      <c r="BP29" s="211"/>
      <c r="BQ29" s="211"/>
      <c r="BR29" s="211"/>
      <c r="BS29" s="211"/>
      <c r="BT29" s="211"/>
      <c r="BU29" s="211"/>
    </row>
    <row r="30" spans="1:73" ht="40.15" customHeight="1">
      <c r="A30" s="133"/>
      <c r="B30" s="141"/>
      <c r="C30" s="1220" t="s">
        <v>2574</v>
      </c>
      <c r="D30" s="1226" t="s">
        <v>2575</v>
      </c>
      <c r="E30" s="1232">
        <v>856</v>
      </c>
      <c r="F30" s="1238">
        <v>450301800</v>
      </c>
      <c r="G30" s="1226" t="s">
        <v>2576</v>
      </c>
      <c r="H30" s="1244">
        <v>1</v>
      </c>
      <c r="I30" s="1244" t="s">
        <v>2982</v>
      </c>
      <c r="J30" s="1244">
        <v>45</v>
      </c>
      <c r="K30" s="1226" t="s">
        <v>3595</v>
      </c>
      <c r="L30" s="1244">
        <v>4503</v>
      </c>
      <c r="M30" s="1226" t="s">
        <v>3838</v>
      </c>
      <c r="N30" s="1252">
        <v>2026004540084</v>
      </c>
      <c r="O30" s="1226" t="s">
        <v>3839</v>
      </c>
      <c r="P30" s="1261" t="s">
        <v>2576</v>
      </c>
      <c r="Q30" s="1267">
        <v>1</v>
      </c>
      <c r="R30" s="1276" t="s">
        <v>2867</v>
      </c>
      <c r="S30" s="1276"/>
      <c r="T30" s="1284"/>
      <c r="U30" s="1287"/>
      <c r="V30" s="1287"/>
      <c r="W30" s="1287"/>
      <c r="X30" s="1287"/>
      <c r="Y30" s="1287"/>
      <c r="Z30" s="1294">
        <f t="shared" si="5"/>
        <v>0</v>
      </c>
      <c r="AA30" s="1294">
        <f t="shared" si="23"/>
        <v>0</v>
      </c>
      <c r="AB30" s="1294">
        <f t="shared" si="23"/>
        <v>0</v>
      </c>
      <c r="AC30" s="1294">
        <f t="shared" si="23"/>
        <v>0</v>
      </c>
      <c r="AD30" s="1294">
        <f t="shared" si="23"/>
        <v>0</v>
      </c>
      <c r="AE30" s="1294">
        <f t="shared" si="23"/>
        <v>0</v>
      </c>
      <c r="AF30" s="1294">
        <f t="shared" si="23"/>
        <v>0</v>
      </c>
      <c r="AG30" s="194"/>
      <c r="AH30" s="195"/>
      <c r="AI30" s="195"/>
      <c r="AJ30" s="195"/>
      <c r="AK30" s="196"/>
      <c r="AL30" s="197"/>
      <c r="AM30" s="197"/>
      <c r="AN30" s="197"/>
      <c r="AO30" s="197"/>
      <c r="AP30" s="1300">
        <f>+U30</f>
        <v>0</v>
      </c>
      <c r="AQ30" s="1294">
        <f>SUM(AR30:AW33)</f>
        <v>0</v>
      </c>
      <c r="AR30" s="209"/>
      <c r="AS30" s="209"/>
      <c r="AT30" s="209"/>
      <c r="AU30" s="209"/>
      <c r="AV30" s="209"/>
      <c r="AW30" s="209"/>
      <c r="AX30" s="1300">
        <f>+V30</f>
        <v>0</v>
      </c>
      <c r="AY30" s="1294">
        <f>SUM(AZ30:BE33)</f>
        <v>0</v>
      </c>
      <c r="AZ30" s="209"/>
      <c r="BA30" s="209"/>
      <c r="BB30" s="209"/>
      <c r="BC30" s="209"/>
      <c r="BD30" s="209"/>
      <c r="BE30" s="209"/>
      <c r="BF30" s="1300">
        <f>+W30</f>
        <v>0</v>
      </c>
      <c r="BG30" s="1294">
        <f>SUM(BH30:BM33)</f>
        <v>0</v>
      </c>
      <c r="BH30" s="209"/>
      <c r="BI30" s="209"/>
      <c r="BJ30" s="209"/>
      <c r="BK30" s="209"/>
      <c r="BL30" s="209"/>
      <c r="BM30" s="209"/>
      <c r="BN30" s="1300">
        <f>+X30</f>
        <v>0</v>
      </c>
      <c r="BO30" s="1294">
        <f>SUM(BP30:BU33)</f>
        <v>0</v>
      </c>
      <c r="BP30" s="209"/>
      <c r="BQ30" s="209"/>
      <c r="BR30" s="209"/>
      <c r="BS30" s="209"/>
      <c r="BT30" s="209"/>
      <c r="BU30" s="209"/>
    </row>
    <row r="31" spans="1:73" ht="40.15" customHeight="1">
      <c r="A31" s="133"/>
      <c r="B31" s="141"/>
      <c r="C31" s="1221"/>
      <c r="D31" s="1227"/>
      <c r="E31" s="1233"/>
      <c r="F31" s="1239"/>
      <c r="G31" s="1227"/>
      <c r="H31" s="1245"/>
      <c r="I31" s="1245"/>
      <c r="J31" s="1245"/>
      <c r="K31" s="1227"/>
      <c r="L31" s="1245"/>
      <c r="M31" s="1227"/>
      <c r="N31" s="1253"/>
      <c r="O31" s="1227"/>
      <c r="P31" s="1262"/>
      <c r="Q31" s="1268"/>
      <c r="R31" s="1277"/>
      <c r="S31" s="1277"/>
      <c r="T31" s="1285"/>
      <c r="U31" s="1288"/>
      <c r="V31" s="1288"/>
      <c r="W31" s="1288"/>
      <c r="X31" s="1288"/>
      <c r="Y31" s="1288"/>
      <c r="Z31" s="1295"/>
      <c r="AA31" s="1295"/>
      <c r="AB31" s="1295"/>
      <c r="AC31" s="1295"/>
      <c r="AD31" s="1295"/>
      <c r="AE31" s="1295"/>
      <c r="AF31" s="1295"/>
      <c r="AG31" s="198"/>
      <c r="AH31" s="199"/>
      <c r="AI31" s="199"/>
      <c r="AJ31" s="199"/>
      <c r="AK31" s="200"/>
      <c r="AL31" s="201"/>
      <c r="AM31" s="201"/>
      <c r="AN31" s="201"/>
      <c r="AO31" s="201"/>
      <c r="AP31" s="1301"/>
      <c r="AQ31" s="1295"/>
      <c r="AR31" s="210"/>
      <c r="AS31" s="210"/>
      <c r="AT31" s="210"/>
      <c r="AU31" s="210"/>
      <c r="AV31" s="210"/>
      <c r="AW31" s="210"/>
      <c r="AX31" s="1301"/>
      <c r="AY31" s="1295"/>
      <c r="AZ31" s="210"/>
      <c r="BA31" s="210"/>
      <c r="BB31" s="210"/>
      <c r="BC31" s="210"/>
      <c r="BD31" s="210"/>
      <c r="BE31" s="210"/>
      <c r="BF31" s="1301"/>
      <c r="BG31" s="1295"/>
      <c r="BH31" s="210"/>
      <c r="BI31" s="210"/>
      <c r="BJ31" s="210"/>
      <c r="BK31" s="210"/>
      <c r="BL31" s="210"/>
      <c r="BM31" s="210"/>
      <c r="BN31" s="1301"/>
      <c r="BO31" s="1295"/>
      <c r="BP31" s="210"/>
      <c r="BQ31" s="210"/>
      <c r="BR31" s="210"/>
      <c r="BS31" s="210"/>
      <c r="BT31" s="210"/>
      <c r="BU31" s="210"/>
    </row>
    <row r="32" spans="1:73" ht="40.15" customHeight="1">
      <c r="A32" s="133"/>
      <c r="B32" s="141"/>
      <c r="C32" s="1221"/>
      <c r="D32" s="1227"/>
      <c r="E32" s="1233"/>
      <c r="F32" s="1239"/>
      <c r="G32" s="1227"/>
      <c r="H32" s="1245"/>
      <c r="I32" s="1245"/>
      <c r="J32" s="1245"/>
      <c r="K32" s="1227"/>
      <c r="L32" s="1245"/>
      <c r="M32" s="1227"/>
      <c r="N32" s="1253"/>
      <c r="O32" s="1227"/>
      <c r="P32" s="1262"/>
      <c r="Q32" s="1268"/>
      <c r="R32" s="1277"/>
      <c r="S32" s="1277"/>
      <c r="T32" s="1285"/>
      <c r="U32" s="1288"/>
      <c r="V32" s="1288"/>
      <c r="W32" s="1288"/>
      <c r="X32" s="1288"/>
      <c r="Y32" s="1288"/>
      <c r="Z32" s="1295"/>
      <c r="AA32" s="1295"/>
      <c r="AB32" s="1295"/>
      <c r="AC32" s="1295"/>
      <c r="AD32" s="1295"/>
      <c r="AE32" s="1295"/>
      <c r="AF32" s="1295"/>
      <c r="AG32" s="200"/>
      <c r="AH32" s="199"/>
      <c r="AI32" s="199"/>
      <c r="AJ32" s="199"/>
      <c r="AK32" s="200"/>
      <c r="AL32" s="201"/>
      <c r="AM32" s="201"/>
      <c r="AN32" s="201"/>
      <c r="AO32" s="201"/>
      <c r="AP32" s="1301"/>
      <c r="AQ32" s="1295"/>
      <c r="AR32" s="210"/>
      <c r="AS32" s="210"/>
      <c r="AT32" s="210"/>
      <c r="AU32" s="210"/>
      <c r="AV32" s="210"/>
      <c r="AW32" s="210"/>
      <c r="AX32" s="1301"/>
      <c r="AY32" s="1295"/>
      <c r="AZ32" s="210"/>
      <c r="BA32" s="210"/>
      <c r="BB32" s="210"/>
      <c r="BC32" s="210"/>
      <c r="BD32" s="210"/>
      <c r="BE32" s="210"/>
      <c r="BF32" s="1301"/>
      <c r="BG32" s="1295"/>
      <c r="BH32" s="210"/>
      <c r="BI32" s="210"/>
      <c r="BJ32" s="210"/>
      <c r="BK32" s="210"/>
      <c r="BL32" s="210"/>
      <c r="BM32" s="210"/>
      <c r="BN32" s="1301"/>
      <c r="BO32" s="1295"/>
      <c r="BP32" s="210"/>
      <c r="BQ32" s="210"/>
      <c r="BR32" s="210"/>
      <c r="BS32" s="210"/>
      <c r="BT32" s="210"/>
      <c r="BU32" s="210"/>
    </row>
    <row r="33" spans="1:73" ht="40.15" customHeight="1">
      <c r="A33" s="133"/>
      <c r="B33" s="141"/>
      <c r="C33" s="1222"/>
      <c r="D33" s="1228"/>
      <c r="E33" s="1234"/>
      <c r="F33" s="1240"/>
      <c r="G33" s="1228"/>
      <c r="H33" s="1246"/>
      <c r="I33" s="1246"/>
      <c r="J33" s="1246"/>
      <c r="K33" s="1228"/>
      <c r="L33" s="1246"/>
      <c r="M33" s="1228"/>
      <c r="N33" s="1254"/>
      <c r="O33" s="1228"/>
      <c r="P33" s="1263"/>
      <c r="Q33" s="1269"/>
      <c r="R33" s="1278"/>
      <c r="S33" s="1278"/>
      <c r="T33" s="1286"/>
      <c r="U33" s="1289"/>
      <c r="V33" s="1289"/>
      <c r="W33" s="1289"/>
      <c r="X33" s="1289"/>
      <c r="Y33" s="1289"/>
      <c r="Z33" s="1296"/>
      <c r="AA33" s="1296"/>
      <c r="AB33" s="1296"/>
      <c r="AC33" s="1296"/>
      <c r="AD33" s="1296"/>
      <c r="AE33" s="1296"/>
      <c r="AF33" s="1296"/>
      <c r="AG33" s="202"/>
      <c r="AH33" s="203"/>
      <c r="AI33" s="203"/>
      <c r="AJ33" s="203"/>
      <c r="AK33" s="202"/>
      <c r="AL33" s="204"/>
      <c r="AM33" s="204"/>
      <c r="AN33" s="204"/>
      <c r="AO33" s="204"/>
      <c r="AP33" s="1302"/>
      <c r="AQ33" s="1296"/>
      <c r="AR33" s="211"/>
      <c r="AS33" s="211"/>
      <c r="AT33" s="211"/>
      <c r="AU33" s="211"/>
      <c r="AV33" s="211"/>
      <c r="AW33" s="211"/>
      <c r="AX33" s="1302"/>
      <c r="AY33" s="1296"/>
      <c r="AZ33" s="211"/>
      <c r="BA33" s="211"/>
      <c r="BB33" s="211"/>
      <c r="BC33" s="211"/>
      <c r="BD33" s="211"/>
      <c r="BE33" s="211"/>
      <c r="BF33" s="1302"/>
      <c r="BG33" s="1296"/>
      <c r="BH33" s="211"/>
      <c r="BI33" s="211"/>
      <c r="BJ33" s="211"/>
      <c r="BK33" s="211"/>
      <c r="BL33" s="211"/>
      <c r="BM33" s="211"/>
      <c r="BN33" s="1302"/>
      <c r="BO33" s="1296"/>
      <c r="BP33" s="211"/>
      <c r="BQ33" s="211"/>
      <c r="BR33" s="211"/>
      <c r="BS33" s="211"/>
      <c r="BT33" s="211"/>
      <c r="BU33" s="211"/>
    </row>
    <row r="34" spans="1:73" ht="55.9" customHeight="1">
      <c r="A34" s="133"/>
      <c r="B34" s="141"/>
      <c r="C34" s="1220" t="s">
        <v>2577</v>
      </c>
      <c r="D34" s="1226" t="s">
        <v>2578</v>
      </c>
      <c r="E34" s="1232">
        <v>857</v>
      </c>
      <c r="F34" s="1238"/>
      <c r="G34" s="1226"/>
      <c r="H34" s="1244"/>
      <c r="I34" s="1244"/>
      <c r="J34" s="1244">
        <v>45</v>
      </c>
      <c r="K34" s="1226" t="s">
        <v>3595</v>
      </c>
      <c r="L34" s="1244">
        <v>4503</v>
      </c>
      <c r="M34" s="1226" t="s">
        <v>3838</v>
      </c>
      <c r="N34" s="1252">
        <v>2026004540084</v>
      </c>
      <c r="O34" s="1226" t="s">
        <v>3839</v>
      </c>
      <c r="P34" s="1261" t="s">
        <v>2571</v>
      </c>
      <c r="Q34" s="1267">
        <v>6</v>
      </c>
      <c r="R34" s="1276"/>
      <c r="S34" s="1276"/>
      <c r="T34" s="1284"/>
      <c r="U34" s="1287"/>
      <c r="V34" s="1287"/>
      <c r="W34" s="1287"/>
      <c r="X34" s="1287"/>
      <c r="Y34" s="1287"/>
      <c r="Z34" s="1294">
        <f t="shared" si="5"/>
        <v>0</v>
      </c>
      <c r="AA34" s="1294">
        <f t="shared" si="23"/>
        <v>0</v>
      </c>
      <c r="AB34" s="1294">
        <f t="shared" si="23"/>
        <v>0</v>
      </c>
      <c r="AC34" s="1294">
        <f t="shared" si="23"/>
        <v>0</v>
      </c>
      <c r="AD34" s="1294">
        <f t="shared" si="23"/>
        <v>0</v>
      </c>
      <c r="AE34" s="1294">
        <f t="shared" si="23"/>
        <v>0</v>
      </c>
      <c r="AF34" s="1294">
        <f t="shared" si="23"/>
        <v>0</v>
      </c>
      <c r="AG34" s="194"/>
      <c r="AH34" s="195"/>
      <c r="AI34" s="195"/>
      <c r="AJ34" s="195"/>
      <c r="AK34" s="196"/>
      <c r="AL34" s="197"/>
      <c r="AM34" s="197"/>
      <c r="AN34" s="197"/>
      <c r="AO34" s="197"/>
      <c r="AP34" s="1300">
        <f>+U34</f>
        <v>0</v>
      </c>
      <c r="AQ34" s="1294">
        <f>SUM(AR34:AW37)</f>
        <v>0</v>
      </c>
      <c r="AR34" s="209"/>
      <c r="AS34" s="209"/>
      <c r="AT34" s="209"/>
      <c r="AU34" s="209"/>
      <c r="AV34" s="209"/>
      <c r="AW34" s="209"/>
      <c r="AX34" s="1300">
        <f>+V34</f>
        <v>0</v>
      </c>
      <c r="AY34" s="1294">
        <f>SUM(AZ34:BE37)</f>
        <v>0</v>
      </c>
      <c r="AZ34" s="209"/>
      <c r="BA34" s="209"/>
      <c r="BB34" s="209"/>
      <c r="BC34" s="209"/>
      <c r="BD34" s="209"/>
      <c r="BE34" s="209"/>
      <c r="BF34" s="1300">
        <f>+W34</f>
        <v>0</v>
      </c>
      <c r="BG34" s="1294">
        <f>SUM(BH34:BM37)</f>
        <v>0</v>
      </c>
      <c r="BH34" s="209"/>
      <c r="BI34" s="209"/>
      <c r="BJ34" s="209"/>
      <c r="BK34" s="209"/>
      <c r="BL34" s="209"/>
      <c r="BM34" s="209"/>
      <c r="BN34" s="1300">
        <f>+X34</f>
        <v>0</v>
      </c>
      <c r="BO34" s="1294">
        <f>SUM(BP34:BU37)</f>
        <v>0</v>
      </c>
      <c r="BP34" s="209"/>
      <c r="BQ34" s="209"/>
      <c r="BR34" s="209"/>
      <c r="BS34" s="209"/>
      <c r="BT34" s="209"/>
      <c r="BU34" s="209"/>
    </row>
    <row r="35" spans="1:73" ht="40.15" customHeight="1">
      <c r="A35" s="133"/>
      <c r="B35" s="141"/>
      <c r="C35" s="1221"/>
      <c r="D35" s="1227"/>
      <c r="E35" s="1233"/>
      <c r="F35" s="1239"/>
      <c r="G35" s="1227"/>
      <c r="H35" s="1245"/>
      <c r="I35" s="1245"/>
      <c r="J35" s="1245"/>
      <c r="K35" s="1227"/>
      <c r="L35" s="1245"/>
      <c r="M35" s="1227"/>
      <c r="N35" s="1253"/>
      <c r="O35" s="1227"/>
      <c r="P35" s="1262"/>
      <c r="Q35" s="1268"/>
      <c r="R35" s="1277"/>
      <c r="S35" s="1277"/>
      <c r="T35" s="1285"/>
      <c r="U35" s="1288"/>
      <c r="V35" s="1288"/>
      <c r="W35" s="1288"/>
      <c r="X35" s="1288"/>
      <c r="Y35" s="1288"/>
      <c r="Z35" s="1295"/>
      <c r="AA35" s="1295"/>
      <c r="AB35" s="1295"/>
      <c r="AC35" s="1295"/>
      <c r="AD35" s="1295"/>
      <c r="AE35" s="1295"/>
      <c r="AF35" s="1295"/>
      <c r="AG35" s="198"/>
      <c r="AH35" s="199"/>
      <c r="AI35" s="199"/>
      <c r="AJ35" s="199"/>
      <c r="AK35" s="200"/>
      <c r="AL35" s="201"/>
      <c r="AM35" s="201"/>
      <c r="AN35" s="201"/>
      <c r="AO35" s="201"/>
      <c r="AP35" s="1301"/>
      <c r="AQ35" s="1295"/>
      <c r="AR35" s="210"/>
      <c r="AS35" s="210"/>
      <c r="AT35" s="210"/>
      <c r="AU35" s="210"/>
      <c r="AV35" s="210"/>
      <c r="AW35" s="210"/>
      <c r="AX35" s="1301"/>
      <c r="AY35" s="1295"/>
      <c r="AZ35" s="210"/>
      <c r="BA35" s="210"/>
      <c r="BB35" s="210"/>
      <c r="BC35" s="210"/>
      <c r="BD35" s="210"/>
      <c r="BE35" s="210"/>
      <c r="BF35" s="1301"/>
      <c r="BG35" s="1295"/>
      <c r="BH35" s="210"/>
      <c r="BI35" s="210"/>
      <c r="BJ35" s="210"/>
      <c r="BK35" s="210"/>
      <c r="BL35" s="210"/>
      <c r="BM35" s="210"/>
      <c r="BN35" s="1301"/>
      <c r="BO35" s="1295"/>
      <c r="BP35" s="210"/>
      <c r="BQ35" s="210"/>
      <c r="BR35" s="210"/>
      <c r="BS35" s="210"/>
      <c r="BT35" s="210"/>
      <c r="BU35" s="210"/>
    </row>
    <row r="36" spans="1:73" ht="40.15" customHeight="1">
      <c r="A36" s="133"/>
      <c r="B36" s="141"/>
      <c r="C36" s="1221"/>
      <c r="D36" s="1227"/>
      <c r="E36" s="1233"/>
      <c r="F36" s="1239"/>
      <c r="G36" s="1227"/>
      <c r="H36" s="1245"/>
      <c r="I36" s="1245"/>
      <c r="J36" s="1245"/>
      <c r="K36" s="1227"/>
      <c r="L36" s="1245"/>
      <c r="M36" s="1227"/>
      <c r="N36" s="1253"/>
      <c r="O36" s="1227"/>
      <c r="P36" s="1262"/>
      <c r="Q36" s="1268"/>
      <c r="R36" s="1277"/>
      <c r="S36" s="1277"/>
      <c r="T36" s="1285"/>
      <c r="U36" s="1288"/>
      <c r="V36" s="1288"/>
      <c r="W36" s="1288"/>
      <c r="X36" s="1288"/>
      <c r="Y36" s="1288"/>
      <c r="Z36" s="1295"/>
      <c r="AA36" s="1295"/>
      <c r="AB36" s="1295"/>
      <c r="AC36" s="1295"/>
      <c r="AD36" s="1295"/>
      <c r="AE36" s="1295"/>
      <c r="AF36" s="1295"/>
      <c r="AG36" s="200"/>
      <c r="AH36" s="199"/>
      <c r="AI36" s="199"/>
      <c r="AJ36" s="199"/>
      <c r="AK36" s="200"/>
      <c r="AL36" s="201"/>
      <c r="AM36" s="201"/>
      <c r="AN36" s="201"/>
      <c r="AO36" s="201"/>
      <c r="AP36" s="1301"/>
      <c r="AQ36" s="1295"/>
      <c r="AR36" s="210"/>
      <c r="AS36" s="210"/>
      <c r="AT36" s="210"/>
      <c r="AU36" s="210"/>
      <c r="AV36" s="210"/>
      <c r="AW36" s="210"/>
      <c r="AX36" s="1301"/>
      <c r="AY36" s="1295"/>
      <c r="AZ36" s="210"/>
      <c r="BA36" s="210"/>
      <c r="BB36" s="210"/>
      <c r="BC36" s="210"/>
      <c r="BD36" s="210"/>
      <c r="BE36" s="210"/>
      <c r="BF36" s="1301"/>
      <c r="BG36" s="1295"/>
      <c r="BH36" s="210"/>
      <c r="BI36" s="210"/>
      <c r="BJ36" s="210"/>
      <c r="BK36" s="210"/>
      <c r="BL36" s="210"/>
      <c r="BM36" s="210"/>
      <c r="BN36" s="1301"/>
      <c r="BO36" s="1295"/>
      <c r="BP36" s="210"/>
      <c r="BQ36" s="210"/>
      <c r="BR36" s="210"/>
      <c r="BS36" s="210"/>
      <c r="BT36" s="210"/>
      <c r="BU36" s="210"/>
    </row>
    <row r="37" spans="1:73" ht="40.15" customHeight="1">
      <c r="A37" s="133"/>
      <c r="B37" s="141"/>
      <c r="C37" s="1222"/>
      <c r="D37" s="1228"/>
      <c r="E37" s="1234"/>
      <c r="F37" s="1240"/>
      <c r="G37" s="1228"/>
      <c r="H37" s="1246"/>
      <c r="I37" s="1246"/>
      <c r="J37" s="1246"/>
      <c r="K37" s="1228"/>
      <c r="L37" s="1246"/>
      <c r="M37" s="1228"/>
      <c r="N37" s="1254"/>
      <c r="O37" s="1228"/>
      <c r="P37" s="1263"/>
      <c r="Q37" s="1269"/>
      <c r="R37" s="1278"/>
      <c r="S37" s="1278"/>
      <c r="T37" s="1286"/>
      <c r="U37" s="1289"/>
      <c r="V37" s="1289"/>
      <c r="W37" s="1289"/>
      <c r="X37" s="1289"/>
      <c r="Y37" s="1289"/>
      <c r="Z37" s="1296"/>
      <c r="AA37" s="1296"/>
      <c r="AB37" s="1296"/>
      <c r="AC37" s="1296"/>
      <c r="AD37" s="1296"/>
      <c r="AE37" s="1296"/>
      <c r="AF37" s="1296"/>
      <c r="AG37" s="202"/>
      <c r="AH37" s="203"/>
      <c r="AI37" s="203"/>
      <c r="AJ37" s="203"/>
      <c r="AK37" s="202"/>
      <c r="AL37" s="204"/>
      <c r="AM37" s="204"/>
      <c r="AN37" s="204"/>
      <c r="AO37" s="204"/>
      <c r="AP37" s="1302"/>
      <c r="AQ37" s="1296"/>
      <c r="AR37" s="211"/>
      <c r="AS37" s="211"/>
      <c r="AT37" s="211"/>
      <c r="AU37" s="211"/>
      <c r="AV37" s="211"/>
      <c r="AW37" s="211"/>
      <c r="AX37" s="1302"/>
      <c r="AY37" s="1296"/>
      <c r="AZ37" s="211"/>
      <c r="BA37" s="211"/>
      <c r="BB37" s="211"/>
      <c r="BC37" s="211"/>
      <c r="BD37" s="211"/>
      <c r="BE37" s="211"/>
      <c r="BF37" s="1302"/>
      <c r="BG37" s="1296"/>
      <c r="BH37" s="211"/>
      <c r="BI37" s="211"/>
      <c r="BJ37" s="211"/>
      <c r="BK37" s="211"/>
      <c r="BL37" s="211"/>
      <c r="BM37" s="211"/>
      <c r="BN37" s="1302"/>
      <c r="BO37" s="1296"/>
      <c r="BP37" s="211"/>
      <c r="BQ37" s="211"/>
      <c r="BR37" s="211"/>
      <c r="BS37" s="211"/>
      <c r="BT37" s="211"/>
      <c r="BU37" s="211"/>
    </row>
    <row r="38" spans="1:73" ht="40.15" customHeight="1">
      <c r="B38" s="134" t="s">
        <v>2579</v>
      </c>
      <c r="C38" s="276" t="s">
        <v>2580</v>
      </c>
      <c r="D38" s="277"/>
      <c r="E38" s="279"/>
      <c r="F38" s="280"/>
      <c r="G38" s="281"/>
      <c r="H38" s="282"/>
      <c r="I38" s="282"/>
      <c r="J38" s="297"/>
      <c r="K38" s="297"/>
      <c r="L38" s="297"/>
      <c r="M38" s="297"/>
      <c r="N38" s="297"/>
      <c r="O38" s="299"/>
      <c r="P38" s="300"/>
      <c r="Q38" s="310"/>
      <c r="R38" s="385"/>
      <c r="S38" s="385"/>
      <c r="T38" s="238"/>
      <c r="U38" s="239"/>
      <c r="V38" s="239"/>
      <c r="W38" s="239"/>
      <c r="X38" s="240"/>
      <c r="Y38" s="314"/>
      <c r="Z38" s="243">
        <f t="shared" si="5"/>
        <v>0</v>
      </c>
      <c r="AA38" s="243">
        <f t="shared" si="5"/>
        <v>0</v>
      </c>
      <c r="AB38" s="243">
        <f t="shared" si="5"/>
        <v>0</v>
      </c>
      <c r="AC38" s="243">
        <f t="shared" si="5"/>
        <v>0</v>
      </c>
      <c r="AD38" s="243">
        <f t="shared" si="5"/>
        <v>0</v>
      </c>
      <c r="AE38" s="243">
        <f t="shared" si="5"/>
        <v>0</v>
      </c>
      <c r="AF38" s="243">
        <f t="shared" si="5"/>
        <v>0</v>
      </c>
      <c r="AG38" s="244"/>
      <c r="AH38" s="244"/>
      <c r="AI38" s="244"/>
      <c r="AJ38" s="244"/>
      <c r="AK38" s="244"/>
      <c r="AL38" s="244"/>
      <c r="AM38" s="244"/>
      <c r="AN38" s="244"/>
      <c r="AO38" s="244"/>
      <c r="AP38" s="245"/>
      <c r="AQ38" s="246">
        <f t="shared" ref="AQ38:AR38" si="24">SUM(AQ39:AQ58)</f>
        <v>0</v>
      </c>
      <c r="AR38" s="246">
        <f t="shared" si="24"/>
        <v>0</v>
      </c>
      <c r="AS38" s="246">
        <f t="shared" ref="AS38:AW38" si="25">SUM(AS39:AS58)</f>
        <v>0</v>
      </c>
      <c r="AT38" s="246">
        <f t="shared" si="25"/>
        <v>0</v>
      </c>
      <c r="AU38" s="246">
        <f t="shared" si="25"/>
        <v>0</v>
      </c>
      <c r="AV38" s="246">
        <f t="shared" si="25"/>
        <v>0</v>
      </c>
      <c r="AW38" s="246">
        <f t="shared" si="25"/>
        <v>0</v>
      </c>
      <c r="AX38" s="245"/>
      <c r="AY38" s="246">
        <f t="shared" ref="AY38:AZ38" si="26">SUM(AY39:AY58)</f>
        <v>0</v>
      </c>
      <c r="AZ38" s="246">
        <f t="shared" si="26"/>
        <v>0</v>
      </c>
      <c r="BA38" s="246">
        <f t="shared" ref="BA38:BE38" si="27">SUM(BA39:BA58)</f>
        <v>0</v>
      </c>
      <c r="BB38" s="246">
        <f t="shared" si="27"/>
        <v>0</v>
      </c>
      <c r="BC38" s="246">
        <f t="shared" si="27"/>
        <v>0</v>
      </c>
      <c r="BD38" s="246">
        <f t="shared" si="27"/>
        <v>0</v>
      </c>
      <c r="BE38" s="246">
        <f t="shared" si="27"/>
        <v>0</v>
      </c>
      <c r="BF38" s="245"/>
      <c r="BG38" s="246">
        <f t="shared" ref="BG38:BH38" si="28">SUM(BG39:BG58)</f>
        <v>0</v>
      </c>
      <c r="BH38" s="246">
        <f t="shared" si="28"/>
        <v>0</v>
      </c>
      <c r="BI38" s="246">
        <f t="shared" ref="BI38:BM38" si="29">SUM(BI39:BI58)</f>
        <v>0</v>
      </c>
      <c r="BJ38" s="246">
        <f t="shared" si="29"/>
        <v>0</v>
      </c>
      <c r="BK38" s="246">
        <f t="shared" si="29"/>
        <v>0</v>
      </c>
      <c r="BL38" s="246">
        <f t="shared" si="29"/>
        <v>0</v>
      </c>
      <c r="BM38" s="246">
        <f t="shared" si="29"/>
        <v>0</v>
      </c>
      <c r="BN38" s="245"/>
      <c r="BO38" s="246">
        <f t="shared" ref="BO38:BP38" si="30">SUM(BO39:BO58)</f>
        <v>0</v>
      </c>
      <c r="BP38" s="246">
        <f t="shared" si="30"/>
        <v>0</v>
      </c>
      <c r="BQ38" s="246">
        <f t="shared" ref="BQ38:BU38" si="31">SUM(BQ39:BQ58)</f>
        <v>0</v>
      </c>
      <c r="BR38" s="246">
        <f t="shared" si="31"/>
        <v>0</v>
      </c>
      <c r="BS38" s="246">
        <f t="shared" si="31"/>
        <v>0</v>
      </c>
      <c r="BT38" s="246">
        <f t="shared" si="31"/>
        <v>0</v>
      </c>
      <c r="BU38" s="246">
        <f t="shared" si="31"/>
        <v>0</v>
      </c>
    </row>
    <row r="39" spans="1:73" ht="40.15" customHeight="1">
      <c r="A39" s="133"/>
      <c r="B39" s="141"/>
      <c r="C39" s="1220" t="s">
        <v>2581</v>
      </c>
      <c r="D39" s="1226" t="s">
        <v>2582</v>
      </c>
      <c r="E39" s="1232">
        <v>858</v>
      </c>
      <c r="F39" s="1238"/>
      <c r="G39" s="1226"/>
      <c r="H39" s="1244"/>
      <c r="I39" s="1244"/>
      <c r="J39" s="1244">
        <v>45</v>
      </c>
      <c r="K39" s="1226" t="s">
        <v>3595</v>
      </c>
      <c r="L39" s="1244">
        <v>4503</v>
      </c>
      <c r="M39" s="1226" t="s">
        <v>3838</v>
      </c>
      <c r="N39" s="1252">
        <v>2026004540084</v>
      </c>
      <c r="O39" s="1226" t="s">
        <v>3839</v>
      </c>
      <c r="P39" s="1261" t="s">
        <v>974</v>
      </c>
      <c r="Q39" s="1267">
        <v>1</v>
      </c>
      <c r="R39" s="1276"/>
      <c r="S39" s="1276"/>
      <c r="T39" s="1284"/>
      <c r="U39" s="1287"/>
      <c r="V39" s="1287"/>
      <c r="W39" s="1287"/>
      <c r="X39" s="1287"/>
      <c r="Y39" s="1287"/>
      <c r="Z39" s="1294">
        <f t="shared" si="5"/>
        <v>0</v>
      </c>
      <c r="AA39" s="1294">
        <f t="shared" ref="AA39:AF51" si="32">SUM(AR39:AR42,AZ39:AZ42,BH39:BH42,BP39:BP42)</f>
        <v>0</v>
      </c>
      <c r="AB39" s="1294">
        <f t="shared" si="32"/>
        <v>0</v>
      </c>
      <c r="AC39" s="1294">
        <f t="shared" si="32"/>
        <v>0</v>
      </c>
      <c r="AD39" s="1294">
        <f t="shared" si="32"/>
        <v>0</v>
      </c>
      <c r="AE39" s="1294">
        <f t="shared" si="32"/>
        <v>0</v>
      </c>
      <c r="AF39" s="1294">
        <f t="shared" si="32"/>
        <v>0</v>
      </c>
      <c r="AG39" s="194"/>
      <c r="AH39" s="195"/>
      <c r="AI39" s="195"/>
      <c r="AJ39" s="195"/>
      <c r="AK39" s="196"/>
      <c r="AL39" s="197"/>
      <c r="AM39" s="197"/>
      <c r="AN39" s="197"/>
      <c r="AO39" s="197"/>
      <c r="AP39" s="1300">
        <f>+U39</f>
        <v>0</v>
      </c>
      <c r="AQ39" s="1294">
        <f>SUM(AR39:AW42)</f>
        <v>0</v>
      </c>
      <c r="AR39" s="209"/>
      <c r="AS39" s="209"/>
      <c r="AT39" s="209"/>
      <c r="AU39" s="209"/>
      <c r="AV39" s="209"/>
      <c r="AW39" s="209"/>
      <c r="AX39" s="1300">
        <f>+V39</f>
        <v>0</v>
      </c>
      <c r="AY39" s="1294">
        <f>SUM(AZ39:BE42)</f>
        <v>0</v>
      </c>
      <c r="AZ39" s="209"/>
      <c r="BA39" s="209"/>
      <c r="BB39" s="209"/>
      <c r="BC39" s="209"/>
      <c r="BD39" s="209"/>
      <c r="BE39" s="209"/>
      <c r="BF39" s="1300">
        <f>+W39</f>
        <v>0</v>
      </c>
      <c r="BG39" s="1294">
        <f>SUM(BH39:BM42)</f>
        <v>0</v>
      </c>
      <c r="BH39" s="209"/>
      <c r="BI39" s="209"/>
      <c r="BJ39" s="209"/>
      <c r="BK39" s="209"/>
      <c r="BL39" s="209"/>
      <c r="BM39" s="209"/>
      <c r="BN39" s="1300">
        <f>+X39</f>
        <v>0</v>
      </c>
      <c r="BO39" s="1294">
        <f>SUM(BP39:BU42)</f>
        <v>0</v>
      </c>
      <c r="BP39" s="209"/>
      <c r="BQ39" s="209"/>
      <c r="BR39" s="209"/>
      <c r="BS39" s="209"/>
      <c r="BT39" s="209"/>
      <c r="BU39" s="209"/>
    </row>
    <row r="40" spans="1:73" ht="40.15" customHeight="1">
      <c r="A40" s="133"/>
      <c r="B40" s="141"/>
      <c r="C40" s="1221"/>
      <c r="D40" s="1227"/>
      <c r="E40" s="1233"/>
      <c r="F40" s="1239"/>
      <c r="G40" s="1227"/>
      <c r="H40" s="1245"/>
      <c r="I40" s="1245"/>
      <c r="J40" s="1245"/>
      <c r="K40" s="1227"/>
      <c r="L40" s="1245"/>
      <c r="M40" s="1227"/>
      <c r="N40" s="1253"/>
      <c r="O40" s="1227"/>
      <c r="P40" s="1262"/>
      <c r="Q40" s="1268"/>
      <c r="R40" s="1277"/>
      <c r="S40" s="1277"/>
      <c r="T40" s="1285"/>
      <c r="U40" s="1288"/>
      <c r="V40" s="1288"/>
      <c r="W40" s="1288"/>
      <c r="X40" s="1288"/>
      <c r="Y40" s="1288"/>
      <c r="Z40" s="1295"/>
      <c r="AA40" s="1295"/>
      <c r="AB40" s="1295"/>
      <c r="AC40" s="1295"/>
      <c r="AD40" s="1295"/>
      <c r="AE40" s="1295"/>
      <c r="AF40" s="1295"/>
      <c r="AG40" s="198"/>
      <c r="AH40" s="199"/>
      <c r="AI40" s="199"/>
      <c r="AJ40" s="199"/>
      <c r="AK40" s="200"/>
      <c r="AL40" s="201"/>
      <c r="AM40" s="201"/>
      <c r="AN40" s="201"/>
      <c r="AO40" s="201"/>
      <c r="AP40" s="1301"/>
      <c r="AQ40" s="1295"/>
      <c r="AR40" s="210"/>
      <c r="AS40" s="210"/>
      <c r="AT40" s="210"/>
      <c r="AU40" s="210"/>
      <c r="AV40" s="210"/>
      <c r="AW40" s="210"/>
      <c r="AX40" s="1301"/>
      <c r="AY40" s="1295"/>
      <c r="AZ40" s="210"/>
      <c r="BA40" s="210"/>
      <c r="BB40" s="210"/>
      <c r="BC40" s="210"/>
      <c r="BD40" s="210"/>
      <c r="BE40" s="210"/>
      <c r="BF40" s="1301"/>
      <c r="BG40" s="1295"/>
      <c r="BH40" s="210"/>
      <c r="BI40" s="210"/>
      <c r="BJ40" s="210"/>
      <c r="BK40" s="210"/>
      <c r="BL40" s="210"/>
      <c r="BM40" s="210"/>
      <c r="BN40" s="1301"/>
      <c r="BO40" s="1295"/>
      <c r="BP40" s="210"/>
      <c r="BQ40" s="210"/>
      <c r="BR40" s="210"/>
      <c r="BS40" s="210"/>
      <c r="BT40" s="210"/>
      <c r="BU40" s="210"/>
    </row>
    <row r="41" spans="1:73" ht="40.15" customHeight="1">
      <c r="A41" s="133"/>
      <c r="B41" s="141"/>
      <c r="C41" s="1221"/>
      <c r="D41" s="1227"/>
      <c r="E41" s="1233"/>
      <c r="F41" s="1239"/>
      <c r="G41" s="1227"/>
      <c r="H41" s="1245"/>
      <c r="I41" s="1245"/>
      <c r="J41" s="1245"/>
      <c r="K41" s="1227"/>
      <c r="L41" s="1245"/>
      <c r="M41" s="1227"/>
      <c r="N41" s="1253"/>
      <c r="O41" s="1227"/>
      <c r="P41" s="1262"/>
      <c r="Q41" s="1268"/>
      <c r="R41" s="1277"/>
      <c r="S41" s="1277"/>
      <c r="T41" s="1285"/>
      <c r="U41" s="1288"/>
      <c r="V41" s="1288"/>
      <c r="W41" s="1288"/>
      <c r="X41" s="1288"/>
      <c r="Y41" s="1288"/>
      <c r="Z41" s="1295"/>
      <c r="AA41" s="1295"/>
      <c r="AB41" s="1295"/>
      <c r="AC41" s="1295"/>
      <c r="AD41" s="1295"/>
      <c r="AE41" s="1295"/>
      <c r="AF41" s="1295"/>
      <c r="AG41" s="200"/>
      <c r="AH41" s="199"/>
      <c r="AI41" s="199"/>
      <c r="AJ41" s="199"/>
      <c r="AK41" s="200"/>
      <c r="AL41" s="201"/>
      <c r="AM41" s="201"/>
      <c r="AN41" s="201"/>
      <c r="AO41" s="201"/>
      <c r="AP41" s="1301"/>
      <c r="AQ41" s="1295"/>
      <c r="AR41" s="210"/>
      <c r="AS41" s="210"/>
      <c r="AT41" s="210"/>
      <c r="AU41" s="210"/>
      <c r="AV41" s="210"/>
      <c r="AW41" s="210"/>
      <c r="AX41" s="1301"/>
      <c r="AY41" s="1295"/>
      <c r="AZ41" s="210"/>
      <c r="BA41" s="210"/>
      <c r="BB41" s="210"/>
      <c r="BC41" s="210"/>
      <c r="BD41" s="210"/>
      <c r="BE41" s="210"/>
      <c r="BF41" s="1301"/>
      <c r="BG41" s="1295"/>
      <c r="BH41" s="210"/>
      <c r="BI41" s="210"/>
      <c r="BJ41" s="210"/>
      <c r="BK41" s="210"/>
      <c r="BL41" s="210"/>
      <c r="BM41" s="210"/>
      <c r="BN41" s="1301"/>
      <c r="BO41" s="1295"/>
      <c r="BP41" s="210"/>
      <c r="BQ41" s="210"/>
      <c r="BR41" s="210"/>
      <c r="BS41" s="210"/>
      <c r="BT41" s="210"/>
      <c r="BU41" s="210"/>
    </row>
    <row r="42" spans="1:73" ht="40.15" customHeight="1">
      <c r="A42" s="133"/>
      <c r="B42" s="141"/>
      <c r="C42" s="1222"/>
      <c r="D42" s="1228"/>
      <c r="E42" s="1234"/>
      <c r="F42" s="1240"/>
      <c r="G42" s="1228"/>
      <c r="H42" s="1246"/>
      <c r="I42" s="1246"/>
      <c r="J42" s="1246"/>
      <c r="K42" s="1228"/>
      <c r="L42" s="1246"/>
      <c r="M42" s="1228"/>
      <c r="N42" s="1254"/>
      <c r="O42" s="1228"/>
      <c r="P42" s="1263"/>
      <c r="Q42" s="1269"/>
      <c r="R42" s="1278"/>
      <c r="S42" s="1278"/>
      <c r="T42" s="1286"/>
      <c r="U42" s="1289"/>
      <c r="V42" s="1289"/>
      <c r="W42" s="1289"/>
      <c r="X42" s="1289"/>
      <c r="Y42" s="1289"/>
      <c r="Z42" s="1296"/>
      <c r="AA42" s="1296"/>
      <c r="AB42" s="1296"/>
      <c r="AC42" s="1296"/>
      <c r="AD42" s="1296"/>
      <c r="AE42" s="1296"/>
      <c r="AF42" s="1296"/>
      <c r="AG42" s="202"/>
      <c r="AH42" s="203"/>
      <c r="AI42" s="203"/>
      <c r="AJ42" s="203"/>
      <c r="AK42" s="202"/>
      <c r="AL42" s="204"/>
      <c r="AM42" s="204"/>
      <c r="AN42" s="204"/>
      <c r="AO42" s="204"/>
      <c r="AP42" s="1302"/>
      <c r="AQ42" s="1296"/>
      <c r="AR42" s="211"/>
      <c r="AS42" s="211"/>
      <c r="AT42" s="211"/>
      <c r="AU42" s="211"/>
      <c r="AV42" s="211"/>
      <c r="AW42" s="211"/>
      <c r="AX42" s="1302"/>
      <c r="AY42" s="1296"/>
      <c r="AZ42" s="211"/>
      <c r="BA42" s="211"/>
      <c r="BB42" s="211"/>
      <c r="BC42" s="211"/>
      <c r="BD42" s="211"/>
      <c r="BE42" s="211"/>
      <c r="BF42" s="1302"/>
      <c r="BG42" s="1296"/>
      <c r="BH42" s="211"/>
      <c r="BI42" s="211"/>
      <c r="BJ42" s="211"/>
      <c r="BK42" s="211"/>
      <c r="BL42" s="211"/>
      <c r="BM42" s="211"/>
      <c r="BN42" s="1302"/>
      <c r="BO42" s="1296"/>
      <c r="BP42" s="211"/>
      <c r="BQ42" s="211"/>
      <c r="BR42" s="211"/>
      <c r="BS42" s="211"/>
      <c r="BT42" s="211"/>
      <c r="BU42" s="211"/>
    </row>
    <row r="43" spans="1:73" ht="40.15" customHeight="1">
      <c r="A43" s="133"/>
      <c r="B43" s="141"/>
      <c r="C43" s="1220" t="s">
        <v>2583</v>
      </c>
      <c r="D43" s="1226" t="s">
        <v>2584</v>
      </c>
      <c r="E43" s="1232">
        <v>859</v>
      </c>
      <c r="F43" s="1238"/>
      <c r="G43" s="1226"/>
      <c r="H43" s="1244"/>
      <c r="I43" s="1244"/>
      <c r="J43" s="1244">
        <v>45</v>
      </c>
      <c r="K43" s="1226" t="s">
        <v>3595</v>
      </c>
      <c r="L43" s="1244">
        <v>4503</v>
      </c>
      <c r="M43" s="1226" t="s">
        <v>3838</v>
      </c>
      <c r="N43" s="1252">
        <v>2026004540084</v>
      </c>
      <c r="O43" s="1226" t="s">
        <v>3839</v>
      </c>
      <c r="P43" s="1261" t="s">
        <v>2585</v>
      </c>
      <c r="Q43" s="1267">
        <v>1</v>
      </c>
      <c r="R43" s="1276"/>
      <c r="S43" s="1276"/>
      <c r="T43" s="1284"/>
      <c r="U43" s="1287"/>
      <c r="V43" s="1287"/>
      <c r="W43" s="1287"/>
      <c r="X43" s="1287"/>
      <c r="Y43" s="1287"/>
      <c r="Z43" s="1294">
        <f t="shared" si="5"/>
        <v>0</v>
      </c>
      <c r="AA43" s="1294">
        <f t="shared" si="32"/>
        <v>0</v>
      </c>
      <c r="AB43" s="1294">
        <f t="shared" si="32"/>
        <v>0</v>
      </c>
      <c r="AC43" s="1294">
        <f t="shared" si="32"/>
        <v>0</v>
      </c>
      <c r="AD43" s="1294">
        <f t="shared" si="32"/>
        <v>0</v>
      </c>
      <c r="AE43" s="1294">
        <f t="shared" si="32"/>
        <v>0</v>
      </c>
      <c r="AF43" s="1294">
        <f t="shared" si="32"/>
        <v>0</v>
      </c>
      <c r="AG43" s="194"/>
      <c r="AH43" s="195"/>
      <c r="AI43" s="195"/>
      <c r="AJ43" s="195"/>
      <c r="AK43" s="196"/>
      <c r="AL43" s="197"/>
      <c r="AM43" s="197"/>
      <c r="AN43" s="197"/>
      <c r="AO43" s="197"/>
      <c r="AP43" s="1300">
        <f>+U43</f>
        <v>0</v>
      </c>
      <c r="AQ43" s="1294">
        <f>SUM(AR43:AW46)</f>
        <v>0</v>
      </c>
      <c r="AR43" s="209"/>
      <c r="AS43" s="209"/>
      <c r="AT43" s="209"/>
      <c r="AU43" s="209"/>
      <c r="AV43" s="209"/>
      <c r="AW43" s="209"/>
      <c r="AX43" s="1300">
        <f>+V43</f>
        <v>0</v>
      </c>
      <c r="AY43" s="1294">
        <f>SUM(AZ43:BE46)</f>
        <v>0</v>
      </c>
      <c r="AZ43" s="209"/>
      <c r="BA43" s="209"/>
      <c r="BB43" s="209"/>
      <c r="BC43" s="209"/>
      <c r="BD43" s="209"/>
      <c r="BE43" s="209"/>
      <c r="BF43" s="1300">
        <f>+W43</f>
        <v>0</v>
      </c>
      <c r="BG43" s="1294">
        <f>SUM(BH43:BM46)</f>
        <v>0</v>
      </c>
      <c r="BH43" s="209"/>
      <c r="BI43" s="209"/>
      <c r="BJ43" s="209"/>
      <c r="BK43" s="209"/>
      <c r="BL43" s="209"/>
      <c r="BM43" s="209"/>
      <c r="BN43" s="1300">
        <f>+X43</f>
        <v>0</v>
      </c>
      <c r="BO43" s="1294">
        <f>SUM(BP43:BU46)</f>
        <v>0</v>
      </c>
      <c r="BP43" s="209"/>
      <c r="BQ43" s="209"/>
      <c r="BR43" s="209"/>
      <c r="BS43" s="209"/>
      <c r="BT43" s="209"/>
      <c r="BU43" s="209"/>
    </row>
    <row r="44" spans="1:73" ht="40.15" customHeight="1">
      <c r="A44" s="133"/>
      <c r="B44" s="141"/>
      <c r="C44" s="1221"/>
      <c r="D44" s="1227"/>
      <c r="E44" s="1233"/>
      <c r="F44" s="1239"/>
      <c r="G44" s="1227"/>
      <c r="H44" s="1245"/>
      <c r="I44" s="1245"/>
      <c r="J44" s="1245"/>
      <c r="K44" s="1227"/>
      <c r="L44" s="1245"/>
      <c r="M44" s="1227"/>
      <c r="N44" s="1253"/>
      <c r="O44" s="1227"/>
      <c r="P44" s="1262"/>
      <c r="Q44" s="1268"/>
      <c r="R44" s="1277"/>
      <c r="S44" s="1277"/>
      <c r="T44" s="1285"/>
      <c r="U44" s="1288"/>
      <c r="V44" s="1288"/>
      <c r="W44" s="1288"/>
      <c r="X44" s="1288"/>
      <c r="Y44" s="1288"/>
      <c r="Z44" s="1295"/>
      <c r="AA44" s="1295"/>
      <c r="AB44" s="1295"/>
      <c r="AC44" s="1295"/>
      <c r="AD44" s="1295"/>
      <c r="AE44" s="1295"/>
      <c r="AF44" s="1295"/>
      <c r="AG44" s="198"/>
      <c r="AH44" s="199"/>
      <c r="AI44" s="199"/>
      <c r="AJ44" s="199"/>
      <c r="AK44" s="200"/>
      <c r="AL44" s="201"/>
      <c r="AM44" s="201"/>
      <c r="AN44" s="201"/>
      <c r="AO44" s="201"/>
      <c r="AP44" s="1301"/>
      <c r="AQ44" s="1295"/>
      <c r="AR44" s="210"/>
      <c r="AS44" s="210"/>
      <c r="AT44" s="210"/>
      <c r="AU44" s="210"/>
      <c r="AV44" s="210"/>
      <c r="AW44" s="210"/>
      <c r="AX44" s="1301"/>
      <c r="AY44" s="1295"/>
      <c r="AZ44" s="210"/>
      <c r="BA44" s="210"/>
      <c r="BB44" s="210"/>
      <c r="BC44" s="210"/>
      <c r="BD44" s="210"/>
      <c r="BE44" s="210"/>
      <c r="BF44" s="1301"/>
      <c r="BG44" s="1295"/>
      <c r="BH44" s="210"/>
      <c r="BI44" s="210"/>
      <c r="BJ44" s="210"/>
      <c r="BK44" s="210"/>
      <c r="BL44" s="210"/>
      <c r="BM44" s="210"/>
      <c r="BN44" s="1301"/>
      <c r="BO44" s="1295"/>
      <c r="BP44" s="210"/>
      <c r="BQ44" s="210"/>
      <c r="BR44" s="210"/>
      <c r="BS44" s="210"/>
      <c r="BT44" s="210"/>
      <c r="BU44" s="210"/>
    </row>
    <row r="45" spans="1:73" ht="40.15" customHeight="1">
      <c r="A45" s="133"/>
      <c r="B45" s="141"/>
      <c r="C45" s="1221"/>
      <c r="D45" s="1227"/>
      <c r="E45" s="1233"/>
      <c r="F45" s="1239"/>
      <c r="G45" s="1227"/>
      <c r="H45" s="1245"/>
      <c r="I45" s="1245"/>
      <c r="J45" s="1245"/>
      <c r="K45" s="1227"/>
      <c r="L45" s="1245"/>
      <c r="M45" s="1227"/>
      <c r="N45" s="1253"/>
      <c r="O45" s="1227"/>
      <c r="P45" s="1262"/>
      <c r="Q45" s="1268"/>
      <c r="R45" s="1277"/>
      <c r="S45" s="1277"/>
      <c r="T45" s="1285"/>
      <c r="U45" s="1288"/>
      <c r="V45" s="1288"/>
      <c r="W45" s="1288"/>
      <c r="X45" s="1288"/>
      <c r="Y45" s="1288"/>
      <c r="Z45" s="1295"/>
      <c r="AA45" s="1295"/>
      <c r="AB45" s="1295"/>
      <c r="AC45" s="1295"/>
      <c r="AD45" s="1295"/>
      <c r="AE45" s="1295"/>
      <c r="AF45" s="1295"/>
      <c r="AG45" s="200"/>
      <c r="AH45" s="199"/>
      <c r="AI45" s="199"/>
      <c r="AJ45" s="199"/>
      <c r="AK45" s="200"/>
      <c r="AL45" s="201"/>
      <c r="AM45" s="201"/>
      <c r="AN45" s="201"/>
      <c r="AO45" s="201"/>
      <c r="AP45" s="1301"/>
      <c r="AQ45" s="1295"/>
      <c r="AR45" s="210"/>
      <c r="AS45" s="210"/>
      <c r="AT45" s="210"/>
      <c r="AU45" s="210"/>
      <c r="AV45" s="210"/>
      <c r="AW45" s="210"/>
      <c r="AX45" s="1301"/>
      <c r="AY45" s="1295"/>
      <c r="AZ45" s="210"/>
      <c r="BA45" s="210"/>
      <c r="BB45" s="210"/>
      <c r="BC45" s="210"/>
      <c r="BD45" s="210"/>
      <c r="BE45" s="210"/>
      <c r="BF45" s="1301"/>
      <c r="BG45" s="1295"/>
      <c r="BH45" s="210"/>
      <c r="BI45" s="210"/>
      <c r="BJ45" s="210"/>
      <c r="BK45" s="210"/>
      <c r="BL45" s="210"/>
      <c r="BM45" s="210"/>
      <c r="BN45" s="1301"/>
      <c r="BO45" s="1295"/>
      <c r="BP45" s="210"/>
      <c r="BQ45" s="210"/>
      <c r="BR45" s="210"/>
      <c r="BS45" s="210"/>
      <c r="BT45" s="210"/>
      <c r="BU45" s="210"/>
    </row>
    <row r="46" spans="1:73" ht="40.15" customHeight="1">
      <c r="A46" s="133"/>
      <c r="B46" s="141"/>
      <c r="C46" s="1222"/>
      <c r="D46" s="1228"/>
      <c r="E46" s="1234"/>
      <c r="F46" s="1240"/>
      <c r="G46" s="1228"/>
      <c r="H46" s="1246"/>
      <c r="I46" s="1246"/>
      <c r="J46" s="1246"/>
      <c r="K46" s="1228"/>
      <c r="L46" s="1246"/>
      <c r="M46" s="1228"/>
      <c r="N46" s="1254"/>
      <c r="O46" s="1228"/>
      <c r="P46" s="1263"/>
      <c r="Q46" s="1269"/>
      <c r="R46" s="1278"/>
      <c r="S46" s="1278"/>
      <c r="T46" s="1286"/>
      <c r="U46" s="1289"/>
      <c r="V46" s="1289"/>
      <c r="W46" s="1289"/>
      <c r="X46" s="1289"/>
      <c r="Y46" s="1289"/>
      <c r="Z46" s="1296"/>
      <c r="AA46" s="1296"/>
      <c r="AB46" s="1296"/>
      <c r="AC46" s="1296"/>
      <c r="AD46" s="1296"/>
      <c r="AE46" s="1296"/>
      <c r="AF46" s="1296"/>
      <c r="AG46" s="202"/>
      <c r="AH46" s="203"/>
      <c r="AI46" s="203"/>
      <c r="AJ46" s="203"/>
      <c r="AK46" s="202"/>
      <c r="AL46" s="204"/>
      <c r="AM46" s="204"/>
      <c r="AN46" s="204"/>
      <c r="AO46" s="204"/>
      <c r="AP46" s="1302"/>
      <c r="AQ46" s="1296"/>
      <c r="AR46" s="211"/>
      <c r="AS46" s="211"/>
      <c r="AT46" s="211"/>
      <c r="AU46" s="211"/>
      <c r="AV46" s="211"/>
      <c r="AW46" s="211"/>
      <c r="AX46" s="1302"/>
      <c r="AY46" s="1296"/>
      <c r="AZ46" s="211"/>
      <c r="BA46" s="211"/>
      <c r="BB46" s="211"/>
      <c r="BC46" s="211"/>
      <c r="BD46" s="211"/>
      <c r="BE46" s="211"/>
      <c r="BF46" s="1302"/>
      <c r="BG46" s="1296"/>
      <c r="BH46" s="211"/>
      <c r="BI46" s="211"/>
      <c r="BJ46" s="211"/>
      <c r="BK46" s="211"/>
      <c r="BL46" s="211"/>
      <c r="BM46" s="211"/>
      <c r="BN46" s="1302"/>
      <c r="BO46" s="1296"/>
      <c r="BP46" s="211"/>
      <c r="BQ46" s="211"/>
      <c r="BR46" s="211"/>
      <c r="BS46" s="211"/>
      <c r="BT46" s="211"/>
      <c r="BU46" s="211"/>
    </row>
    <row r="47" spans="1:73" ht="40.15" customHeight="1">
      <c r="A47" s="133"/>
      <c r="B47" s="141"/>
      <c r="C47" s="1220" t="s">
        <v>2586</v>
      </c>
      <c r="D47" s="1226" t="s">
        <v>2587</v>
      </c>
      <c r="E47" s="1232">
        <v>860</v>
      </c>
      <c r="F47" s="1238">
        <v>450302200</v>
      </c>
      <c r="G47" s="1226" t="s">
        <v>2588</v>
      </c>
      <c r="H47" s="1244">
        <v>100</v>
      </c>
      <c r="I47" s="1244" t="s">
        <v>2982</v>
      </c>
      <c r="J47" s="1244">
        <v>45</v>
      </c>
      <c r="K47" s="1244" t="s">
        <v>3595</v>
      </c>
      <c r="L47" s="1244">
        <v>4503</v>
      </c>
      <c r="M47" s="1244" t="s">
        <v>3838</v>
      </c>
      <c r="N47" s="1244">
        <v>2026004540084</v>
      </c>
      <c r="O47" s="1226" t="s">
        <v>3839</v>
      </c>
      <c r="P47" s="1261" t="s">
        <v>2588</v>
      </c>
      <c r="Q47" s="1267">
        <v>100</v>
      </c>
      <c r="R47" s="1276" t="s">
        <v>2871</v>
      </c>
      <c r="S47" s="1276"/>
      <c r="T47" s="1284"/>
      <c r="U47" s="1287"/>
      <c r="V47" s="1287"/>
      <c r="W47" s="1287"/>
      <c r="X47" s="1287"/>
      <c r="Y47" s="1287"/>
      <c r="Z47" s="1294">
        <f t="shared" si="5"/>
        <v>0</v>
      </c>
      <c r="AA47" s="1294">
        <f t="shared" si="32"/>
        <v>0</v>
      </c>
      <c r="AB47" s="1294">
        <f t="shared" si="32"/>
        <v>0</v>
      </c>
      <c r="AC47" s="1294">
        <f t="shared" si="32"/>
        <v>0</v>
      </c>
      <c r="AD47" s="1294">
        <f t="shared" si="32"/>
        <v>0</v>
      </c>
      <c r="AE47" s="1294">
        <f t="shared" si="32"/>
        <v>0</v>
      </c>
      <c r="AF47" s="1294">
        <f t="shared" si="32"/>
        <v>0</v>
      </c>
      <c r="AG47" s="194"/>
      <c r="AH47" s="195"/>
      <c r="AI47" s="195"/>
      <c r="AJ47" s="195"/>
      <c r="AK47" s="196"/>
      <c r="AL47" s="197"/>
      <c r="AM47" s="197"/>
      <c r="AN47" s="197"/>
      <c r="AO47" s="197"/>
      <c r="AP47" s="1300">
        <f>+U47</f>
        <v>0</v>
      </c>
      <c r="AQ47" s="1294">
        <f>SUM(AR47:AW50)</f>
        <v>0</v>
      </c>
      <c r="AR47" s="209"/>
      <c r="AS47" s="209"/>
      <c r="AT47" s="209"/>
      <c r="AU47" s="209"/>
      <c r="AV47" s="209"/>
      <c r="AW47" s="209"/>
      <c r="AX47" s="1300">
        <f>+V47</f>
        <v>0</v>
      </c>
      <c r="AY47" s="1294">
        <f>SUM(AZ47:BE50)</f>
        <v>0</v>
      </c>
      <c r="AZ47" s="209"/>
      <c r="BA47" s="209"/>
      <c r="BB47" s="209"/>
      <c r="BC47" s="209"/>
      <c r="BD47" s="209"/>
      <c r="BE47" s="209"/>
      <c r="BF47" s="1300">
        <f>+W47</f>
        <v>0</v>
      </c>
      <c r="BG47" s="1294">
        <f>SUM(BH47:BM50)</f>
        <v>0</v>
      </c>
      <c r="BH47" s="209"/>
      <c r="BI47" s="209"/>
      <c r="BJ47" s="209"/>
      <c r="BK47" s="209"/>
      <c r="BL47" s="209"/>
      <c r="BM47" s="209"/>
      <c r="BN47" s="1300">
        <f>+X47</f>
        <v>0</v>
      </c>
      <c r="BO47" s="1294">
        <f>SUM(BP47:BU50)</f>
        <v>0</v>
      </c>
      <c r="BP47" s="209"/>
      <c r="BQ47" s="209"/>
      <c r="BR47" s="209"/>
      <c r="BS47" s="209"/>
      <c r="BT47" s="209"/>
      <c r="BU47" s="209"/>
    </row>
    <row r="48" spans="1:73" ht="40.15" customHeight="1">
      <c r="A48" s="133"/>
      <c r="B48" s="141"/>
      <c r="C48" s="1221"/>
      <c r="D48" s="1227"/>
      <c r="E48" s="1233"/>
      <c r="F48" s="1239"/>
      <c r="G48" s="1227"/>
      <c r="H48" s="1245"/>
      <c r="I48" s="1245"/>
      <c r="J48" s="1245"/>
      <c r="K48" s="1245"/>
      <c r="L48" s="1245"/>
      <c r="M48" s="1245"/>
      <c r="N48" s="1245"/>
      <c r="O48" s="1227"/>
      <c r="P48" s="1262"/>
      <c r="Q48" s="1268"/>
      <c r="R48" s="1277"/>
      <c r="S48" s="1277"/>
      <c r="T48" s="1285"/>
      <c r="U48" s="1288"/>
      <c r="V48" s="1288"/>
      <c r="W48" s="1288"/>
      <c r="X48" s="1288"/>
      <c r="Y48" s="1288"/>
      <c r="Z48" s="1295"/>
      <c r="AA48" s="1295"/>
      <c r="AB48" s="1295"/>
      <c r="AC48" s="1295"/>
      <c r="AD48" s="1295"/>
      <c r="AE48" s="1295"/>
      <c r="AF48" s="1295"/>
      <c r="AG48" s="198"/>
      <c r="AH48" s="199"/>
      <c r="AI48" s="199"/>
      <c r="AJ48" s="199"/>
      <c r="AK48" s="200"/>
      <c r="AL48" s="201"/>
      <c r="AM48" s="201"/>
      <c r="AN48" s="201"/>
      <c r="AO48" s="201"/>
      <c r="AP48" s="1301"/>
      <c r="AQ48" s="1295"/>
      <c r="AR48" s="210"/>
      <c r="AS48" s="210"/>
      <c r="AT48" s="210"/>
      <c r="AU48" s="210"/>
      <c r="AV48" s="210"/>
      <c r="AW48" s="210"/>
      <c r="AX48" s="1301"/>
      <c r="AY48" s="1295"/>
      <c r="AZ48" s="210"/>
      <c r="BA48" s="210"/>
      <c r="BB48" s="210"/>
      <c r="BC48" s="210"/>
      <c r="BD48" s="210"/>
      <c r="BE48" s="210"/>
      <c r="BF48" s="1301"/>
      <c r="BG48" s="1295"/>
      <c r="BH48" s="210"/>
      <c r="BI48" s="210"/>
      <c r="BJ48" s="210"/>
      <c r="BK48" s="210"/>
      <c r="BL48" s="210"/>
      <c r="BM48" s="210"/>
      <c r="BN48" s="1301"/>
      <c r="BO48" s="1295"/>
      <c r="BP48" s="210"/>
      <c r="BQ48" s="210"/>
      <c r="BR48" s="210"/>
      <c r="BS48" s="210"/>
      <c r="BT48" s="210"/>
      <c r="BU48" s="210"/>
    </row>
    <row r="49" spans="1:73" ht="40.15" customHeight="1">
      <c r="A49" s="133"/>
      <c r="B49" s="141"/>
      <c r="C49" s="1221"/>
      <c r="D49" s="1227"/>
      <c r="E49" s="1233"/>
      <c r="F49" s="1239"/>
      <c r="G49" s="1227"/>
      <c r="H49" s="1245"/>
      <c r="I49" s="1245"/>
      <c r="J49" s="1245"/>
      <c r="K49" s="1245"/>
      <c r="L49" s="1245"/>
      <c r="M49" s="1245"/>
      <c r="N49" s="1245"/>
      <c r="O49" s="1227"/>
      <c r="P49" s="1262"/>
      <c r="Q49" s="1268"/>
      <c r="R49" s="1277"/>
      <c r="S49" s="1277"/>
      <c r="T49" s="1285"/>
      <c r="U49" s="1288"/>
      <c r="V49" s="1288"/>
      <c r="W49" s="1288"/>
      <c r="X49" s="1288"/>
      <c r="Y49" s="1288"/>
      <c r="Z49" s="1295"/>
      <c r="AA49" s="1295"/>
      <c r="AB49" s="1295"/>
      <c r="AC49" s="1295"/>
      <c r="AD49" s="1295"/>
      <c r="AE49" s="1295"/>
      <c r="AF49" s="1295"/>
      <c r="AG49" s="200"/>
      <c r="AH49" s="199"/>
      <c r="AI49" s="199"/>
      <c r="AJ49" s="199"/>
      <c r="AK49" s="200"/>
      <c r="AL49" s="201"/>
      <c r="AM49" s="201"/>
      <c r="AN49" s="201"/>
      <c r="AO49" s="201"/>
      <c r="AP49" s="1301"/>
      <c r="AQ49" s="1295"/>
      <c r="AR49" s="210"/>
      <c r="AS49" s="210"/>
      <c r="AT49" s="210"/>
      <c r="AU49" s="210"/>
      <c r="AV49" s="210"/>
      <c r="AW49" s="210"/>
      <c r="AX49" s="1301"/>
      <c r="AY49" s="1295"/>
      <c r="AZ49" s="210"/>
      <c r="BA49" s="210"/>
      <c r="BB49" s="210"/>
      <c r="BC49" s="210"/>
      <c r="BD49" s="210"/>
      <c r="BE49" s="210"/>
      <c r="BF49" s="1301"/>
      <c r="BG49" s="1295"/>
      <c r="BH49" s="210"/>
      <c r="BI49" s="210"/>
      <c r="BJ49" s="210"/>
      <c r="BK49" s="210"/>
      <c r="BL49" s="210"/>
      <c r="BM49" s="210"/>
      <c r="BN49" s="1301"/>
      <c r="BO49" s="1295"/>
      <c r="BP49" s="210"/>
      <c r="BQ49" s="210"/>
      <c r="BR49" s="210"/>
      <c r="BS49" s="210"/>
      <c r="BT49" s="210"/>
      <c r="BU49" s="210"/>
    </row>
    <row r="50" spans="1:73" ht="40.15" customHeight="1">
      <c r="A50" s="133"/>
      <c r="B50" s="141"/>
      <c r="C50" s="1222"/>
      <c r="D50" s="1228"/>
      <c r="E50" s="1234"/>
      <c r="F50" s="1240"/>
      <c r="G50" s="1228"/>
      <c r="H50" s="1246"/>
      <c r="I50" s="1246"/>
      <c r="J50" s="1246"/>
      <c r="K50" s="1246"/>
      <c r="L50" s="1246"/>
      <c r="M50" s="1246"/>
      <c r="N50" s="1246"/>
      <c r="O50" s="1228"/>
      <c r="P50" s="1263"/>
      <c r="Q50" s="1269"/>
      <c r="R50" s="1278"/>
      <c r="S50" s="1278"/>
      <c r="T50" s="1286"/>
      <c r="U50" s="1289"/>
      <c r="V50" s="1289"/>
      <c r="W50" s="1289"/>
      <c r="X50" s="1289"/>
      <c r="Y50" s="1289"/>
      <c r="Z50" s="1296"/>
      <c r="AA50" s="1296"/>
      <c r="AB50" s="1296"/>
      <c r="AC50" s="1296"/>
      <c r="AD50" s="1296"/>
      <c r="AE50" s="1296"/>
      <c r="AF50" s="1296"/>
      <c r="AG50" s="202"/>
      <c r="AH50" s="203"/>
      <c r="AI50" s="203"/>
      <c r="AJ50" s="203"/>
      <c r="AK50" s="202"/>
      <c r="AL50" s="204"/>
      <c r="AM50" s="204"/>
      <c r="AN50" s="204"/>
      <c r="AO50" s="204"/>
      <c r="AP50" s="1302"/>
      <c r="AQ50" s="1296"/>
      <c r="AR50" s="211"/>
      <c r="AS50" s="211"/>
      <c r="AT50" s="211"/>
      <c r="AU50" s="211"/>
      <c r="AV50" s="211"/>
      <c r="AW50" s="211"/>
      <c r="AX50" s="1302"/>
      <c r="AY50" s="1296"/>
      <c r="AZ50" s="211"/>
      <c r="BA50" s="211"/>
      <c r="BB50" s="211"/>
      <c r="BC50" s="211"/>
      <c r="BD50" s="211"/>
      <c r="BE50" s="211"/>
      <c r="BF50" s="1302"/>
      <c r="BG50" s="1296"/>
      <c r="BH50" s="211"/>
      <c r="BI50" s="211"/>
      <c r="BJ50" s="211"/>
      <c r="BK50" s="211"/>
      <c r="BL50" s="211"/>
      <c r="BM50" s="211"/>
      <c r="BN50" s="1302"/>
      <c r="BO50" s="1296"/>
      <c r="BP50" s="211"/>
      <c r="BQ50" s="211"/>
      <c r="BR50" s="211"/>
      <c r="BS50" s="211"/>
      <c r="BT50" s="211"/>
      <c r="BU50" s="211"/>
    </row>
    <row r="51" spans="1:73" ht="40.15" customHeight="1">
      <c r="A51" s="133"/>
      <c r="B51" s="141"/>
      <c r="C51" s="1220" t="s">
        <v>2589</v>
      </c>
      <c r="D51" s="1226" t="s">
        <v>2590</v>
      </c>
      <c r="E51" s="1232">
        <v>861</v>
      </c>
      <c r="F51" s="1238"/>
      <c r="G51" s="1226"/>
      <c r="H51" s="1244"/>
      <c r="I51" s="1244"/>
      <c r="J51" s="1244">
        <v>45</v>
      </c>
      <c r="K51" s="1226" t="s">
        <v>3595</v>
      </c>
      <c r="L51" s="1244">
        <v>4503</v>
      </c>
      <c r="M51" s="1226" t="s">
        <v>3838</v>
      </c>
      <c r="N51" s="1252">
        <v>2026004540084</v>
      </c>
      <c r="O51" s="1226" t="s">
        <v>3839</v>
      </c>
      <c r="P51" s="1261" t="s">
        <v>742</v>
      </c>
      <c r="Q51" s="1267">
        <v>1</v>
      </c>
      <c r="R51" s="1276" t="s">
        <v>2867</v>
      </c>
      <c r="S51" s="1276"/>
      <c r="T51" s="1284"/>
      <c r="U51" s="1287"/>
      <c r="V51" s="1287"/>
      <c r="W51" s="1287"/>
      <c r="X51" s="1287"/>
      <c r="Y51" s="1287"/>
      <c r="Z51" s="1294">
        <f t="shared" si="5"/>
        <v>0</v>
      </c>
      <c r="AA51" s="1294">
        <f t="shared" si="32"/>
        <v>0</v>
      </c>
      <c r="AB51" s="1294">
        <f t="shared" si="32"/>
        <v>0</v>
      </c>
      <c r="AC51" s="1294">
        <f t="shared" si="32"/>
        <v>0</v>
      </c>
      <c r="AD51" s="1294">
        <f t="shared" si="32"/>
        <v>0</v>
      </c>
      <c r="AE51" s="1294">
        <f t="shared" si="32"/>
        <v>0</v>
      </c>
      <c r="AF51" s="1294">
        <f t="shared" si="32"/>
        <v>0</v>
      </c>
      <c r="AG51" s="194"/>
      <c r="AH51" s="195"/>
      <c r="AI51" s="195"/>
      <c r="AJ51" s="195"/>
      <c r="AK51" s="196"/>
      <c r="AL51" s="197"/>
      <c r="AM51" s="197"/>
      <c r="AN51" s="197"/>
      <c r="AO51" s="197"/>
      <c r="AP51" s="1300">
        <f>+U51</f>
        <v>0</v>
      </c>
      <c r="AQ51" s="1294">
        <f>SUM(AR51:AW54)</f>
        <v>0</v>
      </c>
      <c r="AR51" s="209"/>
      <c r="AS51" s="209"/>
      <c r="AT51" s="209"/>
      <c r="AU51" s="209"/>
      <c r="AV51" s="209"/>
      <c r="AW51" s="209"/>
      <c r="AX51" s="1300">
        <f>+V51</f>
        <v>0</v>
      </c>
      <c r="AY51" s="1294">
        <f>SUM(AZ51:BE54)</f>
        <v>0</v>
      </c>
      <c r="AZ51" s="209"/>
      <c r="BA51" s="209"/>
      <c r="BB51" s="209"/>
      <c r="BC51" s="209"/>
      <c r="BD51" s="209"/>
      <c r="BE51" s="209"/>
      <c r="BF51" s="1300">
        <f>+W51</f>
        <v>0</v>
      </c>
      <c r="BG51" s="1294">
        <f>SUM(BH51:BM54)</f>
        <v>0</v>
      </c>
      <c r="BH51" s="209"/>
      <c r="BI51" s="209"/>
      <c r="BJ51" s="209"/>
      <c r="BK51" s="209"/>
      <c r="BL51" s="209"/>
      <c r="BM51" s="209"/>
      <c r="BN51" s="1300">
        <f>+X51</f>
        <v>0</v>
      </c>
      <c r="BO51" s="1294">
        <f>SUM(BP51:BU54)</f>
        <v>0</v>
      </c>
      <c r="BP51" s="209"/>
      <c r="BQ51" s="209"/>
      <c r="BR51" s="209"/>
      <c r="BS51" s="209"/>
      <c r="BT51" s="209"/>
      <c r="BU51" s="209"/>
    </row>
    <row r="52" spans="1:73" ht="40.15" customHeight="1">
      <c r="A52" s="133"/>
      <c r="B52" s="141"/>
      <c r="C52" s="1221"/>
      <c r="D52" s="1227"/>
      <c r="E52" s="1233"/>
      <c r="F52" s="1239"/>
      <c r="G52" s="1227"/>
      <c r="H52" s="1245"/>
      <c r="I52" s="1245"/>
      <c r="J52" s="1245"/>
      <c r="K52" s="1227"/>
      <c r="L52" s="1245"/>
      <c r="M52" s="1227"/>
      <c r="N52" s="1253"/>
      <c r="O52" s="1227"/>
      <c r="P52" s="1262"/>
      <c r="Q52" s="1268"/>
      <c r="R52" s="1277"/>
      <c r="S52" s="1277"/>
      <c r="T52" s="1285"/>
      <c r="U52" s="1288"/>
      <c r="V52" s="1288"/>
      <c r="W52" s="1288"/>
      <c r="X52" s="1288"/>
      <c r="Y52" s="1288"/>
      <c r="Z52" s="1295"/>
      <c r="AA52" s="1295"/>
      <c r="AB52" s="1295"/>
      <c r="AC52" s="1295"/>
      <c r="AD52" s="1295"/>
      <c r="AE52" s="1295"/>
      <c r="AF52" s="1295"/>
      <c r="AG52" s="198"/>
      <c r="AH52" s="199"/>
      <c r="AI52" s="199"/>
      <c r="AJ52" s="199"/>
      <c r="AK52" s="200"/>
      <c r="AL52" s="201"/>
      <c r="AM52" s="201"/>
      <c r="AN52" s="201"/>
      <c r="AO52" s="201"/>
      <c r="AP52" s="1301"/>
      <c r="AQ52" s="1295"/>
      <c r="AR52" s="210"/>
      <c r="AS52" s="210"/>
      <c r="AT52" s="210"/>
      <c r="AU52" s="210"/>
      <c r="AV52" s="210"/>
      <c r="AW52" s="210"/>
      <c r="AX52" s="1301"/>
      <c r="AY52" s="1295"/>
      <c r="AZ52" s="210"/>
      <c r="BA52" s="210"/>
      <c r="BB52" s="210"/>
      <c r="BC52" s="210"/>
      <c r="BD52" s="210"/>
      <c r="BE52" s="210"/>
      <c r="BF52" s="1301"/>
      <c r="BG52" s="1295"/>
      <c r="BH52" s="210"/>
      <c r="BI52" s="210"/>
      <c r="BJ52" s="210"/>
      <c r="BK52" s="210"/>
      <c r="BL52" s="210"/>
      <c r="BM52" s="210"/>
      <c r="BN52" s="1301"/>
      <c r="BO52" s="1295"/>
      <c r="BP52" s="210"/>
      <c r="BQ52" s="210"/>
      <c r="BR52" s="210"/>
      <c r="BS52" s="210"/>
      <c r="BT52" s="210"/>
      <c r="BU52" s="210"/>
    </row>
    <row r="53" spans="1:73" ht="40.15" customHeight="1">
      <c r="A53" s="133"/>
      <c r="B53" s="141"/>
      <c r="C53" s="1221"/>
      <c r="D53" s="1227"/>
      <c r="E53" s="1233"/>
      <c r="F53" s="1239"/>
      <c r="G53" s="1227"/>
      <c r="H53" s="1245"/>
      <c r="I53" s="1245"/>
      <c r="J53" s="1245"/>
      <c r="K53" s="1227"/>
      <c r="L53" s="1245"/>
      <c r="M53" s="1227"/>
      <c r="N53" s="1253"/>
      <c r="O53" s="1227"/>
      <c r="P53" s="1262"/>
      <c r="Q53" s="1268"/>
      <c r="R53" s="1277"/>
      <c r="S53" s="1277"/>
      <c r="T53" s="1285"/>
      <c r="U53" s="1288"/>
      <c r="V53" s="1288"/>
      <c r="W53" s="1288"/>
      <c r="X53" s="1288"/>
      <c r="Y53" s="1288"/>
      <c r="Z53" s="1295"/>
      <c r="AA53" s="1295"/>
      <c r="AB53" s="1295"/>
      <c r="AC53" s="1295"/>
      <c r="AD53" s="1295"/>
      <c r="AE53" s="1295"/>
      <c r="AF53" s="1295"/>
      <c r="AG53" s="200"/>
      <c r="AH53" s="199"/>
      <c r="AI53" s="199"/>
      <c r="AJ53" s="199"/>
      <c r="AK53" s="200"/>
      <c r="AL53" s="201"/>
      <c r="AM53" s="201"/>
      <c r="AN53" s="201"/>
      <c r="AO53" s="201"/>
      <c r="AP53" s="1301"/>
      <c r="AQ53" s="1295"/>
      <c r="AR53" s="210"/>
      <c r="AS53" s="210"/>
      <c r="AT53" s="210"/>
      <c r="AU53" s="210"/>
      <c r="AV53" s="210"/>
      <c r="AW53" s="210"/>
      <c r="AX53" s="1301"/>
      <c r="AY53" s="1295"/>
      <c r="AZ53" s="210"/>
      <c r="BA53" s="210"/>
      <c r="BB53" s="210"/>
      <c r="BC53" s="210"/>
      <c r="BD53" s="210"/>
      <c r="BE53" s="210"/>
      <c r="BF53" s="1301"/>
      <c r="BG53" s="1295"/>
      <c r="BH53" s="210"/>
      <c r="BI53" s="210"/>
      <c r="BJ53" s="210"/>
      <c r="BK53" s="210"/>
      <c r="BL53" s="210"/>
      <c r="BM53" s="210"/>
      <c r="BN53" s="1301"/>
      <c r="BO53" s="1295"/>
      <c r="BP53" s="210"/>
      <c r="BQ53" s="210"/>
      <c r="BR53" s="210"/>
      <c r="BS53" s="210"/>
      <c r="BT53" s="210"/>
      <c r="BU53" s="210"/>
    </row>
    <row r="54" spans="1:73" ht="40.15" customHeight="1">
      <c r="A54" s="133"/>
      <c r="B54" s="141"/>
      <c r="C54" s="1222"/>
      <c r="D54" s="1228"/>
      <c r="E54" s="1234"/>
      <c r="F54" s="1240"/>
      <c r="G54" s="1228"/>
      <c r="H54" s="1246"/>
      <c r="I54" s="1246"/>
      <c r="J54" s="1246"/>
      <c r="K54" s="1228"/>
      <c r="L54" s="1246"/>
      <c r="M54" s="1228"/>
      <c r="N54" s="1254"/>
      <c r="O54" s="1228"/>
      <c r="P54" s="1263"/>
      <c r="Q54" s="1269"/>
      <c r="R54" s="1278"/>
      <c r="S54" s="1278"/>
      <c r="T54" s="1286"/>
      <c r="U54" s="1289"/>
      <c r="V54" s="1289"/>
      <c r="W54" s="1289"/>
      <c r="X54" s="1289"/>
      <c r="Y54" s="1289"/>
      <c r="Z54" s="1296"/>
      <c r="AA54" s="1296"/>
      <c r="AB54" s="1296"/>
      <c r="AC54" s="1296"/>
      <c r="AD54" s="1296"/>
      <c r="AE54" s="1296"/>
      <c r="AF54" s="1296"/>
      <c r="AG54" s="202"/>
      <c r="AH54" s="203"/>
      <c r="AI54" s="203"/>
      <c r="AJ54" s="203"/>
      <c r="AK54" s="202"/>
      <c r="AL54" s="204"/>
      <c r="AM54" s="204"/>
      <c r="AN54" s="204"/>
      <c r="AO54" s="204"/>
      <c r="AP54" s="1302"/>
      <c r="AQ54" s="1296"/>
      <c r="AR54" s="211"/>
      <c r="AS54" s="211"/>
      <c r="AT54" s="211"/>
      <c r="AU54" s="211"/>
      <c r="AV54" s="211"/>
      <c r="AW54" s="211"/>
      <c r="AX54" s="1302"/>
      <c r="AY54" s="1296"/>
      <c r="AZ54" s="211"/>
      <c r="BA54" s="211"/>
      <c r="BB54" s="211"/>
      <c r="BC54" s="211"/>
      <c r="BD54" s="211"/>
      <c r="BE54" s="211"/>
      <c r="BF54" s="1302"/>
      <c r="BG54" s="1296"/>
      <c r="BH54" s="211"/>
      <c r="BI54" s="211"/>
      <c r="BJ54" s="211"/>
      <c r="BK54" s="211"/>
      <c r="BL54" s="211"/>
      <c r="BM54" s="211"/>
      <c r="BN54" s="1302"/>
      <c r="BO54" s="1296"/>
      <c r="BP54" s="211"/>
      <c r="BQ54" s="211"/>
      <c r="BR54" s="211"/>
      <c r="BS54" s="211"/>
      <c r="BT54" s="211"/>
      <c r="BU54" s="211"/>
    </row>
    <row r="55" spans="1:73" ht="40.15" customHeight="1">
      <c r="A55" s="133"/>
      <c r="B55" s="141"/>
      <c r="C55" s="1220" t="s">
        <v>2591</v>
      </c>
      <c r="D55" s="1226" t="s">
        <v>2592</v>
      </c>
      <c r="E55" s="1232">
        <v>862</v>
      </c>
      <c r="F55" s="1238"/>
      <c r="G55" s="1226"/>
      <c r="H55" s="1244"/>
      <c r="I55" s="1244"/>
      <c r="J55" s="1244">
        <v>45</v>
      </c>
      <c r="K55" s="1226" t="s">
        <v>3595</v>
      </c>
      <c r="L55" s="1244">
        <v>4503</v>
      </c>
      <c r="M55" s="1226" t="s">
        <v>3838</v>
      </c>
      <c r="N55" s="1252">
        <v>2026004540084</v>
      </c>
      <c r="O55" s="1226" t="s">
        <v>3839</v>
      </c>
      <c r="P55" s="1261" t="s">
        <v>2564</v>
      </c>
      <c r="Q55" s="1267">
        <v>40</v>
      </c>
      <c r="R55" s="1276" t="s">
        <v>2871</v>
      </c>
      <c r="S55" s="1276"/>
      <c r="T55" s="1284"/>
      <c r="U55" s="1287"/>
      <c r="V55" s="1287"/>
      <c r="W55" s="1287"/>
      <c r="X55" s="1287"/>
      <c r="Y55" s="1287"/>
      <c r="Z55" s="1294">
        <f t="shared" si="5"/>
        <v>0</v>
      </c>
      <c r="AA55" s="1294">
        <f t="shared" ref="AA55:AF55" si="33">SUM(AR55:AR58,AZ55:AZ58,BH55:BH58,BP55:BP58)</f>
        <v>0</v>
      </c>
      <c r="AB55" s="1294">
        <f t="shared" si="33"/>
        <v>0</v>
      </c>
      <c r="AC55" s="1294">
        <f t="shared" si="33"/>
        <v>0</v>
      </c>
      <c r="AD55" s="1294">
        <f t="shared" si="33"/>
        <v>0</v>
      </c>
      <c r="AE55" s="1294">
        <f t="shared" si="33"/>
        <v>0</v>
      </c>
      <c r="AF55" s="1294">
        <f t="shared" si="33"/>
        <v>0</v>
      </c>
      <c r="AG55" s="194"/>
      <c r="AH55" s="195"/>
      <c r="AI55" s="195"/>
      <c r="AJ55" s="195"/>
      <c r="AK55" s="196"/>
      <c r="AL55" s="197"/>
      <c r="AM55" s="197"/>
      <c r="AN55" s="197"/>
      <c r="AO55" s="197"/>
      <c r="AP55" s="1300">
        <f>+U55</f>
        <v>0</v>
      </c>
      <c r="AQ55" s="1294">
        <f>SUM(AR55:AW58)</f>
        <v>0</v>
      </c>
      <c r="AR55" s="209"/>
      <c r="AS55" s="209"/>
      <c r="AT55" s="209"/>
      <c r="AU55" s="209"/>
      <c r="AV55" s="209"/>
      <c r="AW55" s="209"/>
      <c r="AX55" s="1300">
        <f>+V55</f>
        <v>0</v>
      </c>
      <c r="AY55" s="1294">
        <f>SUM(AZ55:BE58)</f>
        <v>0</v>
      </c>
      <c r="AZ55" s="209"/>
      <c r="BA55" s="209"/>
      <c r="BB55" s="209"/>
      <c r="BC55" s="209"/>
      <c r="BD55" s="209"/>
      <c r="BE55" s="209"/>
      <c r="BF55" s="1300">
        <f>+W55</f>
        <v>0</v>
      </c>
      <c r="BG55" s="1294">
        <f>SUM(BH55:BM58)</f>
        <v>0</v>
      </c>
      <c r="BH55" s="209"/>
      <c r="BI55" s="209"/>
      <c r="BJ55" s="209"/>
      <c r="BK55" s="209"/>
      <c r="BL55" s="209"/>
      <c r="BM55" s="209"/>
      <c r="BN55" s="1300">
        <f>+X55</f>
        <v>0</v>
      </c>
      <c r="BO55" s="1294">
        <f>SUM(BP55:BU58)</f>
        <v>0</v>
      </c>
      <c r="BP55" s="209"/>
      <c r="BQ55" s="209"/>
      <c r="BR55" s="209"/>
      <c r="BS55" s="209"/>
      <c r="BT55" s="209"/>
      <c r="BU55" s="209"/>
    </row>
    <row r="56" spans="1:73" ht="40.15" customHeight="1">
      <c r="A56" s="133"/>
      <c r="B56" s="141"/>
      <c r="C56" s="1221"/>
      <c r="D56" s="1227"/>
      <c r="E56" s="1233"/>
      <c r="F56" s="1239"/>
      <c r="G56" s="1227"/>
      <c r="H56" s="1245"/>
      <c r="I56" s="1245"/>
      <c r="J56" s="1245"/>
      <c r="K56" s="1227"/>
      <c r="L56" s="1245"/>
      <c r="M56" s="1227"/>
      <c r="N56" s="1253"/>
      <c r="O56" s="1227"/>
      <c r="P56" s="1262"/>
      <c r="Q56" s="1268"/>
      <c r="R56" s="1277"/>
      <c r="S56" s="1277"/>
      <c r="T56" s="1285"/>
      <c r="U56" s="1288"/>
      <c r="V56" s="1288"/>
      <c r="W56" s="1288"/>
      <c r="X56" s="1288"/>
      <c r="Y56" s="1288"/>
      <c r="Z56" s="1295"/>
      <c r="AA56" s="1295"/>
      <c r="AB56" s="1295"/>
      <c r="AC56" s="1295"/>
      <c r="AD56" s="1295"/>
      <c r="AE56" s="1295"/>
      <c r="AF56" s="1295"/>
      <c r="AG56" s="198"/>
      <c r="AH56" s="199"/>
      <c r="AI56" s="199"/>
      <c r="AJ56" s="199"/>
      <c r="AK56" s="200"/>
      <c r="AL56" s="201"/>
      <c r="AM56" s="201"/>
      <c r="AN56" s="201"/>
      <c r="AO56" s="201"/>
      <c r="AP56" s="1301"/>
      <c r="AQ56" s="1295"/>
      <c r="AR56" s="210"/>
      <c r="AS56" s="210"/>
      <c r="AT56" s="210"/>
      <c r="AU56" s="210"/>
      <c r="AV56" s="210"/>
      <c r="AW56" s="210"/>
      <c r="AX56" s="1301"/>
      <c r="AY56" s="1295"/>
      <c r="AZ56" s="210"/>
      <c r="BA56" s="210"/>
      <c r="BB56" s="210"/>
      <c r="BC56" s="210"/>
      <c r="BD56" s="210"/>
      <c r="BE56" s="210"/>
      <c r="BF56" s="1301"/>
      <c r="BG56" s="1295"/>
      <c r="BH56" s="210"/>
      <c r="BI56" s="210"/>
      <c r="BJ56" s="210"/>
      <c r="BK56" s="210"/>
      <c r="BL56" s="210"/>
      <c r="BM56" s="210"/>
      <c r="BN56" s="1301"/>
      <c r="BO56" s="1295"/>
      <c r="BP56" s="210"/>
      <c r="BQ56" s="210"/>
      <c r="BR56" s="210"/>
      <c r="BS56" s="210"/>
      <c r="BT56" s="210"/>
      <c r="BU56" s="210"/>
    </row>
    <row r="57" spans="1:73" ht="40.15" customHeight="1">
      <c r="A57" s="133"/>
      <c r="B57" s="141"/>
      <c r="C57" s="1221"/>
      <c r="D57" s="1227"/>
      <c r="E57" s="1233"/>
      <c r="F57" s="1239"/>
      <c r="G57" s="1227"/>
      <c r="H57" s="1245"/>
      <c r="I57" s="1245"/>
      <c r="J57" s="1245"/>
      <c r="K57" s="1227"/>
      <c r="L57" s="1245"/>
      <c r="M57" s="1227"/>
      <c r="N57" s="1253"/>
      <c r="O57" s="1227"/>
      <c r="P57" s="1262"/>
      <c r="Q57" s="1268"/>
      <c r="R57" s="1277"/>
      <c r="S57" s="1277"/>
      <c r="T57" s="1285"/>
      <c r="U57" s="1288"/>
      <c r="V57" s="1288"/>
      <c r="W57" s="1288"/>
      <c r="X57" s="1288"/>
      <c r="Y57" s="1288"/>
      <c r="Z57" s="1295"/>
      <c r="AA57" s="1295"/>
      <c r="AB57" s="1295"/>
      <c r="AC57" s="1295"/>
      <c r="AD57" s="1295"/>
      <c r="AE57" s="1295"/>
      <c r="AF57" s="1295"/>
      <c r="AG57" s="200"/>
      <c r="AH57" s="199"/>
      <c r="AI57" s="199"/>
      <c r="AJ57" s="199"/>
      <c r="AK57" s="200"/>
      <c r="AL57" s="201"/>
      <c r="AM57" s="201"/>
      <c r="AN57" s="201"/>
      <c r="AO57" s="201"/>
      <c r="AP57" s="1301"/>
      <c r="AQ57" s="1295"/>
      <c r="AR57" s="210"/>
      <c r="AS57" s="210"/>
      <c r="AT57" s="210"/>
      <c r="AU57" s="210"/>
      <c r="AV57" s="210"/>
      <c r="AW57" s="210"/>
      <c r="AX57" s="1301"/>
      <c r="AY57" s="1295"/>
      <c r="AZ57" s="210"/>
      <c r="BA57" s="210"/>
      <c r="BB57" s="210"/>
      <c r="BC57" s="210"/>
      <c r="BD57" s="210"/>
      <c r="BE57" s="210"/>
      <c r="BF57" s="1301"/>
      <c r="BG57" s="1295"/>
      <c r="BH57" s="210"/>
      <c r="BI57" s="210"/>
      <c r="BJ57" s="210"/>
      <c r="BK57" s="210"/>
      <c r="BL57" s="210"/>
      <c r="BM57" s="210"/>
      <c r="BN57" s="1301"/>
      <c r="BO57" s="1295"/>
      <c r="BP57" s="210"/>
      <c r="BQ57" s="210"/>
      <c r="BR57" s="210"/>
      <c r="BS57" s="210"/>
      <c r="BT57" s="210"/>
      <c r="BU57" s="210"/>
    </row>
    <row r="58" spans="1:73" ht="40.15" customHeight="1">
      <c r="A58" s="133"/>
      <c r="B58" s="141"/>
      <c r="C58" s="1222"/>
      <c r="D58" s="1228"/>
      <c r="E58" s="1234"/>
      <c r="F58" s="1240"/>
      <c r="G58" s="1228"/>
      <c r="H58" s="1246"/>
      <c r="I58" s="1246"/>
      <c r="J58" s="1246"/>
      <c r="K58" s="1228"/>
      <c r="L58" s="1246"/>
      <c r="M58" s="1228"/>
      <c r="N58" s="1254"/>
      <c r="O58" s="1228"/>
      <c r="P58" s="1263"/>
      <c r="Q58" s="1269"/>
      <c r="R58" s="1278"/>
      <c r="S58" s="1278"/>
      <c r="T58" s="1286"/>
      <c r="U58" s="1289"/>
      <c r="V58" s="1289"/>
      <c r="W58" s="1289"/>
      <c r="X58" s="1289"/>
      <c r="Y58" s="1289"/>
      <c r="Z58" s="1296"/>
      <c r="AA58" s="1296"/>
      <c r="AB58" s="1296"/>
      <c r="AC58" s="1296"/>
      <c r="AD58" s="1296"/>
      <c r="AE58" s="1296"/>
      <c r="AF58" s="1296"/>
      <c r="AG58" s="202"/>
      <c r="AH58" s="203"/>
      <c r="AI58" s="203"/>
      <c r="AJ58" s="203"/>
      <c r="AK58" s="202"/>
      <c r="AL58" s="204"/>
      <c r="AM58" s="204"/>
      <c r="AN58" s="204"/>
      <c r="AO58" s="204"/>
      <c r="AP58" s="1302"/>
      <c r="AQ58" s="1296"/>
      <c r="AR58" s="211"/>
      <c r="AS58" s="211"/>
      <c r="AT58" s="211"/>
      <c r="AU58" s="211"/>
      <c r="AV58" s="211"/>
      <c r="AW58" s="211"/>
      <c r="AX58" s="1302"/>
      <c r="AY58" s="1296"/>
      <c r="AZ58" s="211"/>
      <c r="BA58" s="211"/>
      <c r="BB58" s="211"/>
      <c r="BC58" s="211"/>
      <c r="BD58" s="211"/>
      <c r="BE58" s="211"/>
      <c r="BF58" s="1302"/>
      <c r="BG58" s="1296"/>
      <c r="BH58" s="211"/>
      <c r="BI58" s="211"/>
      <c r="BJ58" s="211"/>
      <c r="BK58" s="211"/>
      <c r="BL58" s="211"/>
      <c r="BM58" s="211"/>
      <c r="BN58" s="1302"/>
      <c r="BO58" s="1296"/>
      <c r="BP58" s="211"/>
      <c r="BQ58" s="211"/>
      <c r="BR58" s="211"/>
      <c r="BS58" s="211"/>
      <c r="BT58" s="211"/>
      <c r="BU58" s="211"/>
    </row>
    <row r="59" spans="1:73" ht="40.15" customHeight="1">
      <c r="B59" s="134" t="s">
        <v>2593</v>
      </c>
      <c r="C59" s="276" t="s">
        <v>2594</v>
      </c>
      <c r="D59" s="277"/>
      <c r="E59" s="279"/>
      <c r="F59" s="280"/>
      <c r="G59" s="281"/>
      <c r="H59" s="282"/>
      <c r="I59" s="282"/>
      <c r="J59" s="297"/>
      <c r="K59" s="297"/>
      <c r="L59" s="297"/>
      <c r="M59" s="297"/>
      <c r="N59" s="297"/>
      <c r="O59" s="299"/>
      <c r="P59" s="300"/>
      <c r="Q59" s="310"/>
      <c r="R59" s="385"/>
      <c r="S59" s="385"/>
      <c r="T59" s="238"/>
      <c r="U59" s="239"/>
      <c r="V59" s="239"/>
      <c r="W59" s="239"/>
      <c r="X59" s="240"/>
      <c r="Y59" s="314"/>
      <c r="Z59" s="243">
        <f t="shared" si="5"/>
        <v>0</v>
      </c>
      <c r="AA59" s="243">
        <f t="shared" si="5"/>
        <v>0</v>
      </c>
      <c r="AB59" s="243">
        <f t="shared" si="5"/>
        <v>0</v>
      </c>
      <c r="AC59" s="243">
        <f t="shared" si="5"/>
        <v>0</v>
      </c>
      <c r="AD59" s="243">
        <f t="shared" si="5"/>
        <v>0</v>
      </c>
      <c r="AE59" s="243">
        <f t="shared" si="5"/>
        <v>0</v>
      </c>
      <c r="AF59" s="243">
        <f t="shared" si="5"/>
        <v>0</v>
      </c>
      <c r="AG59" s="244"/>
      <c r="AH59" s="244"/>
      <c r="AI59" s="244"/>
      <c r="AJ59" s="244"/>
      <c r="AK59" s="244"/>
      <c r="AL59" s="244"/>
      <c r="AM59" s="244"/>
      <c r="AN59" s="244"/>
      <c r="AO59" s="244"/>
      <c r="AP59" s="245"/>
      <c r="AQ59" s="246">
        <f t="shared" ref="AQ59:AR59" si="34">SUM(AQ60:AQ83)</f>
        <v>0</v>
      </c>
      <c r="AR59" s="246">
        <f t="shared" si="34"/>
        <v>0</v>
      </c>
      <c r="AS59" s="246">
        <f t="shared" ref="AS59:AW59" si="35">SUM(AS60:AS83)</f>
        <v>0</v>
      </c>
      <c r="AT59" s="246">
        <f t="shared" si="35"/>
        <v>0</v>
      </c>
      <c r="AU59" s="246">
        <f t="shared" si="35"/>
        <v>0</v>
      </c>
      <c r="AV59" s="246">
        <f t="shared" si="35"/>
        <v>0</v>
      </c>
      <c r="AW59" s="246">
        <f t="shared" si="35"/>
        <v>0</v>
      </c>
      <c r="AX59" s="245"/>
      <c r="AY59" s="246">
        <f t="shared" ref="AY59:AZ59" si="36">SUM(AY60:AY83)</f>
        <v>0</v>
      </c>
      <c r="AZ59" s="246">
        <f t="shared" si="36"/>
        <v>0</v>
      </c>
      <c r="BA59" s="246">
        <f t="shared" ref="BA59:BE59" si="37">SUM(BA60:BA83)</f>
        <v>0</v>
      </c>
      <c r="BB59" s="246">
        <f t="shared" si="37"/>
        <v>0</v>
      </c>
      <c r="BC59" s="246">
        <f t="shared" si="37"/>
        <v>0</v>
      </c>
      <c r="BD59" s="246">
        <f t="shared" si="37"/>
        <v>0</v>
      </c>
      <c r="BE59" s="246">
        <f t="shared" si="37"/>
        <v>0</v>
      </c>
      <c r="BF59" s="245"/>
      <c r="BG59" s="246">
        <f t="shared" ref="BG59:BH59" si="38">SUM(BG60:BG83)</f>
        <v>0</v>
      </c>
      <c r="BH59" s="246">
        <f t="shared" si="38"/>
        <v>0</v>
      </c>
      <c r="BI59" s="246">
        <f t="shared" ref="BI59:BM59" si="39">SUM(BI60:BI83)</f>
        <v>0</v>
      </c>
      <c r="BJ59" s="246">
        <f t="shared" si="39"/>
        <v>0</v>
      </c>
      <c r="BK59" s="246">
        <f t="shared" si="39"/>
        <v>0</v>
      </c>
      <c r="BL59" s="246">
        <f t="shared" si="39"/>
        <v>0</v>
      </c>
      <c r="BM59" s="246">
        <f t="shared" si="39"/>
        <v>0</v>
      </c>
      <c r="BN59" s="245"/>
      <c r="BO59" s="246">
        <f t="shared" ref="BO59:BP59" si="40">SUM(BO60:BO83)</f>
        <v>0</v>
      </c>
      <c r="BP59" s="246">
        <f t="shared" si="40"/>
        <v>0</v>
      </c>
      <c r="BQ59" s="246">
        <f t="shared" ref="BQ59:BU59" si="41">SUM(BQ60:BQ83)</f>
        <v>0</v>
      </c>
      <c r="BR59" s="246">
        <f t="shared" si="41"/>
        <v>0</v>
      </c>
      <c r="BS59" s="246">
        <f t="shared" si="41"/>
        <v>0</v>
      </c>
      <c r="BT59" s="246">
        <f t="shared" si="41"/>
        <v>0</v>
      </c>
      <c r="BU59" s="246">
        <f t="shared" si="41"/>
        <v>0</v>
      </c>
    </row>
    <row r="60" spans="1:73" ht="40.15" customHeight="1">
      <c r="A60" s="133"/>
      <c r="B60" s="141"/>
      <c r="C60" s="1220" t="s">
        <v>2595</v>
      </c>
      <c r="D60" s="1226" t="s">
        <v>2596</v>
      </c>
      <c r="E60" s="1232">
        <v>863</v>
      </c>
      <c r="F60" s="1238">
        <v>450300200</v>
      </c>
      <c r="G60" s="1226" t="s">
        <v>485</v>
      </c>
      <c r="H60" s="1244">
        <v>2000</v>
      </c>
      <c r="I60" s="1244" t="s">
        <v>2982</v>
      </c>
      <c r="J60" s="1244">
        <v>45</v>
      </c>
      <c r="K60" s="1244" t="s">
        <v>3595</v>
      </c>
      <c r="L60" s="1244">
        <v>4503</v>
      </c>
      <c r="M60" s="1244" t="s">
        <v>3838</v>
      </c>
      <c r="N60" s="1244">
        <v>2026004540084</v>
      </c>
      <c r="O60" s="1226" t="s">
        <v>3839</v>
      </c>
      <c r="P60" s="1261" t="s">
        <v>485</v>
      </c>
      <c r="Q60" s="1267">
        <v>2000</v>
      </c>
      <c r="R60" s="1276" t="s">
        <v>2871</v>
      </c>
      <c r="S60" s="1276"/>
      <c r="T60" s="1284"/>
      <c r="U60" s="1287"/>
      <c r="V60" s="1287"/>
      <c r="W60" s="1287"/>
      <c r="X60" s="1287"/>
      <c r="Y60" s="1287"/>
      <c r="Z60" s="1294">
        <f t="shared" ref="Z60:Z80" si="42">+AQ60+AY60+BG60+BO60</f>
        <v>0</v>
      </c>
      <c r="AA60" s="1294">
        <f t="shared" ref="AA60:AF72" si="43">SUM(AR60:AR63,AZ60:AZ63,BH60:BH63,BP60:BP63)</f>
        <v>0</v>
      </c>
      <c r="AB60" s="1294">
        <f t="shared" si="43"/>
        <v>0</v>
      </c>
      <c r="AC60" s="1294">
        <f t="shared" si="43"/>
        <v>0</v>
      </c>
      <c r="AD60" s="1294">
        <f t="shared" si="43"/>
        <v>0</v>
      </c>
      <c r="AE60" s="1294">
        <f t="shared" si="43"/>
        <v>0</v>
      </c>
      <c r="AF60" s="1294">
        <f t="shared" si="43"/>
        <v>0</v>
      </c>
      <c r="AG60" s="194"/>
      <c r="AH60" s="195"/>
      <c r="AI60" s="195"/>
      <c r="AJ60" s="195"/>
      <c r="AK60" s="196"/>
      <c r="AL60" s="197"/>
      <c r="AM60" s="197"/>
      <c r="AN60" s="197"/>
      <c r="AO60" s="197"/>
      <c r="AP60" s="1300">
        <f>+U60</f>
        <v>0</v>
      </c>
      <c r="AQ60" s="1294">
        <f>SUM(AR60:AW63)</f>
        <v>0</v>
      </c>
      <c r="AR60" s="209"/>
      <c r="AS60" s="209"/>
      <c r="AT60" s="209"/>
      <c r="AU60" s="209"/>
      <c r="AV60" s="209"/>
      <c r="AW60" s="209"/>
      <c r="AX60" s="1300">
        <f>+V60</f>
        <v>0</v>
      </c>
      <c r="AY60" s="1294">
        <f>SUM(AZ60:BE63)</f>
        <v>0</v>
      </c>
      <c r="AZ60" s="209"/>
      <c r="BA60" s="209"/>
      <c r="BB60" s="209"/>
      <c r="BC60" s="209"/>
      <c r="BD60" s="209"/>
      <c r="BE60" s="209"/>
      <c r="BF60" s="1300">
        <f>+W60</f>
        <v>0</v>
      </c>
      <c r="BG60" s="1294">
        <f>SUM(BH60:BM63)</f>
        <v>0</v>
      </c>
      <c r="BH60" s="209"/>
      <c r="BI60" s="209"/>
      <c r="BJ60" s="209"/>
      <c r="BK60" s="209"/>
      <c r="BL60" s="209"/>
      <c r="BM60" s="209"/>
      <c r="BN60" s="1300">
        <f>+X60</f>
        <v>0</v>
      </c>
      <c r="BO60" s="1294">
        <f>SUM(BP60:BU63)</f>
        <v>0</v>
      </c>
      <c r="BP60" s="209"/>
      <c r="BQ60" s="209"/>
      <c r="BR60" s="209"/>
      <c r="BS60" s="209"/>
      <c r="BT60" s="209"/>
      <c r="BU60" s="209"/>
    </row>
    <row r="61" spans="1:73" ht="40.15" customHeight="1">
      <c r="A61" s="133"/>
      <c r="B61" s="141"/>
      <c r="C61" s="1221"/>
      <c r="D61" s="1227"/>
      <c r="E61" s="1233"/>
      <c r="F61" s="1239"/>
      <c r="G61" s="1227"/>
      <c r="H61" s="1245"/>
      <c r="I61" s="1245"/>
      <c r="J61" s="1245"/>
      <c r="K61" s="1245"/>
      <c r="L61" s="1245"/>
      <c r="M61" s="1245"/>
      <c r="N61" s="1245"/>
      <c r="O61" s="1227"/>
      <c r="P61" s="1262"/>
      <c r="Q61" s="1268"/>
      <c r="R61" s="1277"/>
      <c r="S61" s="1277"/>
      <c r="T61" s="1285"/>
      <c r="U61" s="1288"/>
      <c r="V61" s="1288"/>
      <c r="W61" s="1288"/>
      <c r="X61" s="1288"/>
      <c r="Y61" s="1288"/>
      <c r="Z61" s="1295"/>
      <c r="AA61" s="1295"/>
      <c r="AB61" s="1295"/>
      <c r="AC61" s="1295"/>
      <c r="AD61" s="1295"/>
      <c r="AE61" s="1295"/>
      <c r="AF61" s="1295"/>
      <c r="AG61" s="198"/>
      <c r="AH61" s="199"/>
      <c r="AI61" s="199"/>
      <c r="AJ61" s="199"/>
      <c r="AK61" s="200"/>
      <c r="AL61" s="201"/>
      <c r="AM61" s="201"/>
      <c r="AN61" s="201"/>
      <c r="AO61" s="201"/>
      <c r="AP61" s="1301"/>
      <c r="AQ61" s="1295"/>
      <c r="AR61" s="210"/>
      <c r="AS61" s="210"/>
      <c r="AT61" s="210"/>
      <c r="AU61" s="210"/>
      <c r="AV61" s="210"/>
      <c r="AW61" s="210"/>
      <c r="AX61" s="1301"/>
      <c r="AY61" s="1295"/>
      <c r="AZ61" s="210"/>
      <c r="BA61" s="210"/>
      <c r="BB61" s="210"/>
      <c r="BC61" s="210"/>
      <c r="BD61" s="210"/>
      <c r="BE61" s="210"/>
      <c r="BF61" s="1301"/>
      <c r="BG61" s="1295"/>
      <c r="BH61" s="210"/>
      <c r="BI61" s="210"/>
      <c r="BJ61" s="210"/>
      <c r="BK61" s="210"/>
      <c r="BL61" s="210"/>
      <c r="BM61" s="210"/>
      <c r="BN61" s="1301"/>
      <c r="BO61" s="1295"/>
      <c r="BP61" s="210"/>
      <c r="BQ61" s="210"/>
      <c r="BR61" s="210"/>
      <c r="BS61" s="210"/>
      <c r="BT61" s="210"/>
      <c r="BU61" s="210"/>
    </row>
    <row r="62" spans="1:73" ht="40.15" customHeight="1">
      <c r="A62" s="133"/>
      <c r="B62" s="141"/>
      <c r="C62" s="1221"/>
      <c r="D62" s="1227"/>
      <c r="E62" s="1233"/>
      <c r="F62" s="1239"/>
      <c r="G62" s="1227"/>
      <c r="H62" s="1245"/>
      <c r="I62" s="1245"/>
      <c r="J62" s="1245"/>
      <c r="K62" s="1245"/>
      <c r="L62" s="1245"/>
      <c r="M62" s="1245"/>
      <c r="N62" s="1245"/>
      <c r="O62" s="1227"/>
      <c r="P62" s="1262"/>
      <c r="Q62" s="1268"/>
      <c r="R62" s="1277"/>
      <c r="S62" s="1277"/>
      <c r="T62" s="1285"/>
      <c r="U62" s="1288"/>
      <c r="V62" s="1288"/>
      <c r="W62" s="1288"/>
      <c r="X62" s="1288"/>
      <c r="Y62" s="1288"/>
      <c r="Z62" s="1295"/>
      <c r="AA62" s="1295"/>
      <c r="AB62" s="1295"/>
      <c r="AC62" s="1295"/>
      <c r="AD62" s="1295"/>
      <c r="AE62" s="1295"/>
      <c r="AF62" s="1295"/>
      <c r="AG62" s="200"/>
      <c r="AH62" s="199"/>
      <c r="AI62" s="199"/>
      <c r="AJ62" s="199"/>
      <c r="AK62" s="200"/>
      <c r="AL62" s="201"/>
      <c r="AM62" s="201"/>
      <c r="AN62" s="201"/>
      <c r="AO62" s="201"/>
      <c r="AP62" s="1301"/>
      <c r="AQ62" s="1295"/>
      <c r="AR62" s="210"/>
      <c r="AS62" s="210"/>
      <c r="AT62" s="210"/>
      <c r="AU62" s="210"/>
      <c r="AV62" s="210"/>
      <c r="AW62" s="210"/>
      <c r="AX62" s="1301"/>
      <c r="AY62" s="1295"/>
      <c r="AZ62" s="210"/>
      <c r="BA62" s="210"/>
      <c r="BB62" s="210"/>
      <c r="BC62" s="210"/>
      <c r="BD62" s="210"/>
      <c r="BE62" s="210"/>
      <c r="BF62" s="1301"/>
      <c r="BG62" s="1295"/>
      <c r="BH62" s="210"/>
      <c r="BI62" s="210"/>
      <c r="BJ62" s="210"/>
      <c r="BK62" s="210"/>
      <c r="BL62" s="210"/>
      <c r="BM62" s="210"/>
      <c r="BN62" s="1301"/>
      <c r="BO62" s="1295"/>
      <c r="BP62" s="210"/>
      <c r="BQ62" s="210"/>
      <c r="BR62" s="210"/>
      <c r="BS62" s="210"/>
      <c r="BT62" s="210"/>
      <c r="BU62" s="210"/>
    </row>
    <row r="63" spans="1:73" ht="40.15" customHeight="1">
      <c r="A63" s="133"/>
      <c r="B63" s="141"/>
      <c r="C63" s="1222"/>
      <c r="D63" s="1228"/>
      <c r="E63" s="1234"/>
      <c r="F63" s="1240"/>
      <c r="G63" s="1228"/>
      <c r="H63" s="1246"/>
      <c r="I63" s="1246"/>
      <c r="J63" s="1246"/>
      <c r="K63" s="1246"/>
      <c r="L63" s="1246"/>
      <c r="M63" s="1246"/>
      <c r="N63" s="1246"/>
      <c r="O63" s="1228"/>
      <c r="P63" s="1263"/>
      <c r="Q63" s="1269"/>
      <c r="R63" s="1278"/>
      <c r="S63" s="1278"/>
      <c r="T63" s="1286"/>
      <c r="U63" s="1289"/>
      <c r="V63" s="1289"/>
      <c r="W63" s="1289"/>
      <c r="X63" s="1289"/>
      <c r="Y63" s="1289"/>
      <c r="Z63" s="1296"/>
      <c r="AA63" s="1296"/>
      <c r="AB63" s="1296"/>
      <c r="AC63" s="1296"/>
      <c r="AD63" s="1296"/>
      <c r="AE63" s="1296"/>
      <c r="AF63" s="1296"/>
      <c r="AG63" s="202"/>
      <c r="AH63" s="203"/>
      <c r="AI63" s="203"/>
      <c r="AJ63" s="203"/>
      <c r="AK63" s="202"/>
      <c r="AL63" s="204"/>
      <c r="AM63" s="204"/>
      <c r="AN63" s="204"/>
      <c r="AO63" s="204"/>
      <c r="AP63" s="1302"/>
      <c r="AQ63" s="1296"/>
      <c r="AR63" s="211"/>
      <c r="AS63" s="211"/>
      <c r="AT63" s="211"/>
      <c r="AU63" s="211"/>
      <c r="AV63" s="211"/>
      <c r="AW63" s="211"/>
      <c r="AX63" s="1302"/>
      <c r="AY63" s="1296"/>
      <c r="AZ63" s="211"/>
      <c r="BA63" s="211"/>
      <c r="BB63" s="211"/>
      <c r="BC63" s="211"/>
      <c r="BD63" s="211"/>
      <c r="BE63" s="211"/>
      <c r="BF63" s="1302"/>
      <c r="BG63" s="1296"/>
      <c r="BH63" s="211"/>
      <c r="BI63" s="211"/>
      <c r="BJ63" s="211"/>
      <c r="BK63" s="211"/>
      <c r="BL63" s="211"/>
      <c r="BM63" s="211"/>
      <c r="BN63" s="1302"/>
      <c r="BO63" s="1296"/>
      <c r="BP63" s="211"/>
      <c r="BQ63" s="211"/>
      <c r="BR63" s="211"/>
      <c r="BS63" s="211"/>
      <c r="BT63" s="211"/>
      <c r="BU63" s="211"/>
    </row>
    <row r="64" spans="1:73" ht="40.15" customHeight="1">
      <c r="A64" s="133"/>
      <c r="B64" s="141"/>
      <c r="C64" s="1220" t="s">
        <v>2597</v>
      </c>
      <c r="D64" s="1226" t="s">
        <v>2598</v>
      </c>
      <c r="E64" s="1232">
        <v>864</v>
      </c>
      <c r="F64" s="1238">
        <v>450300401</v>
      </c>
      <c r="G64" s="1226" t="s">
        <v>3840</v>
      </c>
      <c r="H64" s="1244">
        <v>3</v>
      </c>
      <c r="I64" s="1244" t="s">
        <v>2982</v>
      </c>
      <c r="J64" s="1244">
        <v>45</v>
      </c>
      <c r="K64" s="1244" t="s">
        <v>3595</v>
      </c>
      <c r="L64" s="1244">
        <v>4503</v>
      </c>
      <c r="M64" s="1244" t="s">
        <v>3838</v>
      </c>
      <c r="N64" s="1244">
        <v>2026004540084</v>
      </c>
      <c r="O64" s="1226" t="s">
        <v>3839</v>
      </c>
      <c r="P64" s="1261" t="s">
        <v>2599</v>
      </c>
      <c r="Q64" s="1267">
        <v>3</v>
      </c>
      <c r="R64" s="1276" t="s">
        <v>2867</v>
      </c>
      <c r="S64" s="1276"/>
      <c r="T64" s="1284"/>
      <c r="U64" s="1287"/>
      <c r="V64" s="1287"/>
      <c r="W64" s="1287"/>
      <c r="X64" s="1287"/>
      <c r="Y64" s="1287"/>
      <c r="Z64" s="1294">
        <f t="shared" si="42"/>
        <v>0</v>
      </c>
      <c r="AA64" s="1294">
        <f t="shared" si="43"/>
        <v>0</v>
      </c>
      <c r="AB64" s="1294">
        <f t="shared" si="43"/>
        <v>0</v>
      </c>
      <c r="AC64" s="1294">
        <f t="shared" si="43"/>
        <v>0</v>
      </c>
      <c r="AD64" s="1294">
        <f t="shared" si="43"/>
        <v>0</v>
      </c>
      <c r="AE64" s="1294">
        <f t="shared" si="43"/>
        <v>0</v>
      </c>
      <c r="AF64" s="1294">
        <f t="shared" si="43"/>
        <v>0</v>
      </c>
      <c r="AG64" s="194"/>
      <c r="AH64" s="195"/>
      <c r="AI64" s="195"/>
      <c r="AJ64" s="195"/>
      <c r="AK64" s="196"/>
      <c r="AL64" s="197"/>
      <c r="AM64" s="197"/>
      <c r="AN64" s="197"/>
      <c r="AO64" s="197"/>
      <c r="AP64" s="1300">
        <f>+U64</f>
        <v>0</v>
      </c>
      <c r="AQ64" s="1294">
        <f>SUM(AR64:AW67)</f>
        <v>0</v>
      </c>
      <c r="AR64" s="209"/>
      <c r="AS64" s="209"/>
      <c r="AT64" s="209"/>
      <c r="AU64" s="209"/>
      <c r="AV64" s="209"/>
      <c r="AW64" s="209"/>
      <c r="AX64" s="1300">
        <f>+V64</f>
        <v>0</v>
      </c>
      <c r="AY64" s="1294">
        <f>SUM(AZ64:BE67)</f>
        <v>0</v>
      </c>
      <c r="AZ64" s="209"/>
      <c r="BA64" s="209"/>
      <c r="BB64" s="209"/>
      <c r="BC64" s="209"/>
      <c r="BD64" s="209"/>
      <c r="BE64" s="209"/>
      <c r="BF64" s="1300">
        <f>+W64</f>
        <v>0</v>
      </c>
      <c r="BG64" s="1294">
        <f>SUM(BH64:BM67)</f>
        <v>0</v>
      </c>
      <c r="BH64" s="209"/>
      <c r="BI64" s="209"/>
      <c r="BJ64" s="209"/>
      <c r="BK64" s="209"/>
      <c r="BL64" s="209"/>
      <c r="BM64" s="209"/>
      <c r="BN64" s="1300">
        <f>+X64</f>
        <v>0</v>
      </c>
      <c r="BO64" s="1294">
        <f>SUM(BP64:BU67)</f>
        <v>0</v>
      </c>
      <c r="BP64" s="209"/>
      <c r="BQ64" s="209"/>
      <c r="BR64" s="209"/>
      <c r="BS64" s="209"/>
      <c r="BT64" s="209"/>
      <c r="BU64" s="209"/>
    </row>
    <row r="65" spans="1:73" ht="40.15" customHeight="1">
      <c r="A65" s="133"/>
      <c r="B65" s="141"/>
      <c r="C65" s="1221"/>
      <c r="D65" s="1227"/>
      <c r="E65" s="1233"/>
      <c r="F65" s="1239"/>
      <c r="G65" s="1227"/>
      <c r="H65" s="1245"/>
      <c r="I65" s="1245"/>
      <c r="J65" s="1245"/>
      <c r="K65" s="1245"/>
      <c r="L65" s="1245"/>
      <c r="M65" s="1245"/>
      <c r="N65" s="1245"/>
      <c r="O65" s="1227"/>
      <c r="P65" s="1262"/>
      <c r="Q65" s="1268"/>
      <c r="R65" s="1277"/>
      <c r="S65" s="1277"/>
      <c r="T65" s="1285"/>
      <c r="U65" s="1288"/>
      <c r="V65" s="1288"/>
      <c r="W65" s="1288"/>
      <c r="X65" s="1288"/>
      <c r="Y65" s="1288"/>
      <c r="Z65" s="1295"/>
      <c r="AA65" s="1295"/>
      <c r="AB65" s="1295"/>
      <c r="AC65" s="1295"/>
      <c r="AD65" s="1295"/>
      <c r="AE65" s="1295"/>
      <c r="AF65" s="1295"/>
      <c r="AG65" s="198"/>
      <c r="AH65" s="199"/>
      <c r="AI65" s="199"/>
      <c r="AJ65" s="199"/>
      <c r="AK65" s="200"/>
      <c r="AL65" s="201"/>
      <c r="AM65" s="201"/>
      <c r="AN65" s="201"/>
      <c r="AO65" s="201"/>
      <c r="AP65" s="1301"/>
      <c r="AQ65" s="1295"/>
      <c r="AR65" s="210"/>
      <c r="AS65" s="210"/>
      <c r="AT65" s="210"/>
      <c r="AU65" s="210"/>
      <c r="AV65" s="210"/>
      <c r="AW65" s="210"/>
      <c r="AX65" s="1301"/>
      <c r="AY65" s="1295"/>
      <c r="AZ65" s="210"/>
      <c r="BA65" s="210"/>
      <c r="BB65" s="210"/>
      <c r="BC65" s="210"/>
      <c r="BD65" s="210"/>
      <c r="BE65" s="210"/>
      <c r="BF65" s="1301"/>
      <c r="BG65" s="1295"/>
      <c r="BH65" s="210"/>
      <c r="BI65" s="210"/>
      <c r="BJ65" s="210"/>
      <c r="BK65" s="210"/>
      <c r="BL65" s="210"/>
      <c r="BM65" s="210"/>
      <c r="BN65" s="1301"/>
      <c r="BO65" s="1295"/>
      <c r="BP65" s="210"/>
      <c r="BQ65" s="210"/>
      <c r="BR65" s="210"/>
      <c r="BS65" s="210"/>
      <c r="BT65" s="210"/>
      <c r="BU65" s="210"/>
    </row>
    <row r="66" spans="1:73" ht="40.15" customHeight="1">
      <c r="A66" s="133"/>
      <c r="B66" s="141"/>
      <c r="C66" s="1221"/>
      <c r="D66" s="1227"/>
      <c r="E66" s="1233"/>
      <c r="F66" s="1239"/>
      <c r="G66" s="1227"/>
      <c r="H66" s="1245"/>
      <c r="I66" s="1245"/>
      <c r="J66" s="1245"/>
      <c r="K66" s="1245"/>
      <c r="L66" s="1245"/>
      <c r="M66" s="1245"/>
      <c r="N66" s="1245"/>
      <c r="O66" s="1227"/>
      <c r="P66" s="1262"/>
      <c r="Q66" s="1268"/>
      <c r="R66" s="1277"/>
      <c r="S66" s="1277"/>
      <c r="T66" s="1285"/>
      <c r="U66" s="1288"/>
      <c r="V66" s="1288"/>
      <c r="W66" s="1288"/>
      <c r="X66" s="1288"/>
      <c r="Y66" s="1288"/>
      <c r="Z66" s="1295"/>
      <c r="AA66" s="1295"/>
      <c r="AB66" s="1295"/>
      <c r="AC66" s="1295"/>
      <c r="AD66" s="1295"/>
      <c r="AE66" s="1295"/>
      <c r="AF66" s="1295"/>
      <c r="AG66" s="200"/>
      <c r="AH66" s="199"/>
      <c r="AI66" s="199"/>
      <c r="AJ66" s="199"/>
      <c r="AK66" s="200"/>
      <c r="AL66" s="201"/>
      <c r="AM66" s="201"/>
      <c r="AN66" s="201"/>
      <c r="AO66" s="201"/>
      <c r="AP66" s="1301"/>
      <c r="AQ66" s="1295"/>
      <c r="AR66" s="210"/>
      <c r="AS66" s="210"/>
      <c r="AT66" s="210"/>
      <c r="AU66" s="210"/>
      <c r="AV66" s="210"/>
      <c r="AW66" s="210"/>
      <c r="AX66" s="1301"/>
      <c r="AY66" s="1295"/>
      <c r="AZ66" s="210"/>
      <c r="BA66" s="210"/>
      <c r="BB66" s="210"/>
      <c r="BC66" s="210"/>
      <c r="BD66" s="210"/>
      <c r="BE66" s="210"/>
      <c r="BF66" s="1301"/>
      <c r="BG66" s="1295"/>
      <c r="BH66" s="210"/>
      <c r="BI66" s="210"/>
      <c r="BJ66" s="210"/>
      <c r="BK66" s="210"/>
      <c r="BL66" s="210"/>
      <c r="BM66" s="210"/>
      <c r="BN66" s="1301"/>
      <c r="BO66" s="1295"/>
      <c r="BP66" s="210"/>
      <c r="BQ66" s="210"/>
      <c r="BR66" s="210"/>
      <c r="BS66" s="210"/>
      <c r="BT66" s="210"/>
      <c r="BU66" s="210"/>
    </row>
    <row r="67" spans="1:73" ht="40.15" customHeight="1">
      <c r="A67" s="133"/>
      <c r="B67" s="141"/>
      <c r="C67" s="1222"/>
      <c r="D67" s="1228"/>
      <c r="E67" s="1234"/>
      <c r="F67" s="1240"/>
      <c r="G67" s="1228"/>
      <c r="H67" s="1246"/>
      <c r="I67" s="1246"/>
      <c r="J67" s="1246"/>
      <c r="K67" s="1246"/>
      <c r="L67" s="1246"/>
      <c r="M67" s="1246"/>
      <c r="N67" s="1246"/>
      <c r="O67" s="1228"/>
      <c r="P67" s="1263"/>
      <c r="Q67" s="1269"/>
      <c r="R67" s="1278"/>
      <c r="S67" s="1278"/>
      <c r="T67" s="1286"/>
      <c r="U67" s="1289"/>
      <c r="V67" s="1289"/>
      <c r="W67" s="1289"/>
      <c r="X67" s="1289"/>
      <c r="Y67" s="1289"/>
      <c r="Z67" s="1296"/>
      <c r="AA67" s="1296"/>
      <c r="AB67" s="1296"/>
      <c r="AC67" s="1296"/>
      <c r="AD67" s="1296"/>
      <c r="AE67" s="1296"/>
      <c r="AF67" s="1296"/>
      <c r="AG67" s="202"/>
      <c r="AH67" s="203"/>
      <c r="AI67" s="203"/>
      <c r="AJ67" s="203"/>
      <c r="AK67" s="202"/>
      <c r="AL67" s="204"/>
      <c r="AM67" s="204"/>
      <c r="AN67" s="204"/>
      <c r="AO67" s="204"/>
      <c r="AP67" s="1302"/>
      <c r="AQ67" s="1296"/>
      <c r="AR67" s="211"/>
      <c r="AS67" s="211"/>
      <c r="AT67" s="211"/>
      <c r="AU67" s="211"/>
      <c r="AV67" s="211"/>
      <c r="AW67" s="211"/>
      <c r="AX67" s="1302"/>
      <c r="AY67" s="1296"/>
      <c r="AZ67" s="211"/>
      <c r="BA67" s="211"/>
      <c r="BB67" s="211"/>
      <c r="BC67" s="211"/>
      <c r="BD67" s="211"/>
      <c r="BE67" s="211"/>
      <c r="BF67" s="1302"/>
      <c r="BG67" s="1296"/>
      <c r="BH67" s="211"/>
      <c r="BI67" s="211"/>
      <c r="BJ67" s="211"/>
      <c r="BK67" s="211"/>
      <c r="BL67" s="211"/>
      <c r="BM67" s="211"/>
      <c r="BN67" s="1302"/>
      <c r="BO67" s="1296"/>
      <c r="BP67" s="211"/>
      <c r="BQ67" s="211"/>
      <c r="BR67" s="211"/>
      <c r="BS67" s="211"/>
      <c r="BT67" s="211"/>
      <c r="BU67" s="211"/>
    </row>
    <row r="68" spans="1:73" ht="40.15" customHeight="1">
      <c r="A68" s="133"/>
      <c r="B68" s="141"/>
      <c r="C68" s="1220" t="s">
        <v>2600</v>
      </c>
      <c r="D68" s="1226" t="s">
        <v>2601</v>
      </c>
      <c r="E68" s="1232">
        <v>865</v>
      </c>
      <c r="F68" s="1238">
        <v>450300400</v>
      </c>
      <c r="G68" s="1226" t="s">
        <v>2602</v>
      </c>
      <c r="H68" s="1244">
        <v>50</v>
      </c>
      <c r="I68" s="1244" t="s">
        <v>2982</v>
      </c>
      <c r="J68" s="1244">
        <v>45</v>
      </c>
      <c r="K68" s="1244" t="s">
        <v>3595</v>
      </c>
      <c r="L68" s="1244">
        <v>4503</v>
      </c>
      <c r="M68" s="1244" t="s">
        <v>3838</v>
      </c>
      <c r="N68" s="1244">
        <v>2026004540084</v>
      </c>
      <c r="O68" s="1226" t="s">
        <v>3839</v>
      </c>
      <c r="P68" s="1261" t="s">
        <v>2602</v>
      </c>
      <c r="Q68" s="1267">
        <v>50</v>
      </c>
      <c r="R68" s="1276" t="s">
        <v>2871</v>
      </c>
      <c r="S68" s="1276"/>
      <c r="T68" s="1284"/>
      <c r="U68" s="1287"/>
      <c r="V68" s="1287"/>
      <c r="W68" s="1287"/>
      <c r="X68" s="1287"/>
      <c r="Y68" s="1287"/>
      <c r="Z68" s="1294">
        <f t="shared" si="42"/>
        <v>0</v>
      </c>
      <c r="AA68" s="1294">
        <f t="shared" si="43"/>
        <v>0</v>
      </c>
      <c r="AB68" s="1294">
        <f t="shared" si="43"/>
        <v>0</v>
      </c>
      <c r="AC68" s="1294">
        <f t="shared" si="43"/>
        <v>0</v>
      </c>
      <c r="AD68" s="1294">
        <f t="shared" si="43"/>
        <v>0</v>
      </c>
      <c r="AE68" s="1294">
        <f t="shared" si="43"/>
        <v>0</v>
      </c>
      <c r="AF68" s="1294">
        <f t="shared" si="43"/>
        <v>0</v>
      </c>
      <c r="AG68" s="194"/>
      <c r="AH68" s="195"/>
      <c r="AI68" s="195"/>
      <c r="AJ68" s="195"/>
      <c r="AK68" s="196"/>
      <c r="AL68" s="197"/>
      <c r="AM68" s="197"/>
      <c r="AN68" s="197"/>
      <c r="AO68" s="197"/>
      <c r="AP68" s="1300">
        <f>+U68</f>
        <v>0</v>
      </c>
      <c r="AQ68" s="1294">
        <f>SUM(AR68:AW71)</f>
        <v>0</v>
      </c>
      <c r="AR68" s="209"/>
      <c r="AS68" s="209"/>
      <c r="AT68" s="209"/>
      <c r="AU68" s="209"/>
      <c r="AV68" s="209"/>
      <c r="AW68" s="209"/>
      <c r="AX68" s="1300">
        <f>+V68</f>
        <v>0</v>
      </c>
      <c r="AY68" s="1294">
        <f>SUM(AZ68:BE71)</f>
        <v>0</v>
      </c>
      <c r="AZ68" s="209"/>
      <c r="BA68" s="209"/>
      <c r="BB68" s="209"/>
      <c r="BC68" s="209"/>
      <c r="BD68" s="209"/>
      <c r="BE68" s="209"/>
      <c r="BF68" s="1300">
        <f>+W68</f>
        <v>0</v>
      </c>
      <c r="BG68" s="1294">
        <f>SUM(BH68:BM71)</f>
        <v>0</v>
      </c>
      <c r="BH68" s="209"/>
      <c r="BI68" s="209"/>
      <c r="BJ68" s="209"/>
      <c r="BK68" s="209"/>
      <c r="BL68" s="209"/>
      <c r="BM68" s="209"/>
      <c r="BN68" s="1300">
        <f>+X68</f>
        <v>0</v>
      </c>
      <c r="BO68" s="1294">
        <f>SUM(BP68:BU71)</f>
        <v>0</v>
      </c>
      <c r="BP68" s="209"/>
      <c r="BQ68" s="209"/>
      <c r="BR68" s="209"/>
      <c r="BS68" s="209"/>
      <c r="BT68" s="209"/>
      <c r="BU68" s="209"/>
    </row>
    <row r="69" spans="1:73" ht="40.15" customHeight="1">
      <c r="A69" s="133"/>
      <c r="B69" s="141"/>
      <c r="C69" s="1221"/>
      <c r="D69" s="1227"/>
      <c r="E69" s="1233"/>
      <c r="F69" s="1239"/>
      <c r="G69" s="1227"/>
      <c r="H69" s="1245"/>
      <c r="I69" s="1245"/>
      <c r="J69" s="1245"/>
      <c r="K69" s="1245"/>
      <c r="L69" s="1245"/>
      <c r="M69" s="1245"/>
      <c r="N69" s="1245"/>
      <c r="O69" s="1227"/>
      <c r="P69" s="1262"/>
      <c r="Q69" s="1268"/>
      <c r="R69" s="1277"/>
      <c r="S69" s="1277"/>
      <c r="T69" s="1285"/>
      <c r="U69" s="1288"/>
      <c r="V69" s="1288"/>
      <c r="W69" s="1288"/>
      <c r="X69" s="1288"/>
      <c r="Y69" s="1288"/>
      <c r="Z69" s="1295"/>
      <c r="AA69" s="1295"/>
      <c r="AB69" s="1295"/>
      <c r="AC69" s="1295"/>
      <c r="AD69" s="1295"/>
      <c r="AE69" s="1295"/>
      <c r="AF69" s="1295"/>
      <c r="AG69" s="198"/>
      <c r="AH69" s="199"/>
      <c r="AI69" s="199"/>
      <c r="AJ69" s="199"/>
      <c r="AK69" s="200"/>
      <c r="AL69" s="201"/>
      <c r="AM69" s="201"/>
      <c r="AN69" s="201"/>
      <c r="AO69" s="201"/>
      <c r="AP69" s="1301"/>
      <c r="AQ69" s="1295"/>
      <c r="AR69" s="210"/>
      <c r="AS69" s="210"/>
      <c r="AT69" s="210"/>
      <c r="AU69" s="210"/>
      <c r="AV69" s="210"/>
      <c r="AW69" s="210"/>
      <c r="AX69" s="1301"/>
      <c r="AY69" s="1295"/>
      <c r="AZ69" s="210"/>
      <c r="BA69" s="210"/>
      <c r="BB69" s="210"/>
      <c r="BC69" s="210"/>
      <c r="BD69" s="210"/>
      <c r="BE69" s="210"/>
      <c r="BF69" s="1301"/>
      <c r="BG69" s="1295"/>
      <c r="BH69" s="210"/>
      <c r="BI69" s="210"/>
      <c r="BJ69" s="210"/>
      <c r="BK69" s="210"/>
      <c r="BL69" s="210"/>
      <c r="BM69" s="210"/>
      <c r="BN69" s="1301"/>
      <c r="BO69" s="1295"/>
      <c r="BP69" s="210"/>
      <c r="BQ69" s="210"/>
      <c r="BR69" s="210"/>
      <c r="BS69" s="210"/>
      <c r="BT69" s="210"/>
      <c r="BU69" s="210"/>
    </row>
    <row r="70" spans="1:73" ht="40.15" customHeight="1">
      <c r="A70" s="133"/>
      <c r="B70" s="141"/>
      <c r="C70" s="1221"/>
      <c r="D70" s="1227"/>
      <c r="E70" s="1233"/>
      <c r="F70" s="1239"/>
      <c r="G70" s="1227"/>
      <c r="H70" s="1245"/>
      <c r="I70" s="1245"/>
      <c r="J70" s="1245"/>
      <c r="K70" s="1245"/>
      <c r="L70" s="1245"/>
      <c r="M70" s="1245"/>
      <c r="N70" s="1245"/>
      <c r="O70" s="1227"/>
      <c r="P70" s="1262"/>
      <c r="Q70" s="1268"/>
      <c r="R70" s="1277"/>
      <c r="S70" s="1277"/>
      <c r="T70" s="1285"/>
      <c r="U70" s="1288"/>
      <c r="V70" s="1288"/>
      <c r="W70" s="1288"/>
      <c r="X70" s="1288"/>
      <c r="Y70" s="1288"/>
      <c r="Z70" s="1295"/>
      <c r="AA70" s="1295"/>
      <c r="AB70" s="1295"/>
      <c r="AC70" s="1295"/>
      <c r="AD70" s="1295"/>
      <c r="AE70" s="1295"/>
      <c r="AF70" s="1295"/>
      <c r="AG70" s="200"/>
      <c r="AH70" s="199"/>
      <c r="AI70" s="199"/>
      <c r="AJ70" s="199"/>
      <c r="AK70" s="200"/>
      <c r="AL70" s="201"/>
      <c r="AM70" s="201"/>
      <c r="AN70" s="201"/>
      <c r="AO70" s="201"/>
      <c r="AP70" s="1301"/>
      <c r="AQ70" s="1295"/>
      <c r="AR70" s="210"/>
      <c r="AS70" s="210"/>
      <c r="AT70" s="210"/>
      <c r="AU70" s="210"/>
      <c r="AV70" s="210"/>
      <c r="AW70" s="210"/>
      <c r="AX70" s="1301"/>
      <c r="AY70" s="1295"/>
      <c r="AZ70" s="210"/>
      <c r="BA70" s="210"/>
      <c r="BB70" s="210"/>
      <c r="BC70" s="210"/>
      <c r="BD70" s="210"/>
      <c r="BE70" s="210"/>
      <c r="BF70" s="1301"/>
      <c r="BG70" s="1295"/>
      <c r="BH70" s="210"/>
      <c r="BI70" s="210"/>
      <c r="BJ70" s="210"/>
      <c r="BK70" s="210"/>
      <c r="BL70" s="210"/>
      <c r="BM70" s="210"/>
      <c r="BN70" s="1301"/>
      <c r="BO70" s="1295"/>
      <c r="BP70" s="210"/>
      <c r="BQ70" s="210"/>
      <c r="BR70" s="210"/>
      <c r="BS70" s="210"/>
      <c r="BT70" s="210"/>
      <c r="BU70" s="210"/>
    </row>
    <row r="71" spans="1:73" ht="40.15" customHeight="1">
      <c r="A71" s="133"/>
      <c r="B71" s="141"/>
      <c r="C71" s="1222"/>
      <c r="D71" s="1228"/>
      <c r="E71" s="1234"/>
      <c r="F71" s="1240"/>
      <c r="G71" s="1228"/>
      <c r="H71" s="1246"/>
      <c r="I71" s="1246"/>
      <c r="J71" s="1246"/>
      <c r="K71" s="1246"/>
      <c r="L71" s="1246"/>
      <c r="M71" s="1246"/>
      <c r="N71" s="1246"/>
      <c r="O71" s="1228"/>
      <c r="P71" s="1263"/>
      <c r="Q71" s="1269"/>
      <c r="R71" s="1278"/>
      <c r="S71" s="1278"/>
      <c r="T71" s="1286"/>
      <c r="U71" s="1289"/>
      <c r="V71" s="1289"/>
      <c r="W71" s="1289"/>
      <c r="X71" s="1289"/>
      <c r="Y71" s="1289"/>
      <c r="Z71" s="1296"/>
      <c r="AA71" s="1296"/>
      <c r="AB71" s="1296"/>
      <c r="AC71" s="1296"/>
      <c r="AD71" s="1296"/>
      <c r="AE71" s="1296"/>
      <c r="AF71" s="1296"/>
      <c r="AG71" s="202"/>
      <c r="AH71" s="203"/>
      <c r="AI71" s="203"/>
      <c r="AJ71" s="203"/>
      <c r="AK71" s="202"/>
      <c r="AL71" s="204"/>
      <c r="AM71" s="204"/>
      <c r="AN71" s="204"/>
      <c r="AO71" s="204"/>
      <c r="AP71" s="1302"/>
      <c r="AQ71" s="1296"/>
      <c r="AR71" s="211"/>
      <c r="AS71" s="211"/>
      <c r="AT71" s="211"/>
      <c r="AU71" s="211"/>
      <c r="AV71" s="211"/>
      <c r="AW71" s="211"/>
      <c r="AX71" s="1302"/>
      <c r="AY71" s="1296"/>
      <c r="AZ71" s="211"/>
      <c r="BA71" s="211"/>
      <c r="BB71" s="211"/>
      <c r="BC71" s="211"/>
      <c r="BD71" s="211"/>
      <c r="BE71" s="211"/>
      <c r="BF71" s="1302"/>
      <c r="BG71" s="1296"/>
      <c r="BH71" s="211"/>
      <c r="BI71" s="211"/>
      <c r="BJ71" s="211"/>
      <c r="BK71" s="211"/>
      <c r="BL71" s="211"/>
      <c r="BM71" s="211"/>
      <c r="BN71" s="1302"/>
      <c r="BO71" s="1296"/>
      <c r="BP71" s="211"/>
      <c r="BQ71" s="211"/>
      <c r="BR71" s="211"/>
      <c r="BS71" s="211"/>
      <c r="BT71" s="211"/>
      <c r="BU71" s="211"/>
    </row>
    <row r="72" spans="1:73" ht="40.15" customHeight="1">
      <c r="A72" s="133"/>
      <c r="B72" s="141"/>
      <c r="C72" s="1220" t="s">
        <v>2603</v>
      </c>
      <c r="D72" s="1226" t="s">
        <v>2604</v>
      </c>
      <c r="E72" s="1232">
        <v>866</v>
      </c>
      <c r="F72" s="1238">
        <v>450302800</v>
      </c>
      <c r="G72" s="1226" t="s">
        <v>2605</v>
      </c>
      <c r="H72" s="1244">
        <v>10000</v>
      </c>
      <c r="I72" s="1244" t="s">
        <v>2982</v>
      </c>
      <c r="J72" s="1244">
        <v>45</v>
      </c>
      <c r="K72" s="1244" t="s">
        <v>3595</v>
      </c>
      <c r="L72" s="1244">
        <v>4503</v>
      </c>
      <c r="M72" s="1244" t="s">
        <v>3838</v>
      </c>
      <c r="N72" s="1244">
        <v>2026004540084</v>
      </c>
      <c r="O72" s="1226" t="s">
        <v>3839</v>
      </c>
      <c r="P72" s="1261" t="s">
        <v>2605</v>
      </c>
      <c r="Q72" s="1267">
        <v>10000</v>
      </c>
      <c r="R72" s="1276" t="s">
        <v>2871</v>
      </c>
      <c r="S72" s="1276"/>
      <c r="T72" s="1284"/>
      <c r="U72" s="1287"/>
      <c r="V72" s="1287"/>
      <c r="W72" s="1287"/>
      <c r="X72" s="1287"/>
      <c r="Y72" s="1287"/>
      <c r="Z72" s="1294">
        <f t="shared" si="42"/>
        <v>0</v>
      </c>
      <c r="AA72" s="1294">
        <f t="shared" si="43"/>
        <v>0</v>
      </c>
      <c r="AB72" s="1294">
        <f t="shared" si="43"/>
        <v>0</v>
      </c>
      <c r="AC72" s="1294">
        <f t="shared" si="43"/>
        <v>0</v>
      </c>
      <c r="AD72" s="1294">
        <f t="shared" si="43"/>
        <v>0</v>
      </c>
      <c r="AE72" s="1294">
        <f t="shared" si="43"/>
        <v>0</v>
      </c>
      <c r="AF72" s="1294">
        <f t="shared" si="43"/>
        <v>0</v>
      </c>
      <c r="AG72" s="194"/>
      <c r="AH72" s="195"/>
      <c r="AI72" s="195"/>
      <c r="AJ72" s="195"/>
      <c r="AK72" s="196"/>
      <c r="AL72" s="197"/>
      <c r="AM72" s="197"/>
      <c r="AN72" s="197"/>
      <c r="AO72" s="197"/>
      <c r="AP72" s="1300">
        <f>+U72</f>
        <v>0</v>
      </c>
      <c r="AQ72" s="1294">
        <f>SUM(AR72:AW75)</f>
        <v>0</v>
      </c>
      <c r="AR72" s="209"/>
      <c r="AS72" s="209"/>
      <c r="AT72" s="209"/>
      <c r="AU72" s="209"/>
      <c r="AV72" s="209"/>
      <c r="AW72" s="209"/>
      <c r="AX72" s="1300">
        <f>+V72</f>
        <v>0</v>
      </c>
      <c r="AY72" s="1294">
        <f>SUM(AZ72:BE75)</f>
        <v>0</v>
      </c>
      <c r="AZ72" s="209"/>
      <c r="BA72" s="209"/>
      <c r="BB72" s="209"/>
      <c r="BC72" s="209"/>
      <c r="BD72" s="209"/>
      <c r="BE72" s="209"/>
      <c r="BF72" s="1300">
        <f>+W72</f>
        <v>0</v>
      </c>
      <c r="BG72" s="1294">
        <f>SUM(BH72:BM75)</f>
        <v>0</v>
      </c>
      <c r="BH72" s="209"/>
      <c r="BI72" s="209"/>
      <c r="BJ72" s="209"/>
      <c r="BK72" s="209"/>
      <c r="BL72" s="209"/>
      <c r="BM72" s="209"/>
      <c r="BN72" s="1300">
        <f>+X72</f>
        <v>0</v>
      </c>
      <c r="BO72" s="1294">
        <f>SUM(BP72:BU75)</f>
        <v>0</v>
      </c>
      <c r="BP72" s="209"/>
      <c r="BQ72" s="209"/>
      <c r="BR72" s="209"/>
      <c r="BS72" s="209"/>
      <c r="BT72" s="209"/>
      <c r="BU72" s="209"/>
    </row>
    <row r="73" spans="1:73" ht="40.15" customHeight="1">
      <c r="A73" s="133"/>
      <c r="B73" s="141"/>
      <c r="C73" s="1221"/>
      <c r="D73" s="1227"/>
      <c r="E73" s="1233"/>
      <c r="F73" s="1239"/>
      <c r="G73" s="1227"/>
      <c r="H73" s="1245"/>
      <c r="I73" s="1245"/>
      <c r="J73" s="1245"/>
      <c r="K73" s="1245"/>
      <c r="L73" s="1245"/>
      <c r="M73" s="1245"/>
      <c r="N73" s="1245"/>
      <c r="O73" s="1227"/>
      <c r="P73" s="1262"/>
      <c r="Q73" s="1268"/>
      <c r="R73" s="1277"/>
      <c r="S73" s="1277"/>
      <c r="T73" s="1285"/>
      <c r="U73" s="1288"/>
      <c r="V73" s="1288"/>
      <c r="W73" s="1288"/>
      <c r="X73" s="1288"/>
      <c r="Y73" s="1288"/>
      <c r="Z73" s="1295"/>
      <c r="AA73" s="1295"/>
      <c r="AB73" s="1295"/>
      <c r="AC73" s="1295"/>
      <c r="AD73" s="1295"/>
      <c r="AE73" s="1295"/>
      <c r="AF73" s="1295"/>
      <c r="AG73" s="198"/>
      <c r="AH73" s="199"/>
      <c r="AI73" s="199"/>
      <c r="AJ73" s="199"/>
      <c r="AK73" s="200"/>
      <c r="AL73" s="201"/>
      <c r="AM73" s="201"/>
      <c r="AN73" s="201"/>
      <c r="AO73" s="201"/>
      <c r="AP73" s="1301"/>
      <c r="AQ73" s="1295"/>
      <c r="AR73" s="210"/>
      <c r="AS73" s="210"/>
      <c r="AT73" s="210"/>
      <c r="AU73" s="210"/>
      <c r="AV73" s="210"/>
      <c r="AW73" s="210"/>
      <c r="AX73" s="1301"/>
      <c r="AY73" s="1295"/>
      <c r="AZ73" s="210"/>
      <c r="BA73" s="210"/>
      <c r="BB73" s="210"/>
      <c r="BC73" s="210"/>
      <c r="BD73" s="210"/>
      <c r="BE73" s="210"/>
      <c r="BF73" s="1301"/>
      <c r="BG73" s="1295"/>
      <c r="BH73" s="210"/>
      <c r="BI73" s="210"/>
      <c r="BJ73" s="210"/>
      <c r="BK73" s="210"/>
      <c r="BL73" s="210"/>
      <c r="BM73" s="210"/>
      <c r="BN73" s="1301"/>
      <c r="BO73" s="1295"/>
      <c r="BP73" s="210"/>
      <c r="BQ73" s="210"/>
      <c r="BR73" s="210"/>
      <c r="BS73" s="210"/>
      <c r="BT73" s="210"/>
      <c r="BU73" s="210"/>
    </row>
    <row r="74" spans="1:73" ht="40.15" customHeight="1">
      <c r="A74" s="133"/>
      <c r="B74" s="141"/>
      <c r="C74" s="1221"/>
      <c r="D74" s="1227"/>
      <c r="E74" s="1233"/>
      <c r="F74" s="1239"/>
      <c r="G74" s="1227"/>
      <c r="H74" s="1245"/>
      <c r="I74" s="1245"/>
      <c r="J74" s="1245"/>
      <c r="K74" s="1245"/>
      <c r="L74" s="1245"/>
      <c r="M74" s="1245"/>
      <c r="N74" s="1245"/>
      <c r="O74" s="1227"/>
      <c r="P74" s="1262"/>
      <c r="Q74" s="1268"/>
      <c r="R74" s="1277"/>
      <c r="S74" s="1277"/>
      <c r="T74" s="1285"/>
      <c r="U74" s="1288"/>
      <c r="V74" s="1288"/>
      <c r="W74" s="1288"/>
      <c r="X74" s="1288"/>
      <c r="Y74" s="1288"/>
      <c r="Z74" s="1295"/>
      <c r="AA74" s="1295"/>
      <c r="AB74" s="1295"/>
      <c r="AC74" s="1295"/>
      <c r="AD74" s="1295"/>
      <c r="AE74" s="1295"/>
      <c r="AF74" s="1295"/>
      <c r="AG74" s="200"/>
      <c r="AH74" s="199"/>
      <c r="AI74" s="199"/>
      <c r="AJ74" s="199"/>
      <c r="AK74" s="200"/>
      <c r="AL74" s="201"/>
      <c r="AM74" s="201"/>
      <c r="AN74" s="201"/>
      <c r="AO74" s="201"/>
      <c r="AP74" s="1301"/>
      <c r="AQ74" s="1295"/>
      <c r="AR74" s="210"/>
      <c r="AS74" s="210"/>
      <c r="AT74" s="210"/>
      <c r="AU74" s="210"/>
      <c r="AV74" s="210"/>
      <c r="AW74" s="210"/>
      <c r="AX74" s="1301"/>
      <c r="AY74" s="1295"/>
      <c r="AZ74" s="210"/>
      <c r="BA74" s="210"/>
      <c r="BB74" s="210"/>
      <c r="BC74" s="210"/>
      <c r="BD74" s="210"/>
      <c r="BE74" s="210"/>
      <c r="BF74" s="1301"/>
      <c r="BG74" s="1295"/>
      <c r="BH74" s="210"/>
      <c r="BI74" s="210"/>
      <c r="BJ74" s="210"/>
      <c r="BK74" s="210"/>
      <c r="BL74" s="210"/>
      <c r="BM74" s="210"/>
      <c r="BN74" s="1301"/>
      <c r="BO74" s="1295"/>
      <c r="BP74" s="210"/>
      <c r="BQ74" s="210"/>
      <c r="BR74" s="210"/>
      <c r="BS74" s="210"/>
      <c r="BT74" s="210"/>
      <c r="BU74" s="210"/>
    </row>
    <row r="75" spans="1:73" ht="40.15" customHeight="1">
      <c r="A75" s="133"/>
      <c r="B75" s="141"/>
      <c r="C75" s="1222"/>
      <c r="D75" s="1228"/>
      <c r="E75" s="1234"/>
      <c r="F75" s="1240"/>
      <c r="G75" s="1228"/>
      <c r="H75" s="1246"/>
      <c r="I75" s="1246"/>
      <c r="J75" s="1246"/>
      <c r="K75" s="1246"/>
      <c r="L75" s="1246"/>
      <c r="M75" s="1246"/>
      <c r="N75" s="1246"/>
      <c r="O75" s="1228"/>
      <c r="P75" s="1263"/>
      <c r="Q75" s="1269"/>
      <c r="R75" s="1278"/>
      <c r="S75" s="1278"/>
      <c r="T75" s="1286"/>
      <c r="U75" s="1289"/>
      <c r="V75" s="1289"/>
      <c r="W75" s="1289"/>
      <c r="X75" s="1289"/>
      <c r="Y75" s="1289"/>
      <c r="Z75" s="1296"/>
      <c r="AA75" s="1296"/>
      <c r="AB75" s="1296"/>
      <c r="AC75" s="1296"/>
      <c r="AD75" s="1296"/>
      <c r="AE75" s="1296"/>
      <c r="AF75" s="1296"/>
      <c r="AG75" s="202"/>
      <c r="AH75" s="203"/>
      <c r="AI75" s="203"/>
      <c r="AJ75" s="203"/>
      <c r="AK75" s="202"/>
      <c r="AL75" s="204"/>
      <c r="AM75" s="204"/>
      <c r="AN75" s="204"/>
      <c r="AO75" s="204"/>
      <c r="AP75" s="1302"/>
      <c r="AQ75" s="1296"/>
      <c r="AR75" s="211"/>
      <c r="AS75" s="211"/>
      <c r="AT75" s="211"/>
      <c r="AU75" s="211"/>
      <c r="AV75" s="211"/>
      <c r="AW75" s="211"/>
      <c r="AX75" s="1302"/>
      <c r="AY75" s="1296"/>
      <c r="AZ75" s="211"/>
      <c r="BA75" s="211"/>
      <c r="BB75" s="211"/>
      <c r="BC75" s="211"/>
      <c r="BD75" s="211"/>
      <c r="BE75" s="211"/>
      <c r="BF75" s="1302"/>
      <c r="BG75" s="1296"/>
      <c r="BH75" s="211"/>
      <c r="BI75" s="211"/>
      <c r="BJ75" s="211"/>
      <c r="BK75" s="211"/>
      <c r="BL75" s="211"/>
      <c r="BM75" s="211"/>
      <c r="BN75" s="1302"/>
      <c r="BO75" s="1296"/>
      <c r="BP75" s="211"/>
      <c r="BQ75" s="211"/>
      <c r="BR75" s="211"/>
      <c r="BS75" s="211"/>
      <c r="BT75" s="211"/>
      <c r="BU75" s="211"/>
    </row>
    <row r="76" spans="1:73" ht="40.15" customHeight="1">
      <c r="A76" s="133"/>
      <c r="B76" s="141"/>
      <c r="C76" s="1220" t="s">
        <v>2606</v>
      </c>
      <c r="D76" s="1226" t="s">
        <v>2607</v>
      </c>
      <c r="E76" s="1232">
        <v>867</v>
      </c>
      <c r="F76" s="1238"/>
      <c r="G76" s="1226"/>
      <c r="H76" s="1244"/>
      <c r="I76" s="1244"/>
      <c r="J76" s="1244">
        <v>45</v>
      </c>
      <c r="K76" s="1226" t="s">
        <v>3595</v>
      </c>
      <c r="L76" s="1244">
        <v>4503</v>
      </c>
      <c r="M76" s="1226" t="s">
        <v>3838</v>
      </c>
      <c r="N76" s="1252">
        <v>2026004540084</v>
      </c>
      <c r="O76" s="1226" t="s">
        <v>3839</v>
      </c>
      <c r="P76" s="1261" t="s">
        <v>2608</v>
      </c>
      <c r="Q76" s="1267">
        <v>3</v>
      </c>
      <c r="R76" s="1276"/>
      <c r="S76" s="1276"/>
      <c r="T76" s="1284"/>
      <c r="U76" s="1287"/>
      <c r="V76" s="1287"/>
      <c r="W76" s="1287"/>
      <c r="X76" s="1287"/>
      <c r="Y76" s="1287"/>
      <c r="Z76" s="1294">
        <f t="shared" si="42"/>
        <v>0</v>
      </c>
      <c r="AA76" s="1294">
        <f t="shared" ref="AA76:AF80" si="44">SUM(AR76:AR79,AZ76:AZ79,BH76:BH79,BP76:BP79)</f>
        <v>0</v>
      </c>
      <c r="AB76" s="1294">
        <f t="shared" si="44"/>
        <v>0</v>
      </c>
      <c r="AC76" s="1294">
        <f t="shared" si="44"/>
        <v>0</v>
      </c>
      <c r="AD76" s="1294">
        <f t="shared" si="44"/>
        <v>0</v>
      </c>
      <c r="AE76" s="1294">
        <f t="shared" si="44"/>
        <v>0</v>
      </c>
      <c r="AF76" s="1294">
        <f t="shared" si="44"/>
        <v>0</v>
      </c>
      <c r="AG76" s="194"/>
      <c r="AH76" s="195"/>
      <c r="AI76" s="195"/>
      <c r="AJ76" s="195"/>
      <c r="AK76" s="196"/>
      <c r="AL76" s="197"/>
      <c r="AM76" s="197"/>
      <c r="AN76" s="197"/>
      <c r="AO76" s="197"/>
      <c r="AP76" s="1300">
        <f>+U76</f>
        <v>0</v>
      </c>
      <c r="AQ76" s="1294">
        <f>SUM(AR76:AW79)</f>
        <v>0</v>
      </c>
      <c r="AR76" s="209"/>
      <c r="AS76" s="209"/>
      <c r="AT76" s="209"/>
      <c r="AU76" s="209"/>
      <c r="AV76" s="209"/>
      <c r="AW76" s="209"/>
      <c r="AX76" s="1300">
        <f>+V76</f>
        <v>0</v>
      </c>
      <c r="AY76" s="1294">
        <f>SUM(AZ76:BE79)</f>
        <v>0</v>
      </c>
      <c r="AZ76" s="209"/>
      <c r="BA76" s="209"/>
      <c r="BB76" s="209"/>
      <c r="BC76" s="209"/>
      <c r="BD76" s="209"/>
      <c r="BE76" s="209"/>
      <c r="BF76" s="1300">
        <f>+W76</f>
        <v>0</v>
      </c>
      <c r="BG76" s="1294">
        <f>SUM(BH76:BM79)</f>
        <v>0</v>
      </c>
      <c r="BH76" s="209"/>
      <c r="BI76" s="209"/>
      <c r="BJ76" s="209"/>
      <c r="BK76" s="209"/>
      <c r="BL76" s="209"/>
      <c r="BM76" s="209"/>
      <c r="BN76" s="1300">
        <f>+X76</f>
        <v>0</v>
      </c>
      <c r="BO76" s="1294">
        <f>SUM(BP76:BU79)</f>
        <v>0</v>
      </c>
      <c r="BP76" s="209"/>
      <c r="BQ76" s="209"/>
      <c r="BR76" s="209"/>
      <c r="BS76" s="209"/>
      <c r="BT76" s="209"/>
      <c r="BU76" s="209"/>
    </row>
    <row r="77" spans="1:73" ht="40.15" customHeight="1">
      <c r="A77" s="133"/>
      <c r="B77" s="141"/>
      <c r="C77" s="1221"/>
      <c r="D77" s="1227"/>
      <c r="E77" s="1233"/>
      <c r="F77" s="1239"/>
      <c r="G77" s="1227"/>
      <c r="H77" s="1245"/>
      <c r="I77" s="1245"/>
      <c r="J77" s="1245"/>
      <c r="K77" s="1227"/>
      <c r="L77" s="1245"/>
      <c r="M77" s="1227"/>
      <c r="N77" s="1253"/>
      <c r="O77" s="1227"/>
      <c r="P77" s="1262"/>
      <c r="Q77" s="1268"/>
      <c r="R77" s="1277"/>
      <c r="S77" s="1277"/>
      <c r="T77" s="1285"/>
      <c r="U77" s="1288"/>
      <c r="V77" s="1288"/>
      <c r="W77" s="1288"/>
      <c r="X77" s="1288"/>
      <c r="Y77" s="1288"/>
      <c r="Z77" s="1295"/>
      <c r="AA77" s="1295"/>
      <c r="AB77" s="1295"/>
      <c r="AC77" s="1295"/>
      <c r="AD77" s="1295"/>
      <c r="AE77" s="1295"/>
      <c r="AF77" s="1295"/>
      <c r="AG77" s="198"/>
      <c r="AH77" s="199"/>
      <c r="AI77" s="199"/>
      <c r="AJ77" s="199"/>
      <c r="AK77" s="200"/>
      <c r="AL77" s="201"/>
      <c r="AM77" s="201"/>
      <c r="AN77" s="201"/>
      <c r="AO77" s="201"/>
      <c r="AP77" s="1301"/>
      <c r="AQ77" s="1295"/>
      <c r="AR77" s="210"/>
      <c r="AS77" s="210"/>
      <c r="AT77" s="210"/>
      <c r="AU77" s="210"/>
      <c r="AV77" s="210"/>
      <c r="AW77" s="210"/>
      <c r="AX77" s="1301"/>
      <c r="AY77" s="1295"/>
      <c r="AZ77" s="210"/>
      <c r="BA77" s="210"/>
      <c r="BB77" s="210"/>
      <c r="BC77" s="210"/>
      <c r="BD77" s="210"/>
      <c r="BE77" s="210"/>
      <c r="BF77" s="1301"/>
      <c r="BG77" s="1295"/>
      <c r="BH77" s="210"/>
      <c r="BI77" s="210"/>
      <c r="BJ77" s="210"/>
      <c r="BK77" s="210"/>
      <c r="BL77" s="210"/>
      <c r="BM77" s="210"/>
      <c r="BN77" s="1301"/>
      <c r="BO77" s="1295"/>
      <c r="BP77" s="210"/>
      <c r="BQ77" s="210"/>
      <c r="BR77" s="210"/>
      <c r="BS77" s="210"/>
      <c r="BT77" s="210"/>
      <c r="BU77" s="210"/>
    </row>
    <row r="78" spans="1:73" ht="40.15" customHeight="1">
      <c r="A78" s="133"/>
      <c r="B78" s="141"/>
      <c r="C78" s="1221"/>
      <c r="D78" s="1227"/>
      <c r="E78" s="1233"/>
      <c r="F78" s="1239"/>
      <c r="G78" s="1227"/>
      <c r="H78" s="1245"/>
      <c r="I78" s="1245"/>
      <c r="J78" s="1245"/>
      <c r="K78" s="1227"/>
      <c r="L78" s="1245"/>
      <c r="M78" s="1227"/>
      <c r="N78" s="1253"/>
      <c r="O78" s="1227"/>
      <c r="P78" s="1262"/>
      <c r="Q78" s="1268"/>
      <c r="R78" s="1277"/>
      <c r="S78" s="1277"/>
      <c r="T78" s="1285"/>
      <c r="U78" s="1288"/>
      <c r="V78" s="1288"/>
      <c r="W78" s="1288"/>
      <c r="X78" s="1288"/>
      <c r="Y78" s="1288"/>
      <c r="Z78" s="1295"/>
      <c r="AA78" s="1295"/>
      <c r="AB78" s="1295"/>
      <c r="AC78" s="1295"/>
      <c r="AD78" s="1295"/>
      <c r="AE78" s="1295"/>
      <c r="AF78" s="1295"/>
      <c r="AG78" s="200"/>
      <c r="AH78" s="199"/>
      <c r="AI78" s="199"/>
      <c r="AJ78" s="199"/>
      <c r="AK78" s="200"/>
      <c r="AL78" s="201"/>
      <c r="AM78" s="201"/>
      <c r="AN78" s="201"/>
      <c r="AO78" s="201"/>
      <c r="AP78" s="1301"/>
      <c r="AQ78" s="1295"/>
      <c r="AR78" s="210"/>
      <c r="AS78" s="210"/>
      <c r="AT78" s="210"/>
      <c r="AU78" s="210"/>
      <c r="AV78" s="210"/>
      <c r="AW78" s="210"/>
      <c r="AX78" s="1301"/>
      <c r="AY78" s="1295"/>
      <c r="AZ78" s="210"/>
      <c r="BA78" s="210"/>
      <c r="BB78" s="210"/>
      <c r="BC78" s="210"/>
      <c r="BD78" s="210"/>
      <c r="BE78" s="210"/>
      <c r="BF78" s="1301"/>
      <c r="BG78" s="1295"/>
      <c r="BH78" s="210"/>
      <c r="BI78" s="210"/>
      <c r="BJ78" s="210"/>
      <c r="BK78" s="210"/>
      <c r="BL78" s="210"/>
      <c r="BM78" s="210"/>
      <c r="BN78" s="1301"/>
      <c r="BO78" s="1295"/>
      <c r="BP78" s="210"/>
      <c r="BQ78" s="210"/>
      <c r="BR78" s="210"/>
      <c r="BS78" s="210"/>
      <c r="BT78" s="210"/>
      <c r="BU78" s="210"/>
    </row>
    <row r="79" spans="1:73" ht="40.15" customHeight="1">
      <c r="A79" s="133"/>
      <c r="B79" s="141"/>
      <c r="C79" s="1222"/>
      <c r="D79" s="1228"/>
      <c r="E79" s="1234"/>
      <c r="F79" s="1240"/>
      <c r="G79" s="1228"/>
      <c r="H79" s="1246"/>
      <c r="I79" s="1246"/>
      <c r="J79" s="1246"/>
      <c r="K79" s="1228"/>
      <c r="L79" s="1246"/>
      <c r="M79" s="1228"/>
      <c r="N79" s="1254"/>
      <c r="O79" s="1228"/>
      <c r="P79" s="1263"/>
      <c r="Q79" s="1269"/>
      <c r="R79" s="1278"/>
      <c r="S79" s="1278"/>
      <c r="T79" s="1286"/>
      <c r="U79" s="1289"/>
      <c r="V79" s="1289"/>
      <c r="W79" s="1289"/>
      <c r="X79" s="1289"/>
      <c r="Y79" s="1289"/>
      <c r="Z79" s="1296"/>
      <c r="AA79" s="1296"/>
      <c r="AB79" s="1296"/>
      <c r="AC79" s="1296"/>
      <c r="AD79" s="1296"/>
      <c r="AE79" s="1296"/>
      <c r="AF79" s="1296"/>
      <c r="AG79" s="202"/>
      <c r="AH79" s="203"/>
      <c r="AI79" s="203"/>
      <c r="AJ79" s="203"/>
      <c r="AK79" s="202"/>
      <c r="AL79" s="204"/>
      <c r="AM79" s="204"/>
      <c r="AN79" s="204"/>
      <c r="AO79" s="204"/>
      <c r="AP79" s="1302"/>
      <c r="AQ79" s="1296"/>
      <c r="AR79" s="211"/>
      <c r="AS79" s="211"/>
      <c r="AT79" s="211"/>
      <c r="AU79" s="211"/>
      <c r="AV79" s="211"/>
      <c r="AW79" s="211"/>
      <c r="AX79" s="1302"/>
      <c r="AY79" s="1296"/>
      <c r="AZ79" s="211"/>
      <c r="BA79" s="211"/>
      <c r="BB79" s="211"/>
      <c r="BC79" s="211"/>
      <c r="BD79" s="211"/>
      <c r="BE79" s="211"/>
      <c r="BF79" s="1302"/>
      <c r="BG79" s="1296"/>
      <c r="BH79" s="211"/>
      <c r="BI79" s="211"/>
      <c r="BJ79" s="211"/>
      <c r="BK79" s="211"/>
      <c r="BL79" s="211"/>
      <c r="BM79" s="211"/>
      <c r="BN79" s="1302"/>
      <c r="BO79" s="1296"/>
      <c r="BP79" s="211"/>
      <c r="BQ79" s="211"/>
      <c r="BR79" s="211"/>
      <c r="BS79" s="211"/>
      <c r="BT79" s="211"/>
      <c r="BU79" s="211"/>
    </row>
    <row r="80" spans="1:73" ht="40.15" customHeight="1">
      <c r="A80" s="133"/>
      <c r="B80" s="141"/>
      <c r="C80" s="1220" t="s">
        <v>2609</v>
      </c>
      <c r="D80" s="1226" t="s">
        <v>2610</v>
      </c>
      <c r="E80" s="1232">
        <v>868</v>
      </c>
      <c r="F80" s="1238"/>
      <c r="G80" s="1226"/>
      <c r="H80" s="1244"/>
      <c r="I80" s="1244"/>
      <c r="J80" s="1244">
        <v>45</v>
      </c>
      <c r="K80" s="1226" t="s">
        <v>3595</v>
      </c>
      <c r="L80" s="1244">
        <v>4503</v>
      </c>
      <c r="M80" s="1226" t="s">
        <v>3838</v>
      </c>
      <c r="N80" s="1252">
        <v>2026004540084</v>
      </c>
      <c r="O80" s="1226" t="s">
        <v>3839</v>
      </c>
      <c r="P80" s="1261" t="s">
        <v>2611</v>
      </c>
      <c r="Q80" s="1267">
        <v>1</v>
      </c>
      <c r="R80" s="1276"/>
      <c r="S80" s="1276"/>
      <c r="T80" s="1284"/>
      <c r="U80" s="1287"/>
      <c r="V80" s="1287"/>
      <c r="W80" s="1287"/>
      <c r="X80" s="1287"/>
      <c r="Y80" s="1287"/>
      <c r="Z80" s="1294">
        <f t="shared" si="42"/>
        <v>0</v>
      </c>
      <c r="AA80" s="1294">
        <f t="shared" si="44"/>
        <v>0</v>
      </c>
      <c r="AB80" s="1294">
        <f t="shared" si="44"/>
        <v>0</v>
      </c>
      <c r="AC80" s="1294">
        <f t="shared" si="44"/>
        <v>0</v>
      </c>
      <c r="AD80" s="1294">
        <f t="shared" si="44"/>
        <v>0</v>
      </c>
      <c r="AE80" s="1294">
        <f t="shared" si="44"/>
        <v>0</v>
      </c>
      <c r="AF80" s="1294">
        <f t="shared" si="44"/>
        <v>0</v>
      </c>
      <c r="AG80" s="194"/>
      <c r="AH80" s="195"/>
      <c r="AI80" s="195"/>
      <c r="AJ80" s="195"/>
      <c r="AK80" s="196"/>
      <c r="AL80" s="197"/>
      <c r="AM80" s="197"/>
      <c r="AN80" s="197"/>
      <c r="AO80" s="197"/>
      <c r="AP80" s="1300">
        <f>+U80</f>
        <v>0</v>
      </c>
      <c r="AQ80" s="1294">
        <f>SUM(AR80:AW83)</f>
        <v>0</v>
      </c>
      <c r="AR80" s="209"/>
      <c r="AS80" s="209"/>
      <c r="AT80" s="209"/>
      <c r="AU80" s="209"/>
      <c r="AV80" s="209"/>
      <c r="AW80" s="209"/>
      <c r="AX80" s="1300">
        <f>+V80</f>
        <v>0</v>
      </c>
      <c r="AY80" s="1294">
        <f>SUM(AZ80:BE83)</f>
        <v>0</v>
      </c>
      <c r="AZ80" s="209"/>
      <c r="BA80" s="209"/>
      <c r="BB80" s="209"/>
      <c r="BC80" s="209"/>
      <c r="BD80" s="209"/>
      <c r="BE80" s="209"/>
      <c r="BF80" s="1300">
        <f>+W80</f>
        <v>0</v>
      </c>
      <c r="BG80" s="1294">
        <f>SUM(BH80:BM83)</f>
        <v>0</v>
      </c>
      <c r="BH80" s="209"/>
      <c r="BI80" s="209"/>
      <c r="BJ80" s="209"/>
      <c r="BK80" s="209"/>
      <c r="BL80" s="209"/>
      <c r="BM80" s="209"/>
      <c r="BN80" s="1300">
        <f>+X80</f>
        <v>0</v>
      </c>
      <c r="BO80" s="1294">
        <f>SUM(BP80:BU83)</f>
        <v>0</v>
      </c>
      <c r="BP80" s="209"/>
      <c r="BQ80" s="209"/>
      <c r="BR80" s="209"/>
      <c r="BS80" s="209"/>
      <c r="BT80" s="209"/>
      <c r="BU80" s="209"/>
    </row>
    <row r="81" spans="1:73" ht="40.15" customHeight="1">
      <c r="A81" s="133"/>
      <c r="B81" s="141"/>
      <c r="C81" s="1221"/>
      <c r="D81" s="1227"/>
      <c r="E81" s="1233"/>
      <c r="F81" s="1239"/>
      <c r="G81" s="1227"/>
      <c r="H81" s="1245"/>
      <c r="I81" s="1245"/>
      <c r="J81" s="1245"/>
      <c r="K81" s="1227"/>
      <c r="L81" s="1245"/>
      <c r="M81" s="1227"/>
      <c r="N81" s="1253"/>
      <c r="O81" s="1227"/>
      <c r="P81" s="1262"/>
      <c r="Q81" s="1268"/>
      <c r="R81" s="1277"/>
      <c r="S81" s="1277"/>
      <c r="T81" s="1285"/>
      <c r="U81" s="1288"/>
      <c r="V81" s="1288"/>
      <c r="W81" s="1288"/>
      <c r="X81" s="1288"/>
      <c r="Y81" s="1288"/>
      <c r="Z81" s="1295"/>
      <c r="AA81" s="1295"/>
      <c r="AB81" s="1295"/>
      <c r="AC81" s="1295"/>
      <c r="AD81" s="1295"/>
      <c r="AE81" s="1295"/>
      <c r="AF81" s="1295"/>
      <c r="AG81" s="198"/>
      <c r="AH81" s="199"/>
      <c r="AI81" s="199"/>
      <c r="AJ81" s="199"/>
      <c r="AK81" s="200"/>
      <c r="AL81" s="201"/>
      <c r="AM81" s="201"/>
      <c r="AN81" s="201"/>
      <c r="AO81" s="201"/>
      <c r="AP81" s="1301"/>
      <c r="AQ81" s="1295"/>
      <c r="AR81" s="210"/>
      <c r="AS81" s="210"/>
      <c r="AT81" s="210"/>
      <c r="AU81" s="210"/>
      <c r="AV81" s="210"/>
      <c r="AW81" s="210"/>
      <c r="AX81" s="1301"/>
      <c r="AY81" s="1295"/>
      <c r="AZ81" s="210"/>
      <c r="BA81" s="210"/>
      <c r="BB81" s="210"/>
      <c r="BC81" s="210"/>
      <c r="BD81" s="210"/>
      <c r="BE81" s="210"/>
      <c r="BF81" s="1301"/>
      <c r="BG81" s="1295"/>
      <c r="BH81" s="210"/>
      <c r="BI81" s="210"/>
      <c r="BJ81" s="210"/>
      <c r="BK81" s="210"/>
      <c r="BL81" s="210"/>
      <c r="BM81" s="210"/>
      <c r="BN81" s="1301"/>
      <c r="BO81" s="1295"/>
      <c r="BP81" s="210"/>
      <c r="BQ81" s="210"/>
      <c r="BR81" s="210"/>
      <c r="BS81" s="210"/>
      <c r="BT81" s="210"/>
      <c r="BU81" s="210"/>
    </row>
    <row r="82" spans="1:73" ht="40.15" customHeight="1">
      <c r="A82" s="133"/>
      <c r="B82" s="141"/>
      <c r="C82" s="1221"/>
      <c r="D82" s="1227"/>
      <c r="E82" s="1233"/>
      <c r="F82" s="1239"/>
      <c r="G82" s="1227"/>
      <c r="H82" s="1245"/>
      <c r="I82" s="1245"/>
      <c r="J82" s="1245"/>
      <c r="K82" s="1227"/>
      <c r="L82" s="1245"/>
      <c r="M82" s="1227"/>
      <c r="N82" s="1253"/>
      <c r="O82" s="1227"/>
      <c r="P82" s="1262"/>
      <c r="Q82" s="1268"/>
      <c r="R82" s="1277"/>
      <c r="S82" s="1277"/>
      <c r="T82" s="1285"/>
      <c r="U82" s="1288"/>
      <c r="V82" s="1288"/>
      <c r="W82" s="1288"/>
      <c r="X82" s="1288"/>
      <c r="Y82" s="1288"/>
      <c r="Z82" s="1295"/>
      <c r="AA82" s="1295"/>
      <c r="AB82" s="1295"/>
      <c r="AC82" s="1295"/>
      <c r="AD82" s="1295"/>
      <c r="AE82" s="1295"/>
      <c r="AF82" s="1295"/>
      <c r="AG82" s="200"/>
      <c r="AH82" s="199"/>
      <c r="AI82" s="199"/>
      <c r="AJ82" s="199"/>
      <c r="AK82" s="200"/>
      <c r="AL82" s="201"/>
      <c r="AM82" s="201"/>
      <c r="AN82" s="201"/>
      <c r="AO82" s="201"/>
      <c r="AP82" s="1301"/>
      <c r="AQ82" s="1295"/>
      <c r="AR82" s="210"/>
      <c r="AS82" s="210"/>
      <c r="AT82" s="210"/>
      <c r="AU82" s="210"/>
      <c r="AV82" s="210"/>
      <c r="AW82" s="210"/>
      <c r="AX82" s="1301"/>
      <c r="AY82" s="1295"/>
      <c r="AZ82" s="210"/>
      <c r="BA82" s="210"/>
      <c r="BB82" s="210"/>
      <c r="BC82" s="210"/>
      <c r="BD82" s="210"/>
      <c r="BE82" s="210"/>
      <c r="BF82" s="1301"/>
      <c r="BG82" s="1295"/>
      <c r="BH82" s="210"/>
      <c r="BI82" s="210"/>
      <c r="BJ82" s="210"/>
      <c r="BK82" s="210"/>
      <c r="BL82" s="210"/>
      <c r="BM82" s="210"/>
      <c r="BN82" s="1301"/>
      <c r="BO82" s="1295"/>
      <c r="BP82" s="210"/>
      <c r="BQ82" s="210"/>
      <c r="BR82" s="210"/>
      <c r="BS82" s="210"/>
      <c r="BT82" s="210"/>
      <c r="BU82" s="210"/>
    </row>
    <row r="83" spans="1:73" ht="40.15" customHeight="1">
      <c r="A83" s="133"/>
      <c r="B83" s="141"/>
      <c r="C83" s="1222"/>
      <c r="D83" s="1228"/>
      <c r="E83" s="1234"/>
      <c r="F83" s="1240"/>
      <c r="G83" s="1228"/>
      <c r="H83" s="1246"/>
      <c r="I83" s="1246"/>
      <c r="J83" s="1246"/>
      <c r="K83" s="1228"/>
      <c r="L83" s="1246"/>
      <c r="M83" s="1228"/>
      <c r="N83" s="1254"/>
      <c r="O83" s="1228"/>
      <c r="P83" s="1263"/>
      <c r="Q83" s="1269"/>
      <c r="R83" s="1278"/>
      <c r="S83" s="1278"/>
      <c r="T83" s="1286"/>
      <c r="U83" s="1289"/>
      <c r="V83" s="1289"/>
      <c r="W83" s="1289"/>
      <c r="X83" s="1289"/>
      <c r="Y83" s="1289"/>
      <c r="Z83" s="1296"/>
      <c r="AA83" s="1296"/>
      <c r="AB83" s="1296"/>
      <c r="AC83" s="1296"/>
      <c r="AD83" s="1296"/>
      <c r="AE83" s="1296"/>
      <c r="AF83" s="1296"/>
      <c r="AG83" s="202"/>
      <c r="AH83" s="203"/>
      <c r="AI83" s="203"/>
      <c r="AJ83" s="203"/>
      <c r="AK83" s="202"/>
      <c r="AL83" s="204"/>
      <c r="AM83" s="204"/>
      <c r="AN83" s="204"/>
      <c r="AO83" s="204"/>
      <c r="AP83" s="1302"/>
      <c r="AQ83" s="1296"/>
      <c r="AR83" s="211"/>
      <c r="AS83" s="211"/>
      <c r="AT83" s="211"/>
      <c r="AU83" s="211"/>
      <c r="AV83" s="211"/>
      <c r="AW83" s="211"/>
      <c r="AX83" s="1302"/>
      <c r="AY83" s="1296"/>
      <c r="AZ83" s="211"/>
      <c r="BA83" s="211"/>
      <c r="BB83" s="211"/>
      <c r="BC83" s="211"/>
      <c r="BD83" s="211"/>
      <c r="BE83" s="211"/>
      <c r="BF83" s="1302"/>
      <c r="BG83" s="1296"/>
      <c r="BH83" s="211"/>
      <c r="BI83" s="211"/>
      <c r="BJ83" s="211"/>
      <c r="BK83" s="211"/>
      <c r="BL83" s="211"/>
      <c r="BM83" s="211"/>
      <c r="BN83" s="1302"/>
      <c r="BO83" s="1296"/>
      <c r="BP83" s="211"/>
      <c r="BQ83" s="211"/>
      <c r="BR83" s="211"/>
      <c r="BS83" s="211"/>
      <c r="BT83" s="211"/>
      <c r="BU83" s="211"/>
    </row>
    <row r="84" spans="1:73" ht="40.15" customHeight="1">
      <c r="D84" s="212"/>
      <c r="E84" s="213"/>
      <c r="F84" s="214"/>
      <c r="G84" s="215"/>
      <c r="H84" s="216"/>
      <c r="I84" s="216"/>
      <c r="J84" s="217"/>
      <c r="K84" s="217"/>
      <c r="L84" s="212"/>
      <c r="M84" s="212"/>
      <c r="N84" s="212"/>
      <c r="O84" s="218"/>
      <c r="P84" s="212"/>
    </row>
    <row r="85" spans="1:73" ht="40.15" customHeight="1">
      <c r="D85" s="212"/>
      <c r="E85" s="213"/>
      <c r="F85" s="214"/>
      <c r="G85" s="215"/>
      <c r="H85" s="216"/>
      <c r="I85" s="216"/>
      <c r="J85" s="217"/>
      <c r="K85" s="217"/>
      <c r="L85" s="212"/>
      <c r="M85" s="212"/>
      <c r="N85" s="212"/>
      <c r="O85" s="218"/>
      <c r="P85" s="212"/>
    </row>
    <row r="86" spans="1:73" ht="40.15" customHeight="1">
      <c r="D86" s="212"/>
      <c r="E86" s="213"/>
      <c r="F86" s="214"/>
      <c r="G86" s="215"/>
      <c r="H86" s="216"/>
      <c r="I86" s="216"/>
      <c r="J86" s="217"/>
      <c r="K86" s="217"/>
      <c r="L86" s="212"/>
      <c r="M86" s="212"/>
      <c r="N86" s="212"/>
      <c r="O86" s="218"/>
      <c r="P86" s="212"/>
    </row>
    <row r="87" spans="1:73" ht="40.15" customHeight="1">
      <c r="D87" s="212"/>
      <c r="E87" s="213"/>
      <c r="F87" s="214"/>
      <c r="G87" s="215"/>
      <c r="H87" s="216"/>
      <c r="I87" s="216"/>
      <c r="J87" s="217"/>
      <c r="K87" s="217"/>
      <c r="L87" s="212"/>
      <c r="M87" s="212"/>
      <c r="N87" s="212"/>
      <c r="O87" s="218"/>
      <c r="P87" s="212"/>
    </row>
    <row r="88" spans="1:73" ht="40.15" customHeight="1">
      <c r="D88" s="212"/>
      <c r="E88" s="213"/>
      <c r="F88" s="214"/>
      <c r="G88" s="215"/>
      <c r="H88" s="216"/>
      <c r="I88" s="216"/>
      <c r="J88" s="217"/>
      <c r="K88" s="217"/>
      <c r="L88" s="212"/>
      <c r="M88" s="212"/>
      <c r="N88" s="212"/>
      <c r="O88" s="218"/>
      <c r="P88" s="212"/>
    </row>
    <row r="89" spans="1:73" ht="40.15" customHeight="1">
      <c r="D89" s="212"/>
      <c r="E89" s="213"/>
      <c r="F89" s="214"/>
      <c r="G89" s="215"/>
      <c r="H89" s="216"/>
      <c r="I89" s="216"/>
      <c r="J89" s="217"/>
      <c r="K89" s="217"/>
      <c r="L89" s="212"/>
      <c r="M89" s="212"/>
      <c r="N89" s="212"/>
      <c r="O89" s="218"/>
      <c r="P89" s="212"/>
    </row>
    <row r="90" spans="1:73" ht="40.15" customHeight="1">
      <c r="D90" s="212"/>
      <c r="E90" s="213"/>
      <c r="F90" s="214"/>
      <c r="G90" s="215"/>
      <c r="H90" s="216"/>
      <c r="I90" s="216"/>
      <c r="J90" s="217"/>
      <c r="K90" s="217"/>
      <c r="L90" s="212"/>
      <c r="M90" s="212"/>
      <c r="N90" s="212"/>
      <c r="O90" s="218"/>
      <c r="P90" s="212"/>
    </row>
    <row r="91" spans="1:73" ht="40.15" customHeight="1">
      <c r="D91" s="212"/>
      <c r="E91" s="213"/>
      <c r="F91" s="214"/>
      <c r="G91" s="215"/>
      <c r="H91" s="216"/>
      <c r="I91" s="216"/>
      <c r="J91" s="217"/>
      <c r="K91" s="217"/>
      <c r="L91" s="212"/>
      <c r="M91" s="212"/>
      <c r="N91" s="212"/>
      <c r="O91" s="218"/>
      <c r="P91" s="212"/>
    </row>
    <row r="92" spans="1:73" ht="40.15" customHeight="1">
      <c r="D92" s="212"/>
      <c r="E92" s="213"/>
      <c r="F92" s="214"/>
      <c r="G92" s="215"/>
      <c r="H92" s="216"/>
      <c r="I92" s="216"/>
      <c r="J92" s="217"/>
      <c r="K92" s="217"/>
      <c r="L92" s="212"/>
      <c r="M92" s="212"/>
      <c r="N92" s="212"/>
      <c r="O92" s="218"/>
      <c r="P92" s="212"/>
    </row>
    <row r="93" spans="1:73" ht="40.15" customHeight="1">
      <c r="D93" s="212"/>
      <c r="E93" s="213"/>
      <c r="F93" s="214"/>
      <c r="G93" s="215"/>
      <c r="H93" s="216"/>
      <c r="I93" s="216"/>
      <c r="J93" s="217"/>
      <c r="K93" s="217"/>
      <c r="L93" s="212"/>
      <c r="M93" s="212"/>
      <c r="N93" s="212"/>
      <c r="O93" s="218"/>
      <c r="P93" s="212"/>
    </row>
    <row r="94" spans="1:73" ht="40.15" customHeight="1">
      <c r="D94" s="212"/>
      <c r="E94" s="213"/>
      <c r="F94" s="214"/>
      <c r="G94" s="215"/>
      <c r="H94" s="216"/>
      <c r="I94" s="216"/>
      <c r="J94" s="217"/>
      <c r="K94" s="217"/>
      <c r="L94" s="212"/>
      <c r="M94" s="212"/>
      <c r="N94" s="212"/>
      <c r="O94" s="218"/>
      <c r="P94" s="212"/>
    </row>
    <row r="95" spans="1:73" ht="40.15" customHeight="1">
      <c r="D95" s="212"/>
      <c r="E95" s="213"/>
      <c r="F95" s="214"/>
      <c r="G95" s="215"/>
      <c r="H95" s="216"/>
      <c r="I95" s="216"/>
      <c r="J95" s="217"/>
      <c r="K95" s="217"/>
      <c r="L95" s="212"/>
      <c r="M95" s="212"/>
      <c r="N95" s="212"/>
      <c r="O95" s="218"/>
      <c r="P95" s="212"/>
    </row>
    <row r="96" spans="1:73" ht="40.15" customHeight="1">
      <c r="D96" s="212"/>
      <c r="E96" s="213"/>
      <c r="F96" s="214"/>
      <c r="G96" s="215"/>
      <c r="H96" s="216"/>
      <c r="I96" s="216"/>
      <c r="J96" s="217"/>
      <c r="K96" s="217"/>
      <c r="L96" s="212"/>
      <c r="M96" s="212"/>
      <c r="N96" s="212"/>
      <c r="O96" s="218"/>
      <c r="P96" s="212"/>
    </row>
    <row r="97" spans="4:16" ht="40.15" customHeight="1">
      <c r="D97" s="212"/>
      <c r="E97" s="213"/>
      <c r="F97" s="214"/>
      <c r="G97" s="215"/>
      <c r="H97" s="216"/>
      <c r="I97" s="216"/>
      <c r="J97" s="217"/>
      <c r="K97" s="217"/>
      <c r="L97" s="212"/>
      <c r="M97" s="212"/>
      <c r="N97" s="212"/>
      <c r="O97" s="218"/>
      <c r="P97" s="212"/>
    </row>
    <row r="98" spans="4:16" ht="40.15" customHeight="1">
      <c r="D98" s="212"/>
      <c r="E98" s="213"/>
      <c r="F98" s="214"/>
      <c r="G98" s="215"/>
      <c r="H98" s="216"/>
      <c r="I98" s="216"/>
      <c r="J98" s="217"/>
      <c r="K98" s="217"/>
      <c r="L98" s="212"/>
      <c r="M98" s="212"/>
      <c r="N98" s="212"/>
      <c r="O98" s="218"/>
      <c r="P98" s="212"/>
    </row>
    <row r="99" spans="4:16" ht="40.15" customHeight="1">
      <c r="D99" s="212"/>
      <c r="E99" s="213"/>
      <c r="F99" s="214"/>
      <c r="G99" s="215"/>
      <c r="H99" s="216"/>
      <c r="I99" s="216"/>
      <c r="J99" s="217"/>
      <c r="K99" s="217"/>
      <c r="L99" s="212"/>
      <c r="M99" s="212"/>
      <c r="N99" s="212"/>
      <c r="O99" s="218"/>
      <c r="P99" s="212"/>
    </row>
    <row r="100" spans="4:16" ht="40.15" customHeight="1">
      <c r="D100" s="212"/>
      <c r="E100" s="213"/>
      <c r="F100" s="214"/>
      <c r="G100" s="215"/>
      <c r="H100" s="216"/>
      <c r="I100" s="216"/>
      <c r="J100" s="217"/>
      <c r="K100" s="217"/>
      <c r="L100" s="212"/>
      <c r="M100" s="212"/>
      <c r="N100" s="212"/>
      <c r="O100" s="218"/>
      <c r="P100" s="212"/>
    </row>
    <row r="101" spans="4:16" ht="40.15" customHeight="1">
      <c r="D101" s="212"/>
      <c r="E101" s="213"/>
      <c r="F101" s="214"/>
      <c r="G101" s="215"/>
      <c r="H101" s="216"/>
      <c r="I101" s="216"/>
      <c r="J101" s="217"/>
      <c r="K101" s="217"/>
      <c r="L101" s="212"/>
      <c r="M101" s="212"/>
      <c r="N101" s="212"/>
      <c r="O101" s="218"/>
      <c r="P101" s="212"/>
    </row>
    <row r="102" spans="4:16" ht="40.15" customHeight="1">
      <c r="D102" s="212"/>
      <c r="E102" s="213"/>
      <c r="F102" s="214"/>
      <c r="G102" s="215"/>
      <c r="H102" s="216"/>
      <c r="I102" s="216"/>
      <c r="J102" s="217"/>
      <c r="K102" s="217"/>
      <c r="L102" s="212"/>
      <c r="M102" s="212"/>
      <c r="N102" s="212"/>
      <c r="O102" s="218"/>
      <c r="P102" s="212"/>
    </row>
    <row r="103" spans="4:16" ht="40.15" customHeight="1">
      <c r="D103" s="212"/>
      <c r="E103" s="213"/>
      <c r="F103" s="214"/>
      <c r="G103" s="215"/>
      <c r="H103" s="216"/>
      <c r="I103" s="216"/>
      <c r="J103" s="217"/>
      <c r="K103" s="217"/>
      <c r="L103" s="212"/>
      <c r="M103" s="212"/>
      <c r="N103" s="212"/>
      <c r="O103" s="218"/>
      <c r="P103" s="212"/>
    </row>
    <row r="104" spans="4:16" ht="40.15" customHeight="1">
      <c r="D104" s="212"/>
      <c r="E104" s="213"/>
      <c r="F104" s="214"/>
      <c r="G104" s="215"/>
      <c r="H104" s="216"/>
      <c r="I104" s="216"/>
      <c r="J104" s="217"/>
      <c r="K104" s="217"/>
      <c r="L104" s="212"/>
      <c r="M104" s="212"/>
      <c r="N104" s="212"/>
      <c r="O104" s="218"/>
      <c r="P104" s="212"/>
    </row>
    <row r="105" spans="4:16" ht="40.15" customHeight="1">
      <c r="D105" s="212"/>
      <c r="E105" s="213"/>
      <c r="F105" s="214"/>
      <c r="G105" s="215"/>
      <c r="H105" s="216"/>
      <c r="I105" s="216"/>
      <c r="J105" s="217"/>
      <c r="K105" s="217"/>
      <c r="L105" s="212"/>
      <c r="M105" s="212"/>
      <c r="N105" s="212"/>
      <c r="O105" s="218"/>
      <c r="P105" s="212"/>
    </row>
    <row r="106" spans="4:16" ht="40.15" customHeight="1">
      <c r="D106" s="212"/>
      <c r="E106" s="213"/>
      <c r="F106" s="214"/>
      <c r="G106" s="215"/>
      <c r="H106" s="216"/>
      <c r="I106" s="216"/>
      <c r="J106" s="217"/>
      <c r="K106" s="217"/>
      <c r="L106" s="212"/>
      <c r="M106" s="212"/>
      <c r="N106" s="212"/>
      <c r="O106" s="218"/>
      <c r="P106" s="212"/>
    </row>
    <row r="107" spans="4:16" ht="40.15" customHeight="1">
      <c r="D107" s="212"/>
      <c r="E107" s="213"/>
      <c r="F107" s="214"/>
      <c r="G107" s="215"/>
      <c r="H107" s="216"/>
      <c r="I107" s="216"/>
      <c r="J107" s="217"/>
      <c r="K107" s="217"/>
      <c r="L107" s="212"/>
      <c r="M107" s="212"/>
      <c r="N107" s="212"/>
      <c r="O107" s="218"/>
      <c r="P107" s="212"/>
    </row>
    <row r="108" spans="4:16" ht="40.15" customHeight="1">
      <c r="D108" s="212"/>
      <c r="E108" s="213"/>
      <c r="F108" s="214"/>
      <c r="G108" s="215"/>
      <c r="H108" s="216"/>
      <c r="I108" s="216"/>
      <c r="J108" s="217"/>
      <c r="K108" s="217"/>
      <c r="L108" s="212"/>
      <c r="M108" s="212"/>
      <c r="N108" s="212"/>
      <c r="O108" s="218"/>
      <c r="P108" s="212"/>
    </row>
    <row r="109" spans="4:16" ht="40.15" customHeight="1">
      <c r="D109" s="212"/>
      <c r="E109" s="213"/>
      <c r="F109" s="214"/>
      <c r="G109" s="215"/>
      <c r="H109" s="216"/>
      <c r="I109" s="216"/>
      <c r="J109" s="217"/>
      <c r="K109" s="217"/>
      <c r="L109" s="212"/>
      <c r="M109" s="212"/>
      <c r="N109" s="212"/>
      <c r="O109" s="218"/>
      <c r="P109" s="212"/>
    </row>
    <row r="110" spans="4:16" ht="40.15" customHeight="1">
      <c r="D110" s="212"/>
      <c r="E110" s="213"/>
      <c r="F110" s="214"/>
      <c r="G110" s="215"/>
      <c r="H110" s="216"/>
      <c r="I110" s="216"/>
      <c r="J110" s="217"/>
      <c r="K110" s="217"/>
      <c r="L110" s="212"/>
      <c r="M110" s="212"/>
      <c r="N110" s="212"/>
      <c r="O110" s="218"/>
      <c r="P110" s="212"/>
    </row>
    <row r="111" spans="4:16" ht="40.15" customHeight="1">
      <c r="D111" s="212"/>
      <c r="E111" s="213"/>
      <c r="F111" s="214"/>
      <c r="G111" s="215"/>
      <c r="H111" s="216"/>
      <c r="I111" s="216"/>
      <c r="J111" s="217"/>
      <c r="K111" s="217"/>
      <c r="L111" s="212"/>
      <c r="M111" s="212"/>
      <c r="N111" s="212"/>
      <c r="O111" s="218"/>
      <c r="P111" s="212"/>
    </row>
    <row r="112" spans="4:16" ht="40.15" customHeight="1">
      <c r="D112" s="212"/>
      <c r="E112" s="213"/>
      <c r="F112" s="214"/>
      <c r="G112" s="215"/>
      <c r="H112" s="216"/>
      <c r="I112" s="216"/>
      <c r="J112" s="217"/>
      <c r="K112" s="217"/>
      <c r="L112" s="212"/>
      <c r="M112" s="212"/>
      <c r="N112" s="212"/>
      <c r="O112" s="218"/>
      <c r="P112" s="212"/>
    </row>
    <row r="113" spans="4:16" ht="40.15" customHeight="1">
      <c r="D113" s="212"/>
      <c r="E113" s="213"/>
      <c r="F113" s="214"/>
      <c r="G113" s="215"/>
      <c r="H113" s="216"/>
      <c r="I113" s="216"/>
      <c r="J113" s="217"/>
      <c r="K113" s="217"/>
      <c r="L113" s="212"/>
      <c r="M113" s="212"/>
      <c r="N113" s="212"/>
      <c r="O113" s="218"/>
      <c r="P113" s="212"/>
    </row>
    <row r="114" spans="4:16" ht="40.15" customHeight="1">
      <c r="D114" s="212"/>
      <c r="E114" s="213"/>
      <c r="F114" s="214"/>
      <c r="G114" s="215"/>
      <c r="H114" s="216"/>
      <c r="I114" s="216"/>
      <c r="J114" s="217"/>
      <c r="K114" s="217"/>
      <c r="L114" s="212"/>
      <c r="M114" s="212"/>
      <c r="N114" s="212"/>
      <c r="O114" s="218"/>
      <c r="P114" s="212"/>
    </row>
    <row r="115" spans="4:16" ht="40.15" customHeight="1">
      <c r="D115" s="212"/>
      <c r="E115" s="213"/>
      <c r="F115" s="214"/>
      <c r="G115" s="215"/>
      <c r="H115" s="216"/>
      <c r="I115" s="216"/>
      <c r="J115" s="217"/>
      <c r="K115" s="217"/>
      <c r="L115" s="212"/>
      <c r="M115" s="212"/>
      <c r="N115" s="212"/>
      <c r="O115" s="218"/>
      <c r="P115" s="212"/>
    </row>
    <row r="116" spans="4:16" ht="40.15" customHeight="1">
      <c r="D116" s="212"/>
      <c r="E116" s="213"/>
      <c r="F116" s="214"/>
      <c r="G116" s="215"/>
      <c r="H116" s="216"/>
      <c r="I116" s="216"/>
      <c r="J116" s="217"/>
      <c r="K116" s="217"/>
      <c r="L116" s="212"/>
      <c r="M116" s="212"/>
      <c r="N116" s="212"/>
      <c r="O116" s="218"/>
      <c r="P116" s="212"/>
    </row>
    <row r="117" spans="4:16" ht="40.15" customHeight="1">
      <c r="D117" s="212"/>
      <c r="E117" s="213"/>
      <c r="F117" s="214"/>
      <c r="G117" s="215"/>
      <c r="H117" s="216"/>
      <c r="I117" s="216"/>
      <c r="J117" s="217"/>
      <c r="K117" s="217"/>
      <c r="L117" s="212"/>
      <c r="M117" s="212"/>
      <c r="N117" s="212"/>
      <c r="O117" s="218"/>
      <c r="P117" s="212"/>
    </row>
    <row r="118" spans="4:16" ht="40.15" customHeight="1">
      <c r="D118" s="212"/>
      <c r="E118" s="213"/>
      <c r="F118" s="214"/>
      <c r="G118" s="215"/>
      <c r="H118" s="216"/>
      <c r="I118" s="216"/>
      <c r="J118" s="217"/>
      <c r="K118" s="217"/>
      <c r="L118" s="212"/>
      <c r="M118" s="212"/>
      <c r="N118" s="212"/>
      <c r="O118" s="218"/>
      <c r="P118" s="212"/>
    </row>
    <row r="119" spans="4:16" ht="40.15" customHeight="1">
      <c r="D119" s="212"/>
      <c r="E119" s="213"/>
      <c r="F119" s="214"/>
      <c r="G119" s="215"/>
      <c r="H119" s="216"/>
      <c r="I119" s="216"/>
      <c r="J119" s="217"/>
      <c r="K119" s="217"/>
      <c r="L119" s="212"/>
      <c r="M119" s="212"/>
      <c r="N119" s="212"/>
      <c r="O119" s="218"/>
      <c r="P119" s="212"/>
    </row>
    <row r="120" spans="4:16" ht="40.15" customHeight="1">
      <c r="D120" s="212"/>
      <c r="E120" s="213"/>
      <c r="F120" s="214"/>
      <c r="G120" s="215"/>
      <c r="H120" s="216"/>
      <c r="I120" s="216"/>
      <c r="J120" s="217"/>
      <c r="K120" s="217"/>
      <c r="L120" s="212"/>
      <c r="M120" s="212"/>
      <c r="N120" s="212"/>
      <c r="O120" s="218"/>
      <c r="P120" s="212"/>
    </row>
    <row r="121" spans="4:16" ht="40.15" customHeight="1">
      <c r="D121" s="212"/>
      <c r="E121" s="213"/>
      <c r="F121" s="214"/>
      <c r="G121" s="215"/>
      <c r="H121" s="216"/>
      <c r="I121" s="216"/>
      <c r="J121" s="217"/>
      <c r="K121" s="217"/>
      <c r="L121" s="212"/>
      <c r="M121" s="212"/>
      <c r="N121" s="212"/>
      <c r="O121" s="218"/>
      <c r="P121" s="212"/>
    </row>
    <row r="122" spans="4:16" ht="40.15" customHeight="1">
      <c r="D122" s="212"/>
      <c r="E122" s="213"/>
      <c r="F122" s="214"/>
      <c r="G122" s="215"/>
      <c r="H122" s="216"/>
      <c r="I122" s="216"/>
      <c r="J122" s="217"/>
      <c r="K122" s="217"/>
      <c r="L122" s="212"/>
      <c r="M122" s="212"/>
      <c r="N122" s="212"/>
      <c r="O122" s="218"/>
      <c r="P122" s="212"/>
    </row>
    <row r="123" spans="4:16" ht="40.15" customHeight="1">
      <c r="D123" s="212"/>
      <c r="E123" s="213"/>
      <c r="F123" s="214"/>
      <c r="G123" s="215"/>
      <c r="H123" s="216"/>
      <c r="I123" s="216"/>
      <c r="J123" s="217"/>
      <c r="K123" s="217"/>
      <c r="L123" s="212"/>
      <c r="M123" s="212"/>
      <c r="N123" s="212"/>
      <c r="O123" s="218"/>
      <c r="P123" s="212"/>
    </row>
    <row r="124" spans="4:16" ht="40.15" customHeight="1">
      <c r="D124" s="212"/>
      <c r="E124" s="213"/>
      <c r="F124" s="214"/>
      <c r="G124" s="215"/>
      <c r="H124" s="216"/>
      <c r="I124" s="216"/>
      <c r="J124" s="217"/>
      <c r="K124" s="217"/>
      <c r="L124" s="212"/>
      <c r="M124" s="212"/>
      <c r="N124" s="212"/>
      <c r="O124" s="218"/>
      <c r="P124" s="212"/>
    </row>
    <row r="125" spans="4:16" ht="40.15" customHeight="1">
      <c r="D125" s="212"/>
      <c r="E125" s="213"/>
      <c r="F125" s="214"/>
      <c r="G125" s="215"/>
      <c r="H125" s="216"/>
      <c r="I125" s="216"/>
      <c r="J125" s="217"/>
      <c r="K125" s="217"/>
      <c r="L125" s="212"/>
      <c r="M125" s="212"/>
      <c r="N125" s="212"/>
      <c r="O125" s="218"/>
      <c r="P125" s="212"/>
    </row>
    <row r="126" spans="4:16" ht="40.15" customHeight="1">
      <c r="D126" s="212"/>
      <c r="E126" s="213"/>
      <c r="F126" s="214"/>
      <c r="G126" s="215"/>
      <c r="H126" s="216"/>
      <c r="I126" s="216"/>
      <c r="J126" s="217"/>
      <c r="K126" s="217"/>
      <c r="L126" s="212"/>
      <c r="M126" s="212"/>
      <c r="N126" s="212"/>
      <c r="O126" s="218"/>
      <c r="P126" s="212"/>
    </row>
    <row r="127" spans="4:16" ht="40.15" customHeight="1">
      <c r="D127" s="212"/>
      <c r="E127" s="213"/>
      <c r="F127" s="214"/>
      <c r="G127" s="215"/>
      <c r="H127" s="216"/>
      <c r="I127" s="216"/>
      <c r="J127" s="217"/>
      <c r="K127" s="217"/>
      <c r="L127" s="212"/>
      <c r="M127" s="212"/>
      <c r="N127" s="212"/>
      <c r="O127" s="218"/>
      <c r="P127" s="212"/>
    </row>
    <row r="128" spans="4:16" ht="40.15" customHeight="1">
      <c r="D128" s="212"/>
      <c r="E128" s="213"/>
      <c r="F128" s="214"/>
      <c r="G128" s="215"/>
      <c r="H128" s="216"/>
      <c r="I128" s="216"/>
      <c r="J128" s="217"/>
      <c r="K128" s="217"/>
      <c r="L128" s="212"/>
      <c r="M128" s="212"/>
      <c r="N128" s="212"/>
      <c r="O128" s="218"/>
      <c r="P128" s="212"/>
    </row>
    <row r="129" spans="4:16" ht="40.15" customHeight="1">
      <c r="D129" s="212"/>
      <c r="E129" s="213"/>
      <c r="F129" s="214"/>
      <c r="G129" s="215"/>
      <c r="H129" s="216"/>
      <c r="I129" s="216"/>
      <c r="J129" s="217"/>
      <c r="K129" s="217"/>
      <c r="L129" s="212"/>
      <c r="M129" s="212"/>
      <c r="N129" s="212"/>
      <c r="O129" s="218"/>
      <c r="P129" s="212"/>
    </row>
    <row r="130" spans="4:16" ht="40.15" customHeight="1">
      <c r="D130" s="212"/>
      <c r="E130" s="213"/>
      <c r="F130" s="214"/>
      <c r="G130" s="215"/>
      <c r="H130" s="216"/>
      <c r="I130" s="216"/>
      <c r="J130" s="217"/>
      <c r="K130" s="217"/>
      <c r="L130" s="212"/>
      <c r="M130" s="212"/>
      <c r="N130" s="212"/>
      <c r="O130" s="218"/>
      <c r="P130" s="212"/>
    </row>
    <row r="131" spans="4:16" ht="40.15" customHeight="1">
      <c r="D131" s="212"/>
      <c r="E131" s="213"/>
      <c r="F131" s="214"/>
      <c r="G131" s="215"/>
      <c r="H131" s="216"/>
      <c r="I131" s="216"/>
      <c r="J131" s="217"/>
      <c r="K131" s="217"/>
      <c r="L131" s="212"/>
      <c r="M131" s="212"/>
      <c r="N131" s="212"/>
      <c r="O131" s="218"/>
      <c r="P131" s="212"/>
    </row>
    <row r="132" spans="4:16" ht="40.15" customHeight="1">
      <c r="D132" s="212"/>
      <c r="E132" s="213"/>
      <c r="F132" s="214"/>
      <c r="G132" s="215"/>
      <c r="H132" s="216"/>
      <c r="I132" s="216"/>
      <c r="J132" s="217"/>
      <c r="K132" s="217"/>
      <c r="L132" s="212"/>
      <c r="M132" s="212"/>
      <c r="N132" s="212"/>
      <c r="O132" s="218"/>
      <c r="P132" s="212"/>
    </row>
    <row r="133" spans="4:16" ht="40.15" customHeight="1">
      <c r="D133" s="212"/>
      <c r="E133" s="213"/>
      <c r="F133" s="214"/>
      <c r="G133" s="215"/>
      <c r="H133" s="216"/>
      <c r="I133" s="216"/>
      <c r="J133" s="217"/>
      <c r="K133" s="217"/>
      <c r="L133" s="212"/>
      <c r="M133" s="212"/>
      <c r="N133" s="212"/>
      <c r="O133" s="218"/>
      <c r="P133" s="212"/>
    </row>
    <row r="134" spans="4:16" ht="40.15" customHeight="1">
      <c r="D134" s="212"/>
      <c r="E134" s="213"/>
      <c r="F134" s="214"/>
      <c r="G134" s="215"/>
      <c r="H134" s="216"/>
      <c r="I134" s="216"/>
      <c r="J134" s="217"/>
      <c r="K134" s="217"/>
      <c r="L134" s="212"/>
      <c r="M134" s="212"/>
      <c r="N134" s="212"/>
      <c r="O134" s="218"/>
      <c r="P134" s="212"/>
    </row>
    <row r="135" spans="4:16" ht="40.15" customHeight="1">
      <c r="D135" s="212"/>
      <c r="E135" s="213"/>
      <c r="F135" s="214"/>
      <c r="G135" s="215"/>
      <c r="H135" s="216"/>
      <c r="I135" s="216"/>
      <c r="J135" s="217"/>
      <c r="K135" s="217"/>
      <c r="L135" s="212"/>
      <c r="M135" s="212"/>
      <c r="N135" s="212"/>
      <c r="O135" s="218"/>
      <c r="P135" s="212"/>
    </row>
    <row r="136" spans="4:16" ht="40.15" customHeight="1">
      <c r="D136" s="212"/>
      <c r="E136" s="213"/>
      <c r="F136" s="214"/>
      <c r="G136" s="215"/>
      <c r="H136" s="216"/>
      <c r="I136" s="216"/>
      <c r="J136" s="217"/>
      <c r="K136" s="217"/>
      <c r="L136" s="212"/>
      <c r="M136" s="212"/>
      <c r="N136" s="212"/>
      <c r="O136" s="218"/>
      <c r="P136" s="212"/>
    </row>
    <row r="137" spans="4:16" ht="40.15" customHeight="1">
      <c r="D137" s="212"/>
      <c r="E137" s="213"/>
      <c r="F137" s="214"/>
      <c r="G137" s="215"/>
      <c r="H137" s="216"/>
      <c r="I137" s="216"/>
      <c r="J137" s="217"/>
      <c r="K137" s="217"/>
      <c r="L137" s="212"/>
      <c r="M137" s="212"/>
      <c r="N137" s="212"/>
      <c r="O137" s="218"/>
      <c r="P137" s="212"/>
    </row>
    <row r="138" spans="4:16" ht="40.15" customHeight="1">
      <c r="D138" s="212"/>
      <c r="E138" s="213"/>
      <c r="F138" s="214"/>
      <c r="G138" s="215"/>
      <c r="H138" s="216"/>
      <c r="I138" s="216"/>
      <c r="J138" s="217"/>
      <c r="K138" s="217"/>
      <c r="L138" s="212"/>
      <c r="M138" s="212"/>
      <c r="N138" s="212"/>
      <c r="O138" s="218"/>
      <c r="P138" s="212"/>
    </row>
    <row r="139" spans="4:16" ht="40.15" customHeight="1">
      <c r="D139" s="212"/>
      <c r="E139" s="213"/>
      <c r="F139" s="214"/>
      <c r="G139" s="215"/>
      <c r="H139" s="216"/>
      <c r="I139" s="216"/>
      <c r="J139" s="217"/>
      <c r="K139" s="217"/>
      <c r="L139" s="212"/>
      <c r="M139" s="212"/>
      <c r="N139" s="212"/>
      <c r="O139" s="218"/>
      <c r="P139" s="212"/>
    </row>
    <row r="140" spans="4:16" ht="40.15" customHeight="1">
      <c r="D140" s="212"/>
      <c r="E140" s="213"/>
      <c r="F140" s="214"/>
      <c r="G140" s="215"/>
      <c r="H140" s="216"/>
      <c r="I140" s="216"/>
      <c r="J140" s="217"/>
      <c r="K140" s="217"/>
      <c r="L140" s="212"/>
      <c r="M140" s="212"/>
      <c r="N140" s="212"/>
      <c r="O140" s="218"/>
      <c r="P140" s="212"/>
    </row>
    <row r="141" spans="4:16" ht="40.15" customHeight="1">
      <c r="D141" s="212"/>
      <c r="E141" s="213"/>
      <c r="F141" s="214"/>
      <c r="G141" s="215"/>
      <c r="H141" s="216"/>
      <c r="I141" s="216"/>
      <c r="J141" s="217"/>
      <c r="K141" s="217"/>
      <c r="L141" s="212"/>
      <c r="M141" s="212"/>
      <c r="N141" s="212"/>
      <c r="O141" s="218"/>
      <c r="P141" s="212"/>
    </row>
    <row r="142" spans="4:16" ht="40.15" customHeight="1">
      <c r="D142" s="212"/>
      <c r="E142" s="213"/>
      <c r="F142" s="214"/>
      <c r="G142" s="215"/>
      <c r="H142" s="216"/>
      <c r="I142" s="216"/>
      <c r="J142" s="217"/>
      <c r="K142" s="217"/>
      <c r="L142" s="212"/>
      <c r="M142" s="212"/>
      <c r="N142" s="212"/>
      <c r="O142" s="218"/>
      <c r="P142" s="212"/>
    </row>
    <row r="143" spans="4:16" ht="40.15" customHeight="1">
      <c r="D143" s="212"/>
      <c r="E143" s="213"/>
      <c r="F143" s="214"/>
      <c r="G143" s="215"/>
      <c r="H143" s="216"/>
      <c r="I143" s="216"/>
      <c r="J143" s="217"/>
      <c r="K143" s="217"/>
      <c r="L143" s="212"/>
      <c r="M143" s="212"/>
      <c r="N143" s="212"/>
      <c r="O143" s="218"/>
      <c r="P143" s="212"/>
    </row>
    <row r="144" spans="4:16" ht="40.15" customHeight="1">
      <c r="D144" s="212"/>
      <c r="E144" s="213"/>
      <c r="F144" s="214"/>
      <c r="G144" s="215"/>
      <c r="H144" s="216"/>
      <c r="I144" s="216"/>
      <c r="J144" s="217"/>
      <c r="K144" s="217"/>
      <c r="L144" s="212"/>
      <c r="M144" s="212"/>
      <c r="N144" s="212"/>
      <c r="O144" s="218"/>
      <c r="P144" s="212"/>
    </row>
    <row r="145" spans="4:16" ht="40.15" customHeight="1">
      <c r="D145" s="212"/>
      <c r="E145" s="213"/>
      <c r="F145" s="214"/>
      <c r="G145" s="215"/>
      <c r="H145" s="216"/>
      <c r="I145" s="216"/>
      <c r="J145" s="217"/>
      <c r="K145" s="217"/>
      <c r="L145" s="212"/>
      <c r="M145" s="212"/>
      <c r="N145" s="212"/>
      <c r="O145" s="218"/>
      <c r="P145" s="212"/>
    </row>
    <row r="146" spans="4:16" ht="40.15" customHeight="1">
      <c r="D146" s="212"/>
      <c r="E146" s="213"/>
      <c r="F146" s="214"/>
      <c r="G146" s="215"/>
      <c r="H146" s="216"/>
      <c r="I146" s="216"/>
      <c r="J146" s="217"/>
      <c r="K146" s="217"/>
      <c r="L146" s="212"/>
      <c r="M146" s="212"/>
      <c r="N146" s="212"/>
      <c r="O146" s="218"/>
      <c r="P146" s="212"/>
    </row>
    <row r="147" spans="4:16" ht="40.15" customHeight="1">
      <c r="D147" s="212"/>
      <c r="E147" s="213"/>
      <c r="F147" s="214"/>
      <c r="G147" s="215"/>
      <c r="H147" s="216"/>
      <c r="I147" s="216"/>
      <c r="J147" s="217"/>
      <c r="K147" s="217"/>
      <c r="L147" s="212"/>
      <c r="M147" s="212"/>
      <c r="N147" s="212"/>
      <c r="O147" s="218"/>
      <c r="P147" s="212"/>
    </row>
    <row r="148" spans="4:16" ht="40.15" customHeight="1">
      <c r="D148" s="212"/>
      <c r="E148" s="213"/>
      <c r="F148" s="214"/>
      <c r="G148" s="215"/>
      <c r="H148" s="216"/>
      <c r="I148" s="216"/>
      <c r="J148" s="217"/>
      <c r="K148" s="217"/>
      <c r="L148" s="212"/>
      <c r="M148" s="212"/>
      <c r="N148" s="212"/>
      <c r="O148" s="218"/>
      <c r="P148" s="212"/>
    </row>
    <row r="149" spans="4:16" ht="40.15" customHeight="1">
      <c r="D149" s="212"/>
      <c r="E149" s="213"/>
      <c r="F149" s="214"/>
      <c r="G149" s="215"/>
      <c r="H149" s="216"/>
      <c r="I149" s="216"/>
      <c r="J149" s="217"/>
      <c r="K149" s="217"/>
      <c r="L149" s="212"/>
      <c r="M149" s="212"/>
      <c r="N149" s="212"/>
      <c r="O149" s="218"/>
      <c r="P149" s="212"/>
    </row>
    <row r="150" spans="4:16" ht="40.15" customHeight="1">
      <c r="D150" s="212"/>
      <c r="E150" s="213"/>
      <c r="F150" s="214"/>
      <c r="G150" s="215"/>
      <c r="H150" s="216"/>
      <c r="I150" s="216"/>
      <c r="J150" s="217"/>
      <c r="K150" s="217"/>
      <c r="L150" s="212"/>
      <c r="M150" s="212"/>
      <c r="N150" s="212"/>
      <c r="O150" s="218"/>
      <c r="P150" s="212"/>
    </row>
    <row r="151" spans="4:16" ht="40.15" customHeight="1">
      <c r="D151" s="212"/>
      <c r="E151" s="213"/>
      <c r="F151" s="214"/>
      <c r="G151" s="215"/>
      <c r="H151" s="216"/>
      <c r="I151" s="216"/>
      <c r="J151" s="217"/>
      <c r="K151" s="217"/>
      <c r="L151" s="212"/>
      <c r="M151" s="212"/>
      <c r="N151" s="212"/>
      <c r="O151" s="218"/>
      <c r="P151" s="212"/>
    </row>
    <row r="152" spans="4:16" ht="40.15" customHeight="1">
      <c r="D152" s="212"/>
      <c r="E152" s="213"/>
      <c r="F152" s="214"/>
      <c r="G152" s="215"/>
      <c r="H152" s="216"/>
      <c r="I152" s="216"/>
      <c r="J152" s="217"/>
      <c r="K152" s="217"/>
      <c r="L152" s="212"/>
      <c r="M152" s="212"/>
      <c r="N152" s="212"/>
      <c r="O152" s="218"/>
      <c r="P152" s="212"/>
    </row>
    <row r="153" spans="4:16" ht="40.15" customHeight="1">
      <c r="D153" s="212"/>
      <c r="E153" s="213"/>
      <c r="F153" s="214"/>
      <c r="G153" s="215"/>
      <c r="H153" s="216"/>
      <c r="I153" s="216"/>
      <c r="J153" s="217"/>
      <c r="K153" s="217"/>
      <c r="L153" s="212"/>
      <c r="M153" s="212"/>
      <c r="N153" s="212"/>
      <c r="O153" s="218"/>
      <c r="P153" s="212"/>
    </row>
    <row r="154" spans="4:16" ht="40.15" customHeight="1">
      <c r="D154" s="212"/>
      <c r="E154" s="213"/>
      <c r="F154" s="214"/>
      <c r="G154" s="215"/>
      <c r="H154" s="216"/>
      <c r="I154" s="216"/>
      <c r="J154" s="217"/>
      <c r="K154" s="217"/>
      <c r="L154" s="212"/>
      <c r="M154" s="212"/>
      <c r="N154" s="212"/>
      <c r="O154" s="218"/>
      <c r="P154" s="212"/>
    </row>
    <row r="155" spans="4:16" ht="40.15" customHeight="1">
      <c r="D155" s="212"/>
      <c r="E155" s="213"/>
      <c r="F155" s="214"/>
      <c r="G155" s="215"/>
      <c r="H155" s="216"/>
      <c r="I155" s="216"/>
      <c r="J155" s="217"/>
      <c r="K155" s="217"/>
      <c r="L155" s="212"/>
      <c r="M155" s="212"/>
      <c r="N155" s="212"/>
      <c r="O155" s="218"/>
      <c r="P155" s="212"/>
    </row>
    <row r="156" spans="4:16" ht="40.15" customHeight="1">
      <c r="D156" s="212"/>
      <c r="E156" s="213"/>
      <c r="F156" s="214"/>
      <c r="G156" s="215"/>
      <c r="H156" s="216"/>
      <c r="I156" s="216"/>
      <c r="J156" s="217"/>
      <c r="K156" s="217"/>
      <c r="L156" s="212"/>
      <c r="M156" s="212"/>
      <c r="N156" s="212"/>
      <c r="O156" s="218"/>
      <c r="P156" s="212"/>
    </row>
    <row r="157" spans="4:16" ht="40.15" customHeight="1">
      <c r="D157" s="212"/>
      <c r="E157" s="213"/>
      <c r="F157" s="214"/>
      <c r="G157" s="215"/>
      <c r="H157" s="216"/>
      <c r="I157" s="216"/>
      <c r="J157" s="217"/>
      <c r="K157" s="217"/>
      <c r="L157" s="212"/>
      <c r="M157" s="212"/>
      <c r="N157" s="212"/>
      <c r="O157" s="218"/>
      <c r="P157" s="212"/>
    </row>
    <row r="158" spans="4:16" ht="40.15" customHeight="1">
      <c r="D158" s="212"/>
      <c r="E158" s="213"/>
      <c r="F158" s="214"/>
      <c r="G158" s="215"/>
      <c r="H158" s="216"/>
      <c r="I158" s="216"/>
      <c r="J158" s="217"/>
      <c r="K158" s="217"/>
      <c r="L158" s="212"/>
      <c r="M158" s="212"/>
      <c r="N158" s="212"/>
      <c r="O158" s="218"/>
      <c r="P158" s="212"/>
    </row>
    <row r="159" spans="4:16" ht="40.15" customHeight="1">
      <c r="D159" s="212"/>
      <c r="E159" s="213"/>
      <c r="F159" s="214"/>
      <c r="G159" s="215"/>
      <c r="H159" s="216"/>
      <c r="I159" s="216"/>
      <c r="J159" s="217"/>
      <c r="K159" s="217"/>
      <c r="L159" s="212"/>
      <c r="M159" s="212"/>
      <c r="N159" s="212"/>
      <c r="O159" s="218"/>
      <c r="P159" s="212"/>
    </row>
    <row r="160" spans="4:16" ht="40.15" customHeight="1">
      <c r="D160" s="212"/>
      <c r="E160" s="213"/>
      <c r="F160" s="214"/>
      <c r="G160" s="215"/>
      <c r="H160" s="216"/>
      <c r="I160" s="216"/>
      <c r="J160" s="217"/>
      <c r="K160" s="217"/>
      <c r="L160" s="212"/>
      <c r="M160" s="212"/>
      <c r="N160" s="212"/>
      <c r="O160" s="218"/>
      <c r="P160" s="212"/>
    </row>
    <row r="161" spans="4:16" ht="40.15" customHeight="1">
      <c r="D161" s="212"/>
      <c r="E161" s="213"/>
      <c r="F161" s="214"/>
      <c r="G161" s="215"/>
      <c r="H161" s="216"/>
      <c r="I161" s="216"/>
      <c r="J161" s="217"/>
      <c r="K161" s="217"/>
      <c r="L161" s="212"/>
      <c r="M161" s="212"/>
      <c r="N161" s="212"/>
      <c r="O161" s="218"/>
      <c r="P161" s="212"/>
    </row>
    <row r="162" spans="4:16" ht="40.15" customHeight="1">
      <c r="D162" s="212"/>
      <c r="E162" s="213"/>
      <c r="F162" s="214"/>
      <c r="G162" s="215"/>
      <c r="H162" s="216"/>
      <c r="I162" s="216"/>
      <c r="J162" s="217"/>
      <c r="K162" s="217"/>
      <c r="L162" s="212"/>
      <c r="M162" s="212"/>
      <c r="N162" s="212"/>
      <c r="O162" s="218"/>
      <c r="P162" s="212"/>
    </row>
    <row r="163" spans="4:16" ht="40.15" customHeight="1">
      <c r="D163" s="212"/>
      <c r="E163" s="213"/>
      <c r="F163" s="214"/>
      <c r="G163" s="215"/>
      <c r="H163" s="216"/>
      <c r="I163" s="216"/>
      <c r="J163" s="217"/>
      <c r="K163" s="217"/>
      <c r="L163" s="212"/>
      <c r="M163" s="212"/>
      <c r="N163" s="212"/>
      <c r="O163" s="218"/>
      <c r="P163" s="212"/>
    </row>
    <row r="164" spans="4:16" ht="40.15" customHeight="1">
      <c r="D164" s="212"/>
      <c r="E164" s="213"/>
      <c r="F164" s="214"/>
      <c r="G164" s="215"/>
      <c r="H164" s="216"/>
      <c r="I164" s="216"/>
      <c r="J164" s="217"/>
      <c r="K164" s="217"/>
      <c r="L164" s="212"/>
      <c r="M164" s="212"/>
      <c r="N164" s="212"/>
      <c r="O164" s="218"/>
      <c r="P164" s="212"/>
    </row>
    <row r="165" spans="4:16" ht="40.15" customHeight="1">
      <c r="D165" s="212"/>
      <c r="E165" s="213"/>
      <c r="F165" s="214"/>
      <c r="G165" s="215"/>
      <c r="H165" s="216"/>
      <c r="I165" s="216"/>
      <c r="J165" s="217"/>
      <c r="K165" s="217"/>
      <c r="L165" s="212"/>
      <c r="M165" s="212"/>
      <c r="N165" s="212"/>
      <c r="O165" s="218"/>
      <c r="P165" s="212"/>
    </row>
    <row r="166" spans="4:16" ht="40.15" customHeight="1">
      <c r="D166" s="212"/>
      <c r="E166" s="213"/>
      <c r="F166" s="214"/>
      <c r="G166" s="215"/>
      <c r="H166" s="216"/>
      <c r="I166" s="216"/>
      <c r="J166" s="217"/>
      <c r="K166" s="217"/>
      <c r="L166" s="212"/>
      <c r="M166" s="212"/>
      <c r="N166" s="212"/>
      <c r="O166" s="218"/>
      <c r="P166" s="212"/>
    </row>
    <row r="167" spans="4:16" ht="40.15" customHeight="1">
      <c r="D167" s="212"/>
      <c r="E167" s="213"/>
      <c r="F167" s="214"/>
      <c r="G167" s="215"/>
      <c r="H167" s="216"/>
      <c r="I167" s="216"/>
      <c r="J167" s="217"/>
      <c r="K167" s="217"/>
      <c r="L167" s="212"/>
      <c r="M167" s="212"/>
      <c r="N167" s="212"/>
      <c r="O167" s="218"/>
      <c r="P167" s="212"/>
    </row>
    <row r="168" spans="4:16" ht="40.15" customHeight="1">
      <c r="D168" s="212"/>
      <c r="E168" s="213"/>
      <c r="F168" s="214"/>
      <c r="G168" s="215"/>
      <c r="H168" s="216"/>
      <c r="I168" s="216"/>
      <c r="J168" s="217"/>
      <c r="K168" s="217"/>
      <c r="L168" s="212"/>
      <c r="M168" s="212"/>
      <c r="N168" s="212"/>
      <c r="O168" s="218"/>
      <c r="P168" s="212"/>
    </row>
    <row r="169" spans="4:16" ht="40.15" customHeight="1">
      <c r="D169" s="212"/>
      <c r="E169" s="213"/>
      <c r="F169" s="214"/>
      <c r="G169" s="215"/>
      <c r="H169" s="216"/>
      <c r="I169" s="216"/>
      <c r="J169" s="217"/>
      <c r="K169" s="217"/>
      <c r="L169" s="212"/>
      <c r="M169" s="212"/>
      <c r="N169" s="212"/>
      <c r="O169" s="218"/>
      <c r="P169" s="212"/>
    </row>
    <row r="170" spans="4:16" ht="40.15" customHeight="1">
      <c r="D170" s="212"/>
      <c r="E170" s="213"/>
      <c r="F170" s="214"/>
      <c r="G170" s="215"/>
      <c r="H170" s="216"/>
      <c r="I170" s="216"/>
      <c r="J170" s="217"/>
      <c r="K170" s="217"/>
      <c r="L170" s="212"/>
      <c r="M170" s="212"/>
      <c r="N170" s="212"/>
      <c r="O170" s="218"/>
      <c r="P170" s="212"/>
    </row>
    <row r="171" spans="4:16" ht="40.15" customHeight="1">
      <c r="D171" s="212"/>
      <c r="E171" s="213"/>
      <c r="F171" s="214"/>
      <c r="G171" s="215"/>
      <c r="H171" s="216"/>
      <c r="I171" s="216"/>
      <c r="J171" s="217"/>
      <c r="K171" s="217"/>
      <c r="L171" s="212"/>
      <c r="M171" s="212"/>
      <c r="N171" s="212"/>
      <c r="O171" s="218"/>
      <c r="P171" s="212"/>
    </row>
    <row r="172" spans="4:16" ht="40.15" customHeight="1">
      <c r="D172" s="212"/>
      <c r="E172" s="213"/>
      <c r="F172" s="214"/>
      <c r="G172" s="215"/>
      <c r="H172" s="216"/>
      <c r="I172" s="216"/>
      <c r="J172" s="217"/>
      <c r="K172" s="217"/>
      <c r="L172" s="212"/>
      <c r="M172" s="212"/>
      <c r="N172" s="212"/>
      <c r="O172" s="218"/>
      <c r="P172" s="212"/>
    </row>
    <row r="173" spans="4:16" ht="40.15" customHeight="1">
      <c r="D173" s="212"/>
      <c r="E173" s="213"/>
      <c r="F173" s="214"/>
      <c r="G173" s="215"/>
      <c r="H173" s="216"/>
      <c r="I173" s="216"/>
      <c r="J173" s="217"/>
      <c r="K173" s="217"/>
      <c r="L173" s="212"/>
      <c r="M173" s="212"/>
      <c r="N173" s="212"/>
      <c r="O173" s="218"/>
      <c r="P173" s="212"/>
    </row>
    <row r="174" spans="4:16" ht="40.15" customHeight="1">
      <c r="D174" s="212"/>
      <c r="E174" s="213"/>
      <c r="F174" s="214"/>
      <c r="G174" s="215"/>
      <c r="H174" s="216"/>
      <c r="I174" s="216"/>
      <c r="J174" s="217"/>
      <c r="K174" s="217"/>
      <c r="L174" s="212"/>
      <c r="M174" s="212"/>
      <c r="N174" s="212"/>
      <c r="O174" s="218"/>
      <c r="P174" s="212"/>
    </row>
    <row r="175" spans="4:16" ht="40.15" customHeight="1">
      <c r="D175" s="212"/>
      <c r="E175" s="213"/>
      <c r="F175" s="214"/>
      <c r="G175" s="215"/>
      <c r="H175" s="216"/>
      <c r="I175" s="216"/>
      <c r="J175" s="217"/>
      <c r="K175" s="217"/>
      <c r="L175" s="212"/>
      <c r="M175" s="212"/>
      <c r="N175" s="212"/>
      <c r="O175" s="218"/>
      <c r="P175" s="212"/>
    </row>
    <row r="176" spans="4:16" ht="40.15" customHeight="1">
      <c r="D176" s="212"/>
      <c r="E176" s="213"/>
      <c r="F176" s="214"/>
      <c r="G176" s="215"/>
      <c r="H176" s="216"/>
      <c r="I176" s="216"/>
      <c r="J176" s="217"/>
      <c r="K176" s="217"/>
      <c r="L176" s="212"/>
      <c r="M176" s="212"/>
      <c r="N176" s="212"/>
      <c r="O176" s="218"/>
      <c r="P176" s="212"/>
    </row>
    <row r="177" spans="4:16" ht="40.15" customHeight="1">
      <c r="D177" s="212"/>
      <c r="E177" s="213"/>
      <c r="F177" s="214"/>
      <c r="G177" s="215"/>
      <c r="H177" s="216"/>
      <c r="I177" s="216"/>
      <c r="J177" s="217"/>
      <c r="K177" s="217"/>
      <c r="L177" s="212"/>
      <c r="M177" s="212"/>
      <c r="N177" s="212"/>
      <c r="O177" s="218"/>
      <c r="P177" s="212"/>
    </row>
    <row r="178" spans="4:16" ht="40.15" customHeight="1">
      <c r="D178" s="212"/>
      <c r="E178" s="213"/>
      <c r="F178" s="214"/>
      <c r="G178" s="215"/>
      <c r="H178" s="216"/>
      <c r="I178" s="216"/>
      <c r="J178" s="217"/>
      <c r="K178" s="217"/>
      <c r="L178" s="212"/>
      <c r="M178" s="212"/>
      <c r="N178" s="212"/>
      <c r="O178" s="218"/>
      <c r="P178" s="212"/>
    </row>
    <row r="179" spans="4:16" ht="40.15" customHeight="1">
      <c r="D179" s="212"/>
      <c r="E179" s="213"/>
      <c r="F179" s="214"/>
      <c r="G179" s="215"/>
      <c r="H179" s="216"/>
      <c r="I179" s="216"/>
      <c r="J179" s="217"/>
      <c r="K179" s="217"/>
      <c r="L179" s="212"/>
      <c r="M179" s="212"/>
      <c r="N179" s="212"/>
      <c r="O179" s="218"/>
      <c r="P179" s="212"/>
    </row>
    <row r="180" spans="4:16" ht="40.15" customHeight="1">
      <c r="D180" s="212"/>
      <c r="E180" s="213"/>
      <c r="F180" s="214"/>
      <c r="G180" s="215"/>
      <c r="H180" s="216"/>
      <c r="I180" s="216"/>
      <c r="J180" s="217"/>
      <c r="K180" s="217"/>
      <c r="L180" s="212"/>
      <c r="M180" s="212"/>
      <c r="N180" s="212"/>
      <c r="O180" s="218"/>
      <c r="P180" s="212"/>
    </row>
    <row r="181" spans="4:16" ht="40.15" customHeight="1">
      <c r="D181" s="212"/>
      <c r="E181" s="213"/>
      <c r="F181" s="214"/>
      <c r="G181" s="215"/>
      <c r="H181" s="216"/>
      <c r="I181" s="216"/>
      <c r="J181" s="217"/>
      <c r="K181" s="217"/>
      <c r="L181" s="212"/>
      <c r="M181" s="212"/>
      <c r="N181" s="212"/>
      <c r="O181" s="218"/>
      <c r="P181" s="212"/>
    </row>
    <row r="182" spans="4:16" ht="40.15" customHeight="1">
      <c r="D182" s="212"/>
      <c r="E182" s="213"/>
      <c r="F182" s="214"/>
      <c r="G182" s="215"/>
      <c r="H182" s="216"/>
      <c r="I182" s="216"/>
      <c r="J182" s="217"/>
      <c r="K182" s="217"/>
      <c r="L182" s="212"/>
      <c r="M182" s="212"/>
      <c r="N182" s="212"/>
      <c r="O182" s="218"/>
      <c r="P182" s="212"/>
    </row>
    <row r="183" spans="4:16" ht="40.15" customHeight="1">
      <c r="D183" s="212"/>
      <c r="E183" s="213"/>
      <c r="F183" s="214"/>
      <c r="G183" s="215"/>
      <c r="H183" s="216"/>
      <c r="I183" s="216"/>
      <c r="J183" s="217"/>
      <c r="K183" s="217"/>
      <c r="L183" s="212"/>
      <c r="M183" s="212"/>
      <c r="N183" s="212"/>
      <c r="O183" s="218"/>
      <c r="P183" s="212"/>
    </row>
    <row r="184" spans="4:16" ht="40.15" customHeight="1">
      <c r="D184" s="212"/>
      <c r="E184" s="213"/>
      <c r="F184" s="214"/>
      <c r="G184" s="215"/>
      <c r="H184" s="216"/>
      <c r="I184" s="216"/>
      <c r="J184" s="217"/>
      <c r="K184" s="217"/>
      <c r="L184" s="212"/>
      <c r="M184" s="212"/>
      <c r="N184" s="212"/>
      <c r="O184" s="218"/>
      <c r="P184" s="212"/>
    </row>
    <row r="185" spans="4:16" ht="40.15" customHeight="1">
      <c r="D185" s="212"/>
      <c r="E185" s="213"/>
      <c r="F185" s="214"/>
      <c r="G185" s="215"/>
      <c r="H185" s="216"/>
      <c r="I185" s="216"/>
      <c r="J185" s="217"/>
      <c r="K185" s="217"/>
      <c r="L185" s="212"/>
      <c r="M185" s="212"/>
      <c r="N185" s="212"/>
      <c r="O185" s="218"/>
      <c r="P185" s="212"/>
    </row>
    <row r="186" spans="4:16" ht="40.15" customHeight="1">
      <c r="D186" s="212"/>
      <c r="E186" s="213"/>
      <c r="F186" s="214"/>
      <c r="G186" s="215"/>
      <c r="H186" s="216"/>
      <c r="I186" s="216"/>
      <c r="J186" s="217"/>
      <c r="K186" s="217"/>
      <c r="L186" s="212"/>
      <c r="M186" s="212"/>
      <c r="N186" s="212"/>
      <c r="O186" s="218"/>
      <c r="P186" s="212"/>
    </row>
    <row r="187" spans="4:16" ht="40.15" customHeight="1">
      <c r="D187" s="212"/>
      <c r="E187" s="213"/>
      <c r="F187" s="214"/>
      <c r="G187" s="215"/>
      <c r="H187" s="216"/>
      <c r="I187" s="216"/>
      <c r="J187" s="217"/>
      <c r="K187" s="217"/>
      <c r="L187" s="212"/>
      <c r="M187" s="212"/>
      <c r="N187" s="212"/>
      <c r="O187" s="218"/>
      <c r="P187" s="212"/>
    </row>
    <row r="188" spans="4:16" ht="40.15" customHeight="1">
      <c r="D188" s="212"/>
      <c r="E188" s="213"/>
      <c r="F188" s="214"/>
      <c r="G188" s="215"/>
      <c r="H188" s="216"/>
      <c r="I188" s="216"/>
      <c r="J188" s="217"/>
      <c r="K188" s="217"/>
      <c r="L188" s="212"/>
      <c r="M188" s="212"/>
      <c r="N188" s="212"/>
      <c r="O188" s="218"/>
      <c r="P188" s="212"/>
    </row>
    <row r="189" spans="4:16" ht="40.15" customHeight="1">
      <c r="D189" s="212"/>
      <c r="E189" s="213"/>
      <c r="F189" s="214"/>
      <c r="G189" s="215"/>
      <c r="H189" s="216"/>
      <c r="I189" s="216"/>
      <c r="J189" s="217"/>
      <c r="K189" s="217"/>
      <c r="L189" s="212"/>
      <c r="M189" s="212"/>
      <c r="N189" s="212"/>
      <c r="O189" s="218"/>
      <c r="P189" s="212"/>
    </row>
    <row r="190" spans="4:16" ht="40.15" customHeight="1">
      <c r="D190" s="212"/>
      <c r="E190" s="213"/>
      <c r="F190" s="214"/>
      <c r="G190" s="215"/>
      <c r="H190" s="216"/>
      <c r="I190" s="216"/>
      <c r="J190" s="217"/>
      <c r="K190" s="217"/>
      <c r="L190" s="212"/>
      <c r="M190" s="212"/>
      <c r="N190" s="212"/>
      <c r="O190" s="218"/>
      <c r="P190" s="212"/>
    </row>
    <row r="191" spans="4:16" ht="40.15" customHeight="1">
      <c r="D191" s="212"/>
      <c r="E191" s="213"/>
      <c r="F191" s="214"/>
      <c r="G191" s="215"/>
      <c r="H191" s="216"/>
      <c r="I191" s="216"/>
      <c r="J191" s="217"/>
      <c r="K191" s="217"/>
      <c r="L191" s="212"/>
      <c r="M191" s="212"/>
      <c r="N191" s="212"/>
      <c r="O191" s="218"/>
      <c r="P191" s="212"/>
    </row>
    <row r="192" spans="4:16" ht="40.15" customHeight="1">
      <c r="D192" s="212"/>
      <c r="E192" s="213"/>
      <c r="F192" s="214"/>
      <c r="G192" s="215"/>
      <c r="H192" s="216"/>
      <c r="I192" s="216"/>
      <c r="J192" s="217"/>
      <c r="K192" s="217"/>
      <c r="L192" s="212"/>
      <c r="M192" s="212"/>
      <c r="N192" s="212"/>
      <c r="O192" s="218"/>
      <c r="P192" s="212"/>
    </row>
    <row r="193" spans="4:16" ht="40.15" customHeight="1">
      <c r="D193" s="212"/>
      <c r="E193" s="213"/>
      <c r="F193" s="214"/>
      <c r="G193" s="215"/>
      <c r="H193" s="216"/>
      <c r="I193" s="216"/>
      <c r="J193" s="217"/>
      <c r="K193" s="217"/>
      <c r="L193" s="212"/>
      <c r="M193" s="212"/>
      <c r="N193" s="212"/>
      <c r="O193" s="218"/>
      <c r="P193" s="212"/>
    </row>
    <row r="194" spans="4:16" ht="40.15" customHeight="1">
      <c r="D194" s="212"/>
      <c r="E194" s="213"/>
      <c r="F194" s="214"/>
      <c r="G194" s="215"/>
      <c r="H194" s="216"/>
      <c r="I194" s="216"/>
      <c r="J194" s="217"/>
      <c r="K194" s="217"/>
      <c r="L194" s="212"/>
      <c r="M194" s="212"/>
      <c r="N194" s="212"/>
      <c r="O194" s="218"/>
      <c r="P194" s="212"/>
    </row>
    <row r="195" spans="4:16" ht="40.15" customHeight="1">
      <c r="D195" s="212"/>
      <c r="E195" s="213"/>
      <c r="F195" s="214"/>
      <c r="G195" s="215"/>
      <c r="H195" s="216"/>
      <c r="I195" s="216"/>
      <c r="J195" s="217"/>
      <c r="K195" s="217"/>
      <c r="L195" s="212"/>
      <c r="M195" s="212"/>
      <c r="N195" s="212"/>
      <c r="O195" s="218"/>
      <c r="P195" s="212"/>
    </row>
    <row r="196" spans="4:16" ht="40.15" customHeight="1">
      <c r="D196" s="212"/>
      <c r="E196" s="213"/>
      <c r="F196" s="214"/>
      <c r="G196" s="215"/>
      <c r="H196" s="216"/>
      <c r="I196" s="216"/>
      <c r="J196" s="217"/>
      <c r="K196" s="217"/>
      <c r="L196" s="212"/>
      <c r="M196" s="212"/>
      <c r="N196" s="212"/>
      <c r="O196" s="218"/>
      <c r="P196" s="212"/>
    </row>
    <row r="197" spans="4:16" ht="40.15" customHeight="1">
      <c r="D197" s="212"/>
      <c r="E197" s="213"/>
      <c r="F197" s="214"/>
      <c r="G197" s="215"/>
      <c r="H197" s="216"/>
      <c r="I197" s="216"/>
      <c r="J197" s="217"/>
      <c r="K197" s="217"/>
      <c r="L197" s="212"/>
      <c r="M197" s="212"/>
      <c r="N197" s="212"/>
      <c r="O197" s="218"/>
      <c r="P197" s="212"/>
    </row>
    <row r="198" spans="4:16" ht="40.15" customHeight="1">
      <c r="D198" s="212"/>
      <c r="E198" s="213"/>
      <c r="F198" s="214"/>
      <c r="G198" s="215"/>
      <c r="H198" s="216"/>
      <c r="I198" s="216"/>
      <c r="J198" s="217"/>
      <c r="K198" s="217"/>
      <c r="L198" s="212"/>
      <c r="M198" s="212"/>
      <c r="N198" s="212"/>
      <c r="O198" s="218"/>
      <c r="P198" s="212"/>
    </row>
    <row r="199" spans="4:16" ht="40.15" customHeight="1">
      <c r="D199" s="212"/>
      <c r="E199" s="213"/>
      <c r="F199" s="214"/>
      <c r="G199" s="215"/>
      <c r="H199" s="216"/>
      <c r="I199" s="216"/>
      <c r="J199" s="217"/>
      <c r="K199" s="217"/>
      <c r="L199" s="212"/>
      <c r="M199" s="212"/>
      <c r="N199" s="212"/>
      <c r="O199" s="218"/>
      <c r="P199" s="212"/>
    </row>
    <row r="200" spans="4:16" ht="40.15" customHeight="1">
      <c r="D200" s="212"/>
      <c r="E200" s="213"/>
      <c r="F200" s="214"/>
      <c r="G200" s="215"/>
      <c r="H200" s="216"/>
      <c r="I200" s="216"/>
      <c r="J200" s="217"/>
      <c r="K200" s="217"/>
      <c r="L200" s="212"/>
      <c r="M200" s="212"/>
      <c r="N200" s="212"/>
      <c r="O200" s="218"/>
      <c r="P200" s="212"/>
    </row>
    <row r="201" spans="4:16" ht="40.15" customHeight="1">
      <c r="D201" s="212"/>
      <c r="E201" s="213"/>
      <c r="F201" s="214"/>
      <c r="G201" s="215"/>
      <c r="H201" s="216"/>
      <c r="I201" s="216"/>
      <c r="J201" s="217"/>
      <c r="K201" s="217"/>
      <c r="L201" s="212"/>
      <c r="M201" s="212"/>
      <c r="N201" s="212"/>
      <c r="O201" s="218"/>
      <c r="P201" s="212"/>
    </row>
    <row r="202" spans="4:16" ht="40.15" customHeight="1">
      <c r="D202" s="212"/>
      <c r="E202" s="213"/>
      <c r="F202" s="214"/>
      <c r="G202" s="215"/>
      <c r="H202" s="216"/>
      <c r="I202" s="216"/>
      <c r="J202" s="217"/>
      <c r="K202" s="217"/>
      <c r="L202" s="212"/>
      <c r="M202" s="212"/>
      <c r="N202" s="212"/>
      <c r="O202" s="218"/>
      <c r="P202" s="212"/>
    </row>
    <row r="203" spans="4:16" ht="40.15" customHeight="1">
      <c r="D203" s="212"/>
      <c r="E203" s="213"/>
      <c r="F203" s="214"/>
      <c r="G203" s="215"/>
      <c r="H203" s="216"/>
      <c r="I203" s="216"/>
      <c r="J203" s="217"/>
      <c r="K203" s="217"/>
      <c r="L203" s="212"/>
      <c r="M203" s="212"/>
      <c r="N203" s="212"/>
      <c r="O203" s="218"/>
      <c r="P203" s="212"/>
    </row>
    <row r="204" spans="4:16" ht="40.15" customHeight="1">
      <c r="D204" s="212"/>
      <c r="E204" s="213"/>
      <c r="F204" s="214"/>
      <c r="G204" s="215"/>
      <c r="H204" s="216"/>
      <c r="I204" s="216"/>
      <c r="J204" s="217"/>
      <c r="K204" s="217"/>
      <c r="L204" s="212"/>
      <c r="M204" s="212"/>
      <c r="N204" s="212"/>
      <c r="O204" s="218"/>
      <c r="P204" s="212"/>
    </row>
    <row r="205" spans="4:16" ht="40.15" customHeight="1">
      <c r="D205" s="212"/>
      <c r="E205" s="213"/>
      <c r="F205" s="214"/>
      <c r="G205" s="215"/>
      <c r="H205" s="216"/>
      <c r="I205" s="216"/>
      <c r="J205" s="217"/>
      <c r="K205" s="217"/>
      <c r="L205" s="212"/>
      <c r="M205" s="212"/>
      <c r="N205" s="212"/>
      <c r="O205" s="218"/>
      <c r="P205" s="212"/>
    </row>
    <row r="206" spans="4:16" ht="40.15" customHeight="1">
      <c r="D206" s="212"/>
      <c r="E206" s="213"/>
      <c r="F206" s="214"/>
      <c r="G206" s="215"/>
      <c r="H206" s="216"/>
      <c r="I206" s="216"/>
      <c r="J206" s="217"/>
      <c r="K206" s="217"/>
      <c r="L206" s="212"/>
      <c r="M206" s="212"/>
      <c r="N206" s="212"/>
      <c r="O206" s="218"/>
      <c r="P206" s="212"/>
    </row>
    <row r="207" spans="4:16" ht="40.15" customHeight="1">
      <c r="D207" s="212"/>
      <c r="E207" s="213"/>
      <c r="F207" s="214"/>
      <c r="G207" s="215"/>
      <c r="H207" s="216"/>
      <c r="I207" s="216"/>
      <c r="J207" s="217"/>
      <c r="K207" s="217"/>
      <c r="L207" s="212"/>
      <c r="M207" s="212"/>
      <c r="N207" s="212"/>
      <c r="O207" s="218"/>
      <c r="P207" s="212"/>
    </row>
    <row r="208" spans="4:16" ht="40.15" customHeight="1">
      <c r="D208" s="212"/>
      <c r="E208" s="213"/>
      <c r="F208" s="214"/>
      <c r="G208" s="215"/>
      <c r="H208" s="216"/>
      <c r="I208" s="216"/>
      <c r="J208" s="217"/>
      <c r="K208" s="217"/>
      <c r="L208" s="212"/>
      <c r="M208" s="212"/>
      <c r="N208" s="212"/>
      <c r="O208" s="218"/>
      <c r="P208" s="212"/>
    </row>
    <row r="209" spans="4:16" ht="40.15" customHeight="1">
      <c r="D209" s="212"/>
      <c r="E209" s="213"/>
      <c r="F209" s="214"/>
      <c r="G209" s="215"/>
      <c r="H209" s="216"/>
      <c r="I209" s="216"/>
      <c r="J209" s="217"/>
      <c r="K209" s="217"/>
      <c r="L209" s="212"/>
      <c r="M209" s="212"/>
      <c r="N209" s="212"/>
      <c r="O209" s="218"/>
      <c r="P209" s="212"/>
    </row>
    <row r="210" spans="4:16" ht="40.15" customHeight="1">
      <c r="D210" s="212"/>
      <c r="E210" s="213"/>
      <c r="F210" s="214"/>
      <c r="G210" s="215"/>
      <c r="H210" s="216"/>
      <c r="I210" s="216"/>
      <c r="J210" s="217"/>
      <c r="K210" s="217"/>
      <c r="L210" s="212"/>
      <c r="M210" s="212"/>
      <c r="N210" s="212"/>
      <c r="O210" s="218"/>
      <c r="P210" s="212"/>
    </row>
    <row r="211" spans="4:16" ht="40.15" customHeight="1">
      <c r="D211" s="212"/>
      <c r="E211" s="213"/>
      <c r="F211" s="214"/>
      <c r="G211" s="215"/>
      <c r="H211" s="216"/>
      <c r="I211" s="216"/>
      <c r="J211" s="217"/>
      <c r="K211" s="217"/>
      <c r="L211" s="212"/>
      <c r="M211" s="212"/>
      <c r="N211" s="212"/>
      <c r="O211" s="218"/>
      <c r="P211" s="212"/>
    </row>
    <row r="212" spans="4:16" ht="40.15" customHeight="1">
      <c r="D212" s="212"/>
      <c r="E212" s="213"/>
      <c r="F212" s="214"/>
      <c r="G212" s="215"/>
      <c r="H212" s="216"/>
      <c r="I212" s="216"/>
      <c r="J212" s="217"/>
      <c r="K212" s="217"/>
      <c r="L212" s="212"/>
      <c r="M212" s="212"/>
      <c r="N212" s="212"/>
      <c r="O212" s="218"/>
      <c r="P212" s="212"/>
    </row>
    <row r="213" spans="4:16" ht="40.15" customHeight="1">
      <c r="D213" s="212"/>
      <c r="E213" s="213"/>
      <c r="F213" s="214"/>
      <c r="G213" s="215"/>
      <c r="H213" s="216"/>
      <c r="I213" s="216"/>
      <c r="J213" s="217"/>
      <c r="K213" s="217"/>
      <c r="L213" s="212"/>
      <c r="M213" s="212"/>
      <c r="N213" s="212"/>
      <c r="O213" s="218"/>
      <c r="P213" s="212"/>
    </row>
    <row r="214" spans="4:16" ht="40.15" customHeight="1">
      <c r="D214" s="212"/>
      <c r="E214" s="213"/>
      <c r="F214" s="214"/>
      <c r="G214" s="215"/>
      <c r="H214" s="216"/>
      <c r="I214" s="216"/>
      <c r="J214" s="217"/>
      <c r="K214" s="217"/>
      <c r="L214" s="212"/>
      <c r="M214" s="212"/>
      <c r="N214" s="212"/>
      <c r="O214" s="218"/>
      <c r="P214" s="212"/>
    </row>
    <row r="215" spans="4:16" ht="40.15" customHeight="1">
      <c r="D215" s="212"/>
      <c r="E215" s="213"/>
      <c r="F215" s="214"/>
      <c r="G215" s="215"/>
      <c r="H215" s="216"/>
      <c r="I215" s="216"/>
      <c r="J215" s="217"/>
      <c r="K215" s="217"/>
      <c r="L215" s="212"/>
      <c r="M215" s="212"/>
      <c r="N215" s="212"/>
      <c r="O215" s="218"/>
      <c r="P215" s="212"/>
    </row>
    <row r="216" spans="4:16" ht="40.15" customHeight="1">
      <c r="D216" s="212"/>
      <c r="E216" s="213"/>
      <c r="F216" s="214"/>
      <c r="G216" s="215"/>
      <c r="H216" s="216"/>
      <c r="I216" s="216"/>
      <c r="J216" s="217"/>
      <c r="K216" s="217"/>
      <c r="L216" s="212"/>
      <c r="M216" s="212"/>
      <c r="N216" s="212"/>
      <c r="O216" s="218"/>
      <c r="P216" s="212"/>
    </row>
    <row r="217" spans="4:16" ht="40.15" customHeight="1">
      <c r="D217" s="212"/>
      <c r="E217" s="213"/>
      <c r="F217" s="214"/>
      <c r="G217" s="215"/>
      <c r="H217" s="216"/>
      <c r="I217" s="216"/>
      <c r="J217" s="217"/>
      <c r="K217" s="217"/>
      <c r="L217" s="212"/>
      <c r="M217" s="212"/>
      <c r="N217" s="212"/>
      <c r="O217" s="218"/>
      <c r="P217" s="212"/>
    </row>
    <row r="218" spans="4:16" ht="40.15" customHeight="1">
      <c r="D218" s="212"/>
      <c r="E218" s="213"/>
      <c r="F218" s="214"/>
      <c r="G218" s="215"/>
      <c r="H218" s="216"/>
      <c r="I218" s="216"/>
      <c r="J218" s="217"/>
      <c r="K218" s="217"/>
      <c r="L218" s="212"/>
      <c r="M218" s="212"/>
      <c r="N218" s="212"/>
      <c r="O218" s="218"/>
      <c r="P218" s="212"/>
    </row>
    <row r="219" spans="4:16" ht="40.15" customHeight="1">
      <c r="D219" s="212"/>
      <c r="E219" s="213"/>
      <c r="F219" s="214"/>
      <c r="G219" s="215"/>
      <c r="H219" s="216"/>
      <c r="I219" s="216"/>
      <c r="J219" s="217"/>
      <c r="K219" s="217"/>
      <c r="L219" s="212"/>
      <c r="M219" s="212"/>
      <c r="N219" s="212"/>
      <c r="O219" s="218"/>
      <c r="P219" s="212"/>
    </row>
    <row r="220" spans="4:16" ht="40.15" customHeight="1">
      <c r="D220" s="212"/>
      <c r="E220" s="213"/>
      <c r="F220" s="214"/>
      <c r="G220" s="215"/>
      <c r="H220" s="216"/>
      <c r="I220" s="216"/>
      <c r="J220" s="217"/>
      <c r="K220" s="217"/>
      <c r="L220" s="212"/>
      <c r="M220" s="212"/>
      <c r="N220" s="212"/>
      <c r="O220" s="218"/>
      <c r="P220" s="212"/>
    </row>
    <row r="221" spans="4:16" ht="40.15" customHeight="1">
      <c r="D221" s="212"/>
      <c r="E221" s="213"/>
      <c r="F221" s="214"/>
      <c r="G221" s="215"/>
      <c r="H221" s="216"/>
      <c r="I221" s="216"/>
      <c r="J221" s="217"/>
      <c r="K221" s="217"/>
      <c r="L221" s="212"/>
      <c r="M221" s="212"/>
      <c r="N221" s="212"/>
      <c r="O221" s="218"/>
      <c r="P221" s="212"/>
    </row>
    <row r="222" spans="4:16" ht="40.15" customHeight="1">
      <c r="D222" s="212"/>
      <c r="E222" s="213"/>
      <c r="F222" s="214"/>
      <c r="G222" s="215"/>
      <c r="H222" s="216"/>
      <c r="I222" s="216"/>
      <c r="J222" s="217"/>
      <c r="K222" s="217"/>
      <c r="L222" s="212"/>
      <c r="M222" s="212"/>
      <c r="N222" s="212"/>
      <c r="O222" s="218"/>
      <c r="P222" s="212"/>
    </row>
    <row r="223" spans="4:16" ht="40.15" customHeight="1">
      <c r="D223" s="212"/>
      <c r="E223" s="213"/>
      <c r="F223" s="214"/>
      <c r="G223" s="215"/>
      <c r="H223" s="216"/>
      <c r="I223" s="216"/>
      <c r="J223" s="217"/>
      <c r="K223" s="217"/>
      <c r="L223" s="212"/>
      <c r="M223" s="212"/>
      <c r="N223" s="212"/>
      <c r="O223" s="218"/>
      <c r="P223" s="212"/>
    </row>
    <row r="224" spans="4:16" ht="40.15" customHeight="1">
      <c r="D224" s="212"/>
      <c r="E224" s="213"/>
      <c r="F224" s="214"/>
      <c r="G224" s="215"/>
      <c r="H224" s="216"/>
      <c r="I224" s="216"/>
      <c r="J224" s="217"/>
      <c r="K224" s="217"/>
      <c r="L224" s="212"/>
      <c r="M224" s="212"/>
      <c r="N224" s="212"/>
      <c r="O224" s="218"/>
      <c r="P224" s="212"/>
    </row>
    <row r="225" spans="4:16" ht="40.15" customHeight="1">
      <c r="D225" s="212"/>
      <c r="E225" s="213"/>
      <c r="F225" s="214"/>
      <c r="G225" s="215"/>
      <c r="H225" s="216"/>
      <c r="I225" s="216"/>
      <c r="J225" s="217"/>
      <c r="K225" s="217"/>
      <c r="L225" s="212"/>
      <c r="M225" s="212"/>
      <c r="N225" s="212"/>
      <c r="O225" s="218"/>
      <c r="P225" s="212"/>
    </row>
    <row r="226" spans="4:16" ht="40.15" customHeight="1">
      <c r="D226" s="212"/>
      <c r="E226" s="213"/>
      <c r="F226" s="214"/>
      <c r="G226" s="215"/>
      <c r="H226" s="216"/>
      <c r="I226" s="216"/>
      <c r="J226" s="217"/>
      <c r="K226" s="217"/>
      <c r="L226" s="212"/>
      <c r="M226" s="212"/>
      <c r="N226" s="212"/>
      <c r="O226" s="218"/>
      <c r="P226" s="212"/>
    </row>
    <row r="227" spans="4:16" ht="40.15" customHeight="1">
      <c r="D227" s="212"/>
      <c r="E227" s="213"/>
      <c r="F227" s="214"/>
      <c r="G227" s="215"/>
      <c r="H227" s="216"/>
      <c r="I227" s="216"/>
      <c r="J227" s="217"/>
      <c r="K227" s="217"/>
      <c r="L227" s="212"/>
      <c r="M227" s="212"/>
      <c r="N227" s="212"/>
      <c r="O227" s="218"/>
      <c r="P227" s="212"/>
    </row>
    <row r="228" spans="4:16" ht="40.15" customHeight="1">
      <c r="D228" s="212"/>
      <c r="E228" s="213"/>
      <c r="F228" s="214"/>
      <c r="G228" s="215"/>
      <c r="H228" s="216"/>
      <c r="I228" s="216"/>
      <c r="J228" s="217"/>
      <c r="K228" s="217"/>
      <c r="L228" s="212"/>
      <c r="M228" s="212"/>
      <c r="N228" s="212"/>
      <c r="O228" s="218"/>
      <c r="P228" s="212"/>
    </row>
    <row r="229" spans="4:16" ht="40.15" customHeight="1">
      <c r="D229" s="212"/>
      <c r="E229" s="213"/>
      <c r="F229" s="214"/>
      <c r="G229" s="215"/>
      <c r="H229" s="216"/>
      <c r="I229" s="216"/>
      <c r="J229" s="217"/>
      <c r="K229" s="217"/>
      <c r="L229" s="212"/>
      <c r="M229" s="212"/>
      <c r="N229" s="212"/>
      <c r="O229" s="218"/>
      <c r="P229" s="212"/>
    </row>
    <row r="230" spans="4:16" ht="40.15" customHeight="1">
      <c r="D230" s="212"/>
      <c r="E230" s="213"/>
      <c r="F230" s="214"/>
      <c r="G230" s="215"/>
      <c r="H230" s="216"/>
      <c r="I230" s="216"/>
      <c r="J230" s="217"/>
      <c r="K230" s="217"/>
      <c r="L230" s="212"/>
      <c r="M230" s="212"/>
      <c r="N230" s="212"/>
      <c r="O230" s="218"/>
      <c r="P230" s="212"/>
    </row>
    <row r="231" spans="4:16" ht="40.15" customHeight="1">
      <c r="D231" s="212"/>
      <c r="E231" s="213"/>
      <c r="F231" s="214"/>
      <c r="G231" s="215"/>
      <c r="H231" s="216"/>
      <c r="I231" s="216"/>
      <c r="J231" s="217"/>
      <c r="K231" s="217"/>
      <c r="L231" s="212"/>
      <c r="M231" s="212"/>
      <c r="N231" s="212"/>
      <c r="O231" s="218"/>
      <c r="P231" s="212"/>
    </row>
    <row r="232" spans="4:16" ht="40.15" customHeight="1">
      <c r="D232" s="212"/>
      <c r="E232" s="213"/>
      <c r="F232" s="214"/>
      <c r="G232" s="215"/>
      <c r="H232" s="216"/>
      <c r="I232" s="216"/>
      <c r="J232" s="217"/>
      <c r="K232" s="217"/>
      <c r="L232" s="212"/>
      <c r="M232" s="212"/>
      <c r="N232" s="212"/>
      <c r="O232" s="218"/>
      <c r="P232" s="212"/>
    </row>
    <row r="233" spans="4:16" ht="40.15" customHeight="1">
      <c r="D233" s="212"/>
      <c r="E233" s="213"/>
      <c r="F233" s="214"/>
      <c r="G233" s="215"/>
      <c r="H233" s="216"/>
      <c r="I233" s="216"/>
      <c r="J233" s="217"/>
      <c r="K233" s="217"/>
      <c r="L233" s="212"/>
      <c r="M233" s="212"/>
      <c r="N233" s="212"/>
      <c r="O233" s="218"/>
      <c r="P233" s="212"/>
    </row>
    <row r="234" spans="4:16" ht="40.15" customHeight="1">
      <c r="D234" s="212"/>
      <c r="E234" s="213"/>
      <c r="F234" s="214"/>
      <c r="G234" s="215"/>
      <c r="H234" s="216"/>
      <c r="I234" s="216"/>
      <c r="J234" s="217"/>
      <c r="K234" s="217"/>
      <c r="L234" s="212"/>
      <c r="M234" s="212"/>
      <c r="N234" s="212"/>
      <c r="O234" s="218"/>
      <c r="P234" s="212"/>
    </row>
    <row r="235" spans="4:16" ht="40.15" customHeight="1">
      <c r="D235" s="212"/>
      <c r="E235" s="213"/>
      <c r="F235" s="214"/>
      <c r="G235" s="215"/>
      <c r="H235" s="216"/>
      <c r="I235" s="216"/>
      <c r="J235" s="217"/>
      <c r="K235" s="217"/>
      <c r="L235" s="212"/>
      <c r="M235" s="212"/>
      <c r="N235" s="212"/>
      <c r="O235" s="218"/>
      <c r="P235" s="212"/>
    </row>
    <row r="236" spans="4:16" ht="40.15" customHeight="1">
      <c r="D236" s="212"/>
      <c r="E236" s="213"/>
      <c r="F236" s="214"/>
      <c r="G236" s="215"/>
      <c r="H236" s="216"/>
      <c r="I236" s="216"/>
      <c r="J236" s="217"/>
      <c r="K236" s="217"/>
      <c r="L236" s="212"/>
      <c r="M236" s="212"/>
      <c r="N236" s="212"/>
      <c r="O236" s="218"/>
      <c r="P236" s="212"/>
    </row>
    <row r="237" spans="4:16" ht="40.15" customHeight="1">
      <c r="D237" s="212"/>
      <c r="E237" s="213"/>
      <c r="F237" s="214"/>
      <c r="G237" s="215"/>
      <c r="H237" s="216"/>
      <c r="I237" s="216"/>
      <c r="J237" s="217"/>
      <c r="K237" s="217"/>
      <c r="L237" s="212"/>
      <c r="M237" s="212"/>
      <c r="N237" s="212"/>
      <c r="O237" s="218"/>
      <c r="P237" s="212"/>
    </row>
    <row r="238" spans="4:16" ht="40.15" customHeight="1">
      <c r="D238" s="212"/>
      <c r="E238" s="213"/>
      <c r="F238" s="214"/>
      <c r="G238" s="215"/>
      <c r="H238" s="216"/>
      <c r="I238" s="216"/>
      <c r="J238" s="217"/>
      <c r="K238" s="217"/>
      <c r="L238" s="212"/>
      <c r="M238" s="212"/>
      <c r="N238" s="212"/>
      <c r="O238" s="218"/>
      <c r="P238" s="212"/>
    </row>
    <row r="239" spans="4:16" ht="40.15" customHeight="1">
      <c r="D239" s="212"/>
      <c r="E239" s="213"/>
      <c r="F239" s="214"/>
      <c r="G239" s="215"/>
      <c r="H239" s="216"/>
      <c r="I239" s="216"/>
      <c r="J239" s="217"/>
      <c r="K239" s="217"/>
      <c r="L239" s="212"/>
      <c r="M239" s="212"/>
      <c r="N239" s="212"/>
      <c r="O239" s="218"/>
      <c r="P239" s="212"/>
    </row>
    <row r="240" spans="4:16" ht="40.15" customHeight="1">
      <c r="D240" s="212"/>
      <c r="E240" s="213"/>
      <c r="F240" s="214"/>
      <c r="G240" s="215"/>
      <c r="H240" s="216"/>
      <c r="I240" s="216"/>
      <c r="J240" s="217"/>
      <c r="K240" s="217"/>
      <c r="L240" s="212"/>
      <c r="M240" s="212"/>
      <c r="N240" s="212"/>
      <c r="O240" s="218"/>
      <c r="P240" s="212"/>
    </row>
    <row r="241" spans="4:16" ht="40.15" customHeight="1">
      <c r="D241" s="212"/>
      <c r="E241" s="213"/>
      <c r="F241" s="214"/>
      <c r="G241" s="215"/>
      <c r="H241" s="216"/>
      <c r="I241" s="216"/>
      <c r="J241" s="217"/>
      <c r="K241" s="217"/>
      <c r="L241" s="212"/>
      <c r="M241" s="212"/>
      <c r="N241" s="212"/>
      <c r="O241" s="218"/>
      <c r="P241" s="212"/>
    </row>
    <row r="242" spans="4:16" ht="40.15" customHeight="1">
      <c r="D242" s="212"/>
      <c r="E242" s="213"/>
      <c r="F242" s="214"/>
      <c r="G242" s="215"/>
      <c r="H242" s="216"/>
      <c r="I242" s="216"/>
      <c r="J242" s="217"/>
      <c r="K242" s="217"/>
      <c r="L242" s="212"/>
      <c r="M242" s="212"/>
      <c r="N242" s="212"/>
      <c r="O242" s="218"/>
      <c r="P242" s="212"/>
    </row>
    <row r="243" spans="4:16" ht="40.15" customHeight="1">
      <c r="D243" s="212"/>
      <c r="E243" s="213"/>
      <c r="F243" s="214"/>
      <c r="G243" s="215"/>
      <c r="H243" s="216"/>
      <c r="I243" s="216"/>
      <c r="J243" s="217"/>
      <c r="K243" s="217"/>
      <c r="L243" s="212"/>
      <c r="M243" s="212"/>
      <c r="N243" s="212"/>
      <c r="O243" s="218"/>
      <c r="P243" s="212"/>
    </row>
    <row r="244" spans="4:16" ht="40.15" customHeight="1">
      <c r="D244" s="212"/>
      <c r="E244" s="213"/>
      <c r="F244" s="214"/>
      <c r="G244" s="215"/>
      <c r="H244" s="216"/>
      <c r="I244" s="216"/>
      <c r="J244" s="217"/>
      <c r="K244" s="217"/>
      <c r="L244" s="212"/>
      <c r="M244" s="212"/>
      <c r="N244" s="212"/>
      <c r="O244" s="218"/>
      <c r="P244" s="212"/>
    </row>
    <row r="245" spans="4:16" ht="40.15" customHeight="1">
      <c r="D245" s="212"/>
      <c r="E245" s="213"/>
      <c r="F245" s="214"/>
      <c r="G245" s="215"/>
      <c r="H245" s="216"/>
      <c r="I245" s="216"/>
      <c r="J245" s="217"/>
      <c r="K245" s="217"/>
      <c r="L245" s="212"/>
      <c r="M245" s="212"/>
      <c r="N245" s="212"/>
      <c r="O245" s="218"/>
      <c r="P245" s="212"/>
    </row>
    <row r="246" spans="4:16" ht="40.15" customHeight="1">
      <c r="D246" s="212"/>
      <c r="E246" s="213"/>
      <c r="F246" s="214"/>
      <c r="G246" s="215"/>
      <c r="H246" s="216"/>
      <c r="I246" s="216"/>
      <c r="J246" s="217"/>
      <c r="K246" s="217"/>
      <c r="L246" s="212"/>
      <c r="M246" s="212"/>
      <c r="N246" s="212"/>
      <c r="O246" s="218"/>
      <c r="P246" s="212"/>
    </row>
    <row r="247" spans="4:16" ht="40.15" customHeight="1">
      <c r="D247" s="212"/>
      <c r="E247" s="213"/>
      <c r="F247" s="214"/>
      <c r="G247" s="215"/>
      <c r="H247" s="216"/>
      <c r="I247" s="216"/>
      <c r="J247" s="217"/>
      <c r="K247" s="217"/>
      <c r="L247" s="212"/>
      <c r="M247" s="212"/>
      <c r="N247" s="212"/>
      <c r="O247" s="218"/>
      <c r="P247" s="212"/>
    </row>
    <row r="248" spans="4:16" ht="40.15" customHeight="1">
      <c r="D248" s="212"/>
      <c r="E248" s="213"/>
      <c r="F248" s="214"/>
      <c r="G248" s="215"/>
      <c r="H248" s="216"/>
      <c r="I248" s="216"/>
      <c r="J248" s="217"/>
      <c r="K248" s="217"/>
      <c r="L248" s="212"/>
      <c r="M248" s="212"/>
      <c r="N248" s="212"/>
      <c r="O248" s="218"/>
      <c r="P248" s="212"/>
    </row>
    <row r="249" spans="4:16" ht="40.15" customHeight="1">
      <c r="D249" s="212"/>
      <c r="E249" s="213"/>
      <c r="F249" s="214"/>
      <c r="G249" s="215"/>
      <c r="H249" s="216"/>
      <c r="I249" s="216"/>
      <c r="J249" s="217"/>
      <c r="K249" s="217"/>
      <c r="L249" s="212"/>
      <c r="M249" s="212"/>
      <c r="N249" s="212"/>
      <c r="O249" s="218"/>
      <c r="P249" s="212"/>
    </row>
    <row r="250" spans="4:16" ht="40.15" customHeight="1">
      <c r="D250" s="212"/>
      <c r="E250" s="213"/>
      <c r="F250" s="214"/>
      <c r="G250" s="215"/>
      <c r="H250" s="216"/>
      <c r="I250" s="216"/>
      <c r="J250" s="217"/>
      <c r="K250" s="217"/>
      <c r="L250" s="212"/>
      <c r="M250" s="212"/>
      <c r="N250" s="212"/>
      <c r="O250" s="218"/>
      <c r="P250" s="212"/>
    </row>
    <row r="251" spans="4:16" ht="40.15" customHeight="1">
      <c r="D251" s="212"/>
      <c r="E251" s="213"/>
      <c r="F251" s="214"/>
      <c r="G251" s="215"/>
      <c r="H251" s="216"/>
      <c r="I251" s="216"/>
      <c r="J251" s="217"/>
      <c r="K251" s="217"/>
      <c r="L251" s="212"/>
      <c r="M251" s="212"/>
      <c r="N251" s="212"/>
      <c r="O251" s="218"/>
      <c r="P251" s="212"/>
    </row>
    <row r="252" spans="4:16" ht="40.15" customHeight="1">
      <c r="D252" s="212"/>
      <c r="E252" s="213"/>
      <c r="F252" s="214"/>
      <c r="G252" s="215"/>
      <c r="H252" s="216"/>
      <c r="I252" s="216"/>
      <c r="J252" s="217"/>
      <c r="K252" s="217"/>
      <c r="L252" s="212"/>
      <c r="M252" s="212"/>
      <c r="N252" s="212"/>
      <c r="O252" s="218"/>
      <c r="P252" s="212"/>
    </row>
    <row r="253" spans="4:16" ht="40.15" customHeight="1">
      <c r="D253" s="212"/>
      <c r="E253" s="213"/>
      <c r="F253" s="214"/>
      <c r="G253" s="215"/>
      <c r="H253" s="216"/>
      <c r="I253" s="216"/>
      <c r="J253" s="217"/>
      <c r="K253" s="217"/>
      <c r="L253" s="212"/>
      <c r="M253" s="212"/>
      <c r="N253" s="212"/>
      <c r="O253" s="218"/>
      <c r="P253" s="212"/>
    </row>
    <row r="254" spans="4:16" ht="40.15" customHeight="1">
      <c r="D254" s="212"/>
      <c r="E254" s="213"/>
      <c r="F254" s="214"/>
      <c r="G254" s="215"/>
      <c r="H254" s="216"/>
      <c r="I254" s="216"/>
      <c r="J254" s="217"/>
      <c r="K254" s="217"/>
      <c r="L254" s="212"/>
      <c r="M254" s="212"/>
      <c r="N254" s="212"/>
      <c r="O254" s="218"/>
      <c r="P254" s="212"/>
    </row>
    <row r="255" spans="4:16" ht="40.15" customHeight="1">
      <c r="D255" s="212"/>
      <c r="E255" s="213"/>
      <c r="F255" s="214"/>
      <c r="G255" s="215"/>
      <c r="H255" s="216"/>
      <c r="I255" s="216"/>
      <c r="J255" s="217"/>
      <c r="K255" s="217"/>
      <c r="L255" s="212"/>
      <c r="M255" s="212"/>
      <c r="N255" s="212"/>
      <c r="O255" s="218"/>
      <c r="P255" s="212"/>
    </row>
    <row r="256" spans="4:16" ht="40.15" customHeight="1">
      <c r="D256" s="212"/>
      <c r="E256" s="213"/>
      <c r="F256" s="214"/>
      <c r="G256" s="215"/>
      <c r="H256" s="216"/>
      <c r="I256" s="216"/>
      <c r="J256" s="217"/>
      <c r="K256" s="217"/>
      <c r="L256" s="212"/>
      <c r="M256" s="212"/>
      <c r="N256" s="212"/>
      <c r="O256" s="218"/>
      <c r="P256" s="212"/>
    </row>
    <row r="257" spans="4:16" ht="40.15" customHeight="1">
      <c r="D257" s="212"/>
      <c r="E257" s="213"/>
      <c r="F257" s="214"/>
      <c r="G257" s="215"/>
      <c r="H257" s="216"/>
      <c r="I257" s="216"/>
      <c r="J257" s="217"/>
      <c r="K257" s="217"/>
      <c r="L257" s="212"/>
      <c r="M257" s="212"/>
      <c r="N257" s="212"/>
      <c r="O257" s="218"/>
      <c r="P257" s="212"/>
    </row>
    <row r="258" spans="4:16" ht="40.15" customHeight="1">
      <c r="D258" s="212"/>
      <c r="E258" s="213"/>
      <c r="F258" s="214"/>
      <c r="G258" s="215"/>
      <c r="H258" s="216"/>
      <c r="I258" s="216"/>
      <c r="J258" s="217"/>
      <c r="K258" s="217"/>
      <c r="L258" s="212"/>
      <c r="M258" s="212"/>
      <c r="N258" s="212"/>
      <c r="O258" s="218"/>
      <c r="P258" s="212"/>
    </row>
    <row r="259" spans="4:16" ht="40.15" customHeight="1">
      <c r="D259" s="212"/>
      <c r="E259" s="213"/>
      <c r="F259" s="214"/>
      <c r="G259" s="215"/>
      <c r="H259" s="216"/>
      <c r="I259" s="216"/>
      <c r="J259" s="217"/>
      <c r="K259" s="217"/>
      <c r="L259" s="212"/>
      <c r="M259" s="212"/>
      <c r="N259" s="212"/>
      <c r="O259" s="218"/>
      <c r="P259" s="212"/>
    </row>
    <row r="260" spans="4:16" ht="40.15" customHeight="1">
      <c r="D260" s="212"/>
      <c r="E260" s="213"/>
      <c r="F260" s="214"/>
      <c r="G260" s="215"/>
      <c r="H260" s="216"/>
      <c r="I260" s="216"/>
      <c r="J260" s="217"/>
      <c r="K260" s="217"/>
      <c r="L260" s="212"/>
      <c r="M260" s="212"/>
      <c r="N260" s="212"/>
      <c r="O260" s="218"/>
      <c r="P260" s="212"/>
    </row>
    <row r="261" spans="4:16" ht="40.15" customHeight="1">
      <c r="D261" s="212"/>
      <c r="E261" s="213"/>
      <c r="F261" s="214"/>
      <c r="G261" s="215"/>
      <c r="H261" s="216"/>
      <c r="I261" s="216"/>
      <c r="J261" s="217"/>
      <c r="K261" s="217"/>
      <c r="L261" s="212"/>
      <c r="M261" s="212"/>
      <c r="N261" s="212"/>
      <c r="O261" s="218"/>
      <c r="P261" s="212"/>
    </row>
    <row r="262" spans="4:16" ht="40.15" customHeight="1">
      <c r="D262" s="212"/>
      <c r="E262" s="213"/>
      <c r="F262" s="214"/>
      <c r="G262" s="215"/>
      <c r="H262" s="216"/>
      <c r="I262" s="216"/>
      <c r="J262" s="217"/>
      <c r="K262" s="217"/>
      <c r="L262" s="212"/>
      <c r="M262" s="212"/>
      <c r="N262" s="212"/>
      <c r="O262" s="218"/>
      <c r="P262" s="212"/>
    </row>
    <row r="263" spans="4:16" ht="40.15" customHeight="1">
      <c r="D263" s="212"/>
      <c r="E263" s="213"/>
      <c r="F263" s="214"/>
      <c r="G263" s="215"/>
      <c r="H263" s="216"/>
      <c r="I263" s="216"/>
      <c r="J263" s="217"/>
      <c r="K263" s="217"/>
      <c r="L263" s="212"/>
      <c r="M263" s="212"/>
      <c r="N263" s="212"/>
      <c r="O263" s="218"/>
      <c r="P263" s="212"/>
    </row>
    <row r="264" spans="4:16" ht="40.15" customHeight="1">
      <c r="D264" s="212"/>
      <c r="E264" s="213"/>
      <c r="F264" s="214"/>
      <c r="G264" s="215"/>
      <c r="H264" s="216"/>
      <c r="I264" s="216"/>
      <c r="J264" s="217"/>
      <c r="K264" s="217"/>
      <c r="L264" s="212"/>
      <c r="M264" s="212"/>
      <c r="N264" s="212"/>
      <c r="O264" s="218"/>
      <c r="P264" s="212"/>
    </row>
    <row r="265" spans="4:16" ht="40.15" customHeight="1">
      <c r="D265" s="212"/>
      <c r="E265" s="213"/>
      <c r="F265" s="214"/>
      <c r="G265" s="215"/>
      <c r="H265" s="216"/>
      <c r="I265" s="216"/>
      <c r="J265" s="217"/>
      <c r="K265" s="217"/>
      <c r="L265" s="212"/>
      <c r="M265" s="212"/>
      <c r="N265" s="212"/>
      <c r="O265" s="218"/>
      <c r="P265" s="212"/>
    </row>
    <row r="266" spans="4:16" ht="40.15" customHeight="1">
      <c r="D266" s="212"/>
      <c r="E266" s="213"/>
      <c r="F266" s="214"/>
      <c r="G266" s="215"/>
      <c r="H266" s="216"/>
      <c r="I266" s="216"/>
      <c r="J266" s="217"/>
      <c r="K266" s="217"/>
      <c r="L266" s="212"/>
      <c r="M266" s="212"/>
      <c r="N266" s="212"/>
      <c r="O266" s="218"/>
      <c r="P266" s="212"/>
    </row>
    <row r="267" spans="4:16" ht="40.15" customHeight="1">
      <c r="D267" s="212"/>
      <c r="E267" s="213"/>
      <c r="F267" s="214"/>
      <c r="G267" s="215"/>
      <c r="H267" s="216"/>
      <c r="I267" s="216"/>
      <c r="J267" s="217"/>
      <c r="K267" s="217"/>
      <c r="L267" s="212"/>
      <c r="M267" s="212"/>
      <c r="N267" s="212"/>
      <c r="O267" s="218"/>
      <c r="P267" s="212"/>
    </row>
    <row r="268" spans="4:16" ht="40.15" customHeight="1">
      <c r="D268" s="212"/>
      <c r="E268" s="213"/>
      <c r="F268" s="214"/>
      <c r="G268" s="215"/>
      <c r="H268" s="216"/>
      <c r="I268" s="216"/>
      <c r="J268" s="217"/>
      <c r="K268" s="217"/>
      <c r="L268" s="212"/>
      <c r="M268" s="212"/>
      <c r="N268" s="212"/>
      <c r="O268" s="218"/>
      <c r="P268" s="212"/>
    </row>
    <row r="269" spans="4:16" ht="40.15" customHeight="1">
      <c r="D269" s="212"/>
      <c r="E269" s="213"/>
      <c r="F269" s="214"/>
      <c r="G269" s="215"/>
      <c r="H269" s="216"/>
      <c r="I269" s="216"/>
      <c r="J269" s="217"/>
      <c r="K269" s="217"/>
      <c r="L269" s="212"/>
      <c r="M269" s="212"/>
      <c r="N269" s="212"/>
      <c r="O269" s="218"/>
      <c r="P269" s="212"/>
    </row>
    <row r="270" spans="4:16" ht="40.15" customHeight="1">
      <c r="D270" s="212"/>
      <c r="E270" s="213"/>
      <c r="F270" s="214"/>
      <c r="G270" s="215"/>
      <c r="H270" s="216"/>
      <c r="I270" s="216"/>
      <c r="J270" s="217"/>
      <c r="K270" s="217"/>
      <c r="L270" s="212"/>
      <c r="M270" s="212"/>
      <c r="N270" s="212"/>
      <c r="O270" s="218"/>
      <c r="P270" s="212"/>
    </row>
    <row r="271" spans="4:16" ht="40.15" customHeight="1">
      <c r="D271" s="212"/>
      <c r="E271" s="213"/>
      <c r="F271" s="214"/>
      <c r="G271" s="215"/>
      <c r="H271" s="216"/>
      <c r="I271" s="216"/>
      <c r="J271" s="217"/>
      <c r="K271" s="217"/>
      <c r="L271" s="212"/>
      <c r="M271" s="212"/>
      <c r="N271" s="212"/>
      <c r="O271" s="218"/>
      <c r="P271" s="212"/>
    </row>
    <row r="272" spans="4:16" ht="40.15" customHeight="1">
      <c r="D272" s="212"/>
      <c r="E272" s="213"/>
      <c r="F272" s="214"/>
      <c r="G272" s="215"/>
      <c r="H272" s="216"/>
      <c r="I272" s="216"/>
      <c r="J272" s="217"/>
      <c r="K272" s="217"/>
      <c r="L272" s="212"/>
      <c r="M272" s="212"/>
      <c r="N272" s="212"/>
      <c r="O272" s="218"/>
      <c r="P272" s="212"/>
    </row>
    <row r="273" spans="4:16" ht="40.15" customHeight="1">
      <c r="D273" s="212"/>
      <c r="E273" s="213"/>
      <c r="F273" s="214"/>
      <c r="G273" s="215"/>
      <c r="H273" s="216"/>
      <c r="I273" s="216"/>
      <c r="J273" s="217"/>
      <c r="K273" s="217"/>
      <c r="L273" s="212"/>
      <c r="M273" s="212"/>
      <c r="N273" s="212"/>
      <c r="O273" s="218"/>
      <c r="P273" s="212"/>
    </row>
    <row r="274" spans="4:16" ht="40.15" customHeight="1">
      <c r="D274" s="212"/>
      <c r="E274" s="213"/>
      <c r="F274" s="214"/>
      <c r="G274" s="215"/>
      <c r="H274" s="216"/>
      <c r="I274" s="216"/>
      <c r="J274" s="217"/>
      <c r="K274" s="217"/>
      <c r="L274" s="212"/>
      <c r="M274" s="212"/>
      <c r="N274" s="212"/>
      <c r="O274" s="218"/>
      <c r="P274" s="212"/>
    </row>
    <row r="275" spans="4:16" ht="40.15" customHeight="1">
      <c r="D275" s="212"/>
      <c r="E275" s="213"/>
      <c r="F275" s="214"/>
      <c r="G275" s="215"/>
      <c r="H275" s="216"/>
      <c r="I275" s="216"/>
      <c r="J275" s="217"/>
      <c r="K275" s="217"/>
      <c r="L275" s="212"/>
      <c r="M275" s="212"/>
      <c r="N275" s="212"/>
      <c r="O275" s="218"/>
      <c r="P275" s="212"/>
    </row>
    <row r="276" spans="4:16" ht="40.15" customHeight="1">
      <c r="D276" s="212"/>
      <c r="E276" s="213"/>
      <c r="F276" s="214"/>
      <c r="G276" s="215"/>
      <c r="H276" s="216"/>
      <c r="I276" s="216"/>
      <c r="J276" s="217"/>
      <c r="K276" s="217"/>
      <c r="L276" s="212"/>
      <c r="M276" s="212"/>
      <c r="N276" s="212"/>
      <c r="O276" s="218"/>
      <c r="P276" s="212"/>
    </row>
    <row r="277" spans="4:16" ht="40.15" customHeight="1">
      <c r="D277" s="212"/>
      <c r="E277" s="213"/>
      <c r="F277" s="214"/>
      <c r="G277" s="215"/>
      <c r="H277" s="216"/>
      <c r="I277" s="216"/>
      <c r="J277" s="217"/>
      <c r="K277" s="217"/>
      <c r="L277" s="212"/>
      <c r="M277" s="212"/>
      <c r="N277" s="212"/>
      <c r="O277" s="218"/>
      <c r="P277" s="212"/>
    </row>
    <row r="278" spans="4:16" ht="40.15" customHeight="1">
      <c r="D278" s="212"/>
      <c r="E278" s="213"/>
      <c r="F278" s="214"/>
      <c r="G278" s="215"/>
      <c r="H278" s="216"/>
      <c r="I278" s="216"/>
      <c r="J278" s="217"/>
      <c r="K278" s="217"/>
      <c r="L278" s="212"/>
      <c r="M278" s="212"/>
      <c r="N278" s="212"/>
      <c r="O278" s="218"/>
      <c r="P278" s="212"/>
    </row>
    <row r="279" spans="4:16" ht="40.15" customHeight="1">
      <c r="D279" s="212"/>
      <c r="E279" s="213"/>
      <c r="F279" s="214"/>
      <c r="G279" s="215"/>
      <c r="H279" s="216"/>
      <c r="I279" s="216"/>
      <c r="J279" s="217"/>
      <c r="K279" s="217"/>
      <c r="L279" s="212"/>
      <c r="M279" s="212"/>
      <c r="N279" s="212"/>
      <c r="O279" s="218"/>
      <c r="P279" s="212"/>
    </row>
    <row r="280" spans="4:16" ht="40.15" customHeight="1">
      <c r="D280" s="212"/>
      <c r="E280" s="213"/>
      <c r="F280" s="214"/>
      <c r="G280" s="215"/>
      <c r="H280" s="216"/>
      <c r="I280" s="216"/>
      <c r="J280" s="217"/>
      <c r="K280" s="217"/>
      <c r="L280" s="212"/>
      <c r="M280" s="212"/>
      <c r="N280" s="212"/>
      <c r="O280" s="218"/>
      <c r="P280" s="212"/>
    </row>
    <row r="281" spans="4:16" ht="40.15" customHeight="1">
      <c r="D281" s="212"/>
      <c r="E281" s="213"/>
      <c r="F281" s="214"/>
      <c r="G281" s="215"/>
      <c r="H281" s="216"/>
      <c r="I281" s="216"/>
      <c r="J281" s="217"/>
      <c r="K281" s="217"/>
      <c r="L281" s="212"/>
      <c r="M281" s="212"/>
      <c r="N281" s="212"/>
      <c r="O281" s="218"/>
      <c r="P281" s="212"/>
    </row>
    <row r="282" spans="4:16" ht="40.15" customHeight="1">
      <c r="D282" s="212"/>
      <c r="E282" s="213"/>
      <c r="F282" s="214"/>
      <c r="G282" s="215"/>
      <c r="H282" s="216"/>
      <c r="I282" s="216"/>
      <c r="J282" s="217"/>
      <c r="K282" s="217"/>
      <c r="L282" s="212"/>
      <c r="M282" s="212"/>
      <c r="N282" s="212"/>
      <c r="O282" s="218"/>
      <c r="P282" s="212"/>
    </row>
    <row r="283" spans="4:16" ht="40.15" customHeight="1">
      <c r="D283" s="212"/>
      <c r="E283" s="213"/>
      <c r="F283" s="214"/>
      <c r="G283" s="215"/>
      <c r="H283" s="216"/>
      <c r="I283" s="216"/>
      <c r="J283" s="217"/>
      <c r="K283" s="217"/>
      <c r="L283" s="212"/>
      <c r="M283" s="212"/>
      <c r="N283" s="212"/>
      <c r="O283" s="218"/>
      <c r="P283" s="212"/>
    </row>
    <row r="284" spans="4:16" ht="40.15" customHeight="1">
      <c r="D284" s="212"/>
      <c r="E284" s="213"/>
      <c r="F284" s="214"/>
      <c r="G284" s="215"/>
      <c r="H284" s="216"/>
      <c r="I284" s="216"/>
      <c r="J284" s="217"/>
      <c r="K284" s="217"/>
      <c r="L284" s="212"/>
      <c r="M284" s="212"/>
      <c r="N284" s="212"/>
      <c r="O284" s="218"/>
      <c r="P284" s="212"/>
    </row>
    <row r="285" spans="4:16" ht="40.15" customHeight="1">
      <c r="D285" s="212"/>
      <c r="E285" s="213"/>
      <c r="F285" s="214"/>
      <c r="G285" s="215"/>
      <c r="H285" s="216"/>
      <c r="I285" s="216"/>
      <c r="J285" s="217"/>
      <c r="K285" s="217"/>
      <c r="L285" s="212"/>
      <c r="M285" s="212"/>
      <c r="N285" s="212"/>
      <c r="O285" s="218"/>
      <c r="P285" s="212"/>
    </row>
    <row r="286" spans="4:16" ht="40.15" customHeight="1">
      <c r="D286" s="212"/>
      <c r="E286" s="213"/>
      <c r="F286" s="214"/>
      <c r="G286" s="215"/>
      <c r="H286" s="216"/>
      <c r="I286" s="216"/>
      <c r="J286" s="217"/>
      <c r="K286" s="217"/>
      <c r="L286" s="212"/>
      <c r="M286" s="212"/>
      <c r="N286" s="212"/>
      <c r="O286" s="218"/>
      <c r="P286" s="212"/>
    </row>
    <row r="287" spans="4:16" ht="40.15" customHeight="1">
      <c r="D287" s="212"/>
      <c r="E287" s="213"/>
      <c r="F287" s="214"/>
      <c r="G287" s="215"/>
      <c r="H287" s="216"/>
      <c r="I287" s="216"/>
      <c r="J287" s="217"/>
      <c r="K287" s="217"/>
      <c r="L287" s="212"/>
      <c r="M287" s="212"/>
      <c r="N287" s="212"/>
      <c r="O287" s="218"/>
      <c r="P287" s="212"/>
    </row>
    <row r="288" spans="4:16" ht="40.15" customHeight="1">
      <c r="D288" s="212"/>
      <c r="E288" s="213"/>
      <c r="F288" s="214"/>
      <c r="G288" s="215"/>
      <c r="H288" s="216"/>
      <c r="I288" s="216"/>
      <c r="J288" s="217"/>
      <c r="K288" s="217"/>
      <c r="L288" s="212"/>
      <c r="M288" s="212"/>
      <c r="N288" s="212"/>
      <c r="O288" s="218"/>
      <c r="P288" s="212"/>
    </row>
    <row r="289" spans="4:16" ht="40.15" customHeight="1">
      <c r="D289" s="212"/>
      <c r="E289" s="213"/>
      <c r="F289" s="214"/>
      <c r="G289" s="215"/>
      <c r="H289" s="216"/>
      <c r="I289" s="216"/>
      <c r="J289" s="217"/>
      <c r="K289" s="217"/>
      <c r="L289" s="212"/>
      <c r="M289" s="212"/>
      <c r="N289" s="212"/>
      <c r="O289" s="218"/>
      <c r="P289" s="212"/>
    </row>
    <row r="290" spans="4:16" ht="40.15" customHeight="1">
      <c r="D290" s="212"/>
      <c r="E290" s="213"/>
      <c r="F290" s="214"/>
      <c r="G290" s="215"/>
      <c r="H290" s="216"/>
      <c r="I290" s="216"/>
      <c r="J290" s="217"/>
      <c r="K290" s="217"/>
      <c r="L290" s="212"/>
      <c r="M290" s="212"/>
      <c r="N290" s="212"/>
      <c r="O290" s="218"/>
      <c r="P290" s="212"/>
    </row>
    <row r="291" spans="4:16" ht="40.15" customHeight="1">
      <c r="D291" s="212"/>
      <c r="E291" s="213"/>
      <c r="F291" s="214"/>
      <c r="G291" s="215"/>
      <c r="H291" s="216"/>
      <c r="I291" s="216"/>
      <c r="J291" s="217"/>
      <c r="K291" s="217"/>
      <c r="L291" s="212"/>
      <c r="M291" s="212"/>
      <c r="N291" s="212"/>
      <c r="O291" s="218"/>
      <c r="P291" s="212"/>
    </row>
    <row r="292" spans="4:16" ht="40.15" customHeight="1">
      <c r="D292" s="212"/>
      <c r="E292" s="213"/>
      <c r="F292" s="214"/>
      <c r="G292" s="215"/>
      <c r="H292" s="216"/>
      <c r="I292" s="216"/>
      <c r="J292" s="217"/>
      <c r="K292" s="217"/>
      <c r="L292" s="212"/>
      <c r="M292" s="212"/>
      <c r="N292" s="212"/>
      <c r="O292" s="218"/>
      <c r="P292" s="212"/>
    </row>
    <row r="293" spans="4:16" ht="40.15" customHeight="1">
      <c r="D293" s="212"/>
      <c r="E293" s="213"/>
      <c r="F293" s="214"/>
      <c r="G293" s="215"/>
      <c r="H293" s="216"/>
      <c r="I293" s="216"/>
      <c r="J293" s="217"/>
      <c r="K293" s="217"/>
      <c r="L293" s="212"/>
      <c r="M293" s="212"/>
      <c r="N293" s="212"/>
      <c r="O293" s="218"/>
      <c r="P293" s="212"/>
    </row>
    <row r="294" spans="4:16" ht="40.15" customHeight="1">
      <c r="D294" s="212"/>
      <c r="E294" s="213"/>
      <c r="F294" s="214"/>
      <c r="G294" s="215"/>
      <c r="H294" s="216"/>
      <c r="I294" s="216"/>
      <c r="J294" s="217"/>
      <c r="K294" s="217"/>
      <c r="L294" s="212"/>
      <c r="M294" s="212"/>
      <c r="N294" s="212"/>
      <c r="O294" s="218"/>
      <c r="P294" s="212"/>
    </row>
    <row r="295" spans="4:16" ht="40.15" customHeight="1">
      <c r="D295" s="212"/>
      <c r="E295" s="213"/>
      <c r="F295" s="214"/>
      <c r="G295" s="215"/>
      <c r="H295" s="216"/>
      <c r="I295" s="216"/>
      <c r="J295" s="217"/>
      <c r="K295" s="217"/>
      <c r="L295" s="212"/>
      <c r="M295" s="212"/>
      <c r="N295" s="212"/>
      <c r="O295" s="218"/>
      <c r="P295" s="212"/>
    </row>
    <row r="296" spans="4:16" ht="40.15" customHeight="1">
      <c r="D296" s="212"/>
      <c r="E296" s="213"/>
      <c r="F296" s="214"/>
      <c r="G296" s="215"/>
      <c r="H296" s="216"/>
      <c r="I296" s="216"/>
      <c r="J296" s="217"/>
      <c r="K296" s="217"/>
      <c r="L296" s="212"/>
      <c r="M296" s="212"/>
      <c r="N296" s="212"/>
      <c r="O296" s="218"/>
      <c r="P296" s="212"/>
    </row>
    <row r="297" spans="4:16" ht="40.15" customHeight="1">
      <c r="D297" s="212"/>
      <c r="E297" s="213"/>
      <c r="F297" s="214"/>
      <c r="G297" s="215"/>
      <c r="H297" s="216"/>
      <c r="I297" s="216"/>
      <c r="J297" s="217"/>
      <c r="K297" s="217"/>
      <c r="L297" s="212"/>
      <c r="M297" s="212"/>
      <c r="N297" s="212"/>
      <c r="O297" s="218"/>
      <c r="P297" s="212"/>
    </row>
    <row r="298" spans="4:16" ht="40.15" customHeight="1">
      <c r="D298" s="212"/>
      <c r="E298" s="213"/>
      <c r="F298" s="214"/>
      <c r="G298" s="215"/>
      <c r="H298" s="216"/>
      <c r="I298" s="216"/>
      <c r="J298" s="217"/>
      <c r="K298" s="217"/>
      <c r="L298" s="212"/>
      <c r="M298" s="212"/>
      <c r="N298" s="212"/>
      <c r="O298" s="218"/>
      <c r="P298" s="212"/>
    </row>
    <row r="299" spans="4:16" ht="40.15" customHeight="1">
      <c r="D299" s="212"/>
      <c r="E299" s="213"/>
      <c r="F299" s="214"/>
      <c r="G299" s="215"/>
      <c r="H299" s="216"/>
      <c r="I299" s="216"/>
      <c r="J299" s="217"/>
      <c r="K299" s="217"/>
      <c r="L299" s="212"/>
      <c r="M299" s="212"/>
      <c r="N299" s="212"/>
      <c r="O299" s="218"/>
      <c r="P299" s="212"/>
    </row>
    <row r="300" spans="4:16" ht="40.15" customHeight="1">
      <c r="D300" s="212"/>
      <c r="E300" s="213"/>
      <c r="F300" s="214"/>
      <c r="G300" s="215"/>
      <c r="H300" s="216"/>
      <c r="I300" s="216"/>
      <c r="J300" s="217"/>
      <c r="K300" s="217"/>
      <c r="L300" s="212"/>
      <c r="M300" s="212"/>
      <c r="N300" s="212"/>
      <c r="O300" s="218"/>
      <c r="P300" s="212"/>
    </row>
    <row r="301" spans="4:16" ht="40.15" customHeight="1">
      <c r="D301" s="212"/>
      <c r="E301" s="213"/>
      <c r="F301" s="214"/>
      <c r="G301" s="215"/>
      <c r="H301" s="216"/>
      <c r="I301" s="216"/>
      <c r="J301" s="217"/>
      <c r="K301" s="217"/>
      <c r="L301" s="212"/>
      <c r="M301" s="212"/>
      <c r="N301" s="212"/>
      <c r="O301" s="218"/>
      <c r="P301" s="212"/>
    </row>
    <row r="302" spans="4:16" ht="40.15" customHeight="1">
      <c r="D302" s="212"/>
      <c r="E302" s="213"/>
      <c r="F302" s="214"/>
      <c r="G302" s="215"/>
      <c r="H302" s="216"/>
      <c r="I302" s="216"/>
      <c r="J302" s="217"/>
      <c r="K302" s="217"/>
      <c r="L302" s="212"/>
      <c r="M302" s="212"/>
      <c r="N302" s="212"/>
      <c r="O302" s="218"/>
      <c r="P302" s="212"/>
    </row>
    <row r="303" spans="4:16" ht="40.15" customHeight="1">
      <c r="D303" s="212"/>
      <c r="E303" s="213"/>
      <c r="F303" s="214"/>
      <c r="G303" s="215"/>
      <c r="H303" s="216"/>
      <c r="I303" s="216"/>
      <c r="J303" s="217"/>
      <c r="K303" s="217"/>
      <c r="L303" s="212"/>
      <c r="M303" s="212"/>
      <c r="N303" s="212"/>
      <c r="O303" s="218"/>
      <c r="P303" s="212"/>
    </row>
    <row r="304" spans="4:16" ht="40.15" customHeight="1">
      <c r="D304" s="212"/>
      <c r="E304" s="213"/>
      <c r="F304" s="214"/>
      <c r="G304" s="215"/>
      <c r="H304" s="216"/>
      <c r="I304" s="216"/>
      <c r="J304" s="217"/>
      <c r="K304" s="217"/>
      <c r="L304" s="212"/>
      <c r="M304" s="212"/>
      <c r="N304" s="212"/>
      <c r="O304" s="218"/>
      <c r="P304" s="212"/>
    </row>
    <row r="305" spans="4:16" ht="40.15" customHeight="1">
      <c r="D305" s="212"/>
      <c r="E305" s="213"/>
      <c r="F305" s="214"/>
      <c r="G305" s="215"/>
      <c r="H305" s="216"/>
      <c r="I305" s="216"/>
      <c r="J305" s="217"/>
      <c r="K305" s="217"/>
      <c r="L305" s="212"/>
      <c r="M305" s="212"/>
      <c r="N305" s="212"/>
      <c r="O305" s="218"/>
      <c r="P305" s="212"/>
    </row>
    <row r="306" spans="4:16" ht="40.15" customHeight="1">
      <c r="D306" s="212"/>
      <c r="E306" s="213"/>
      <c r="F306" s="214"/>
      <c r="G306" s="215"/>
      <c r="H306" s="216"/>
      <c r="I306" s="216"/>
      <c r="J306" s="217"/>
      <c r="K306" s="217"/>
      <c r="L306" s="212"/>
      <c r="M306" s="212"/>
      <c r="N306" s="212"/>
      <c r="O306" s="218"/>
      <c r="P306" s="212"/>
    </row>
    <row r="307" spans="4:16" ht="40.15" customHeight="1">
      <c r="D307" s="212"/>
      <c r="E307" s="213"/>
      <c r="F307" s="214"/>
      <c r="G307" s="215"/>
      <c r="H307" s="216"/>
      <c r="I307" s="216"/>
      <c r="J307" s="217"/>
      <c r="K307" s="217"/>
      <c r="L307" s="212"/>
      <c r="M307" s="212"/>
      <c r="N307" s="212"/>
      <c r="O307" s="218"/>
      <c r="P307" s="212"/>
    </row>
    <row r="308" spans="4:16" ht="40.15" customHeight="1">
      <c r="D308" s="212"/>
      <c r="E308" s="213"/>
      <c r="F308" s="214"/>
      <c r="G308" s="215"/>
      <c r="H308" s="216"/>
      <c r="I308" s="216"/>
      <c r="J308" s="217"/>
      <c r="K308" s="217"/>
      <c r="L308" s="212"/>
      <c r="M308" s="212"/>
      <c r="N308" s="212"/>
      <c r="O308" s="218"/>
      <c r="P308" s="212"/>
    </row>
    <row r="309" spans="4:16" ht="40.15" customHeight="1">
      <c r="D309" s="212"/>
      <c r="E309" s="213"/>
      <c r="F309" s="214"/>
      <c r="G309" s="215"/>
      <c r="H309" s="216"/>
      <c r="I309" s="216"/>
      <c r="J309" s="217"/>
      <c r="K309" s="217"/>
      <c r="L309" s="212"/>
      <c r="M309" s="212"/>
      <c r="N309" s="212"/>
      <c r="O309" s="218"/>
      <c r="P309" s="212"/>
    </row>
    <row r="310" spans="4:16" ht="40.15" customHeight="1">
      <c r="D310" s="212"/>
      <c r="E310" s="213"/>
      <c r="F310" s="214"/>
      <c r="G310" s="215"/>
      <c r="H310" s="216"/>
      <c r="I310" s="216"/>
      <c r="J310" s="217"/>
      <c r="K310" s="217"/>
      <c r="L310" s="212"/>
      <c r="M310" s="212"/>
      <c r="N310" s="212"/>
      <c r="O310" s="218"/>
      <c r="P310" s="212"/>
    </row>
    <row r="311" spans="4:16" ht="40.15" customHeight="1">
      <c r="D311" s="212"/>
      <c r="E311" s="213"/>
      <c r="F311" s="214"/>
      <c r="G311" s="215"/>
      <c r="H311" s="216"/>
      <c r="I311" s="216"/>
      <c r="J311" s="217"/>
      <c r="K311" s="217"/>
      <c r="L311" s="212"/>
      <c r="M311" s="212"/>
      <c r="N311" s="212"/>
      <c r="O311" s="218"/>
      <c r="P311" s="212"/>
    </row>
    <row r="312" spans="4:16" ht="40.15" customHeight="1">
      <c r="D312" s="212"/>
      <c r="E312" s="213"/>
      <c r="F312" s="214"/>
      <c r="G312" s="215"/>
      <c r="H312" s="216"/>
      <c r="I312" s="216"/>
      <c r="J312" s="217"/>
      <c r="K312" s="217"/>
      <c r="L312" s="212"/>
      <c r="M312" s="212"/>
      <c r="N312" s="212"/>
      <c r="O312" s="218"/>
      <c r="P312" s="212"/>
    </row>
    <row r="313" spans="4:16" ht="40.15" customHeight="1">
      <c r="D313" s="212"/>
      <c r="E313" s="213"/>
      <c r="F313" s="214"/>
      <c r="G313" s="215"/>
      <c r="H313" s="216"/>
      <c r="I313" s="216"/>
      <c r="J313" s="217"/>
      <c r="K313" s="217"/>
      <c r="L313" s="212"/>
      <c r="M313" s="212"/>
      <c r="N313" s="212"/>
      <c r="O313" s="218"/>
      <c r="P313" s="212"/>
    </row>
    <row r="314" spans="4:16" ht="40.15" customHeight="1">
      <c r="D314" s="212"/>
      <c r="E314" s="213"/>
      <c r="F314" s="214"/>
      <c r="G314" s="215"/>
      <c r="H314" s="216"/>
      <c r="I314" s="216"/>
      <c r="J314" s="217"/>
      <c r="K314" s="217"/>
      <c r="L314" s="212"/>
      <c r="M314" s="212"/>
      <c r="N314" s="212"/>
      <c r="O314" s="218"/>
      <c r="P314" s="212"/>
    </row>
    <row r="315" spans="4:16" ht="40.15" customHeight="1">
      <c r="D315" s="212"/>
      <c r="E315" s="213"/>
      <c r="F315" s="214"/>
      <c r="G315" s="215"/>
      <c r="H315" s="216"/>
      <c r="I315" s="216"/>
      <c r="J315" s="217"/>
      <c r="K315" s="217"/>
      <c r="L315" s="212"/>
      <c r="M315" s="212"/>
      <c r="N315" s="212"/>
      <c r="O315" s="218"/>
      <c r="P315" s="212"/>
    </row>
    <row r="316" spans="4:16" ht="40.15" customHeight="1">
      <c r="D316" s="212"/>
      <c r="E316" s="213"/>
      <c r="F316" s="214"/>
      <c r="G316" s="215"/>
      <c r="H316" s="216"/>
      <c r="I316" s="216"/>
      <c r="J316" s="217"/>
      <c r="K316" s="217"/>
      <c r="L316" s="212"/>
      <c r="M316" s="212"/>
      <c r="N316" s="212"/>
      <c r="O316" s="218"/>
      <c r="P316" s="212"/>
    </row>
    <row r="317" spans="4:16" ht="40.15" customHeight="1">
      <c r="D317" s="212"/>
      <c r="E317" s="213"/>
      <c r="F317" s="214"/>
      <c r="G317" s="215"/>
      <c r="H317" s="216"/>
      <c r="I317" s="216"/>
      <c r="J317" s="217"/>
      <c r="K317" s="217"/>
      <c r="L317" s="212"/>
      <c r="M317" s="212"/>
      <c r="N317" s="212"/>
      <c r="O317" s="218"/>
      <c r="P317" s="212"/>
    </row>
    <row r="318" spans="4:16" ht="40.15" customHeight="1">
      <c r="D318" s="212"/>
      <c r="E318" s="213"/>
      <c r="F318" s="214"/>
      <c r="G318" s="215"/>
      <c r="H318" s="216"/>
      <c r="I318" s="216"/>
      <c r="J318" s="217"/>
      <c r="K318" s="217"/>
      <c r="L318" s="212"/>
      <c r="M318" s="212"/>
      <c r="N318" s="212"/>
      <c r="O318" s="218"/>
      <c r="P318" s="212"/>
    </row>
    <row r="319" spans="4:16" ht="40.15" customHeight="1">
      <c r="D319" s="212"/>
      <c r="E319" s="213"/>
      <c r="F319" s="214"/>
      <c r="G319" s="215"/>
      <c r="H319" s="216"/>
      <c r="I319" s="216"/>
      <c r="J319" s="217"/>
      <c r="K319" s="217"/>
      <c r="L319" s="212"/>
      <c r="M319" s="212"/>
      <c r="N319" s="212"/>
      <c r="O319" s="218"/>
      <c r="P319" s="212"/>
    </row>
    <row r="320" spans="4:16" ht="40.15" customHeight="1">
      <c r="D320" s="212"/>
      <c r="E320" s="213"/>
      <c r="F320" s="214"/>
      <c r="G320" s="215"/>
      <c r="H320" s="216"/>
      <c r="I320" s="216"/>
      <c r="J320" s="217"/>
      <c r="K320" s="217"/>
      <c r="L320" s="212"/>
      <c r="M320" s="212"/>
      <c r="N320" s="212"/>
      <c r="O320" s="218"/>
      <c r="P320" s="212"/>
    </row>
    <row r="321" spans="4:16" ht="40.15" customHeight="1">
      <c r="D321" s="212"/>
      <c r="E321" s="213"/>
      <c r="F321" s="214"/>
      <c r="G321" s="215"/>
      <c r="H321" s="216"/>
      <c r="I321" s="216"/>
      <c r="J321" s="217"/>
      <c r="K321" s="217"/>
      <c r="L321" s="212"/>
      <c r="M321" s="212"/>
      <c r="N321" s="212"/>
      <c r="O321" s="218"/>
      <c r="P321" s="212"/>
    </row>
    <row r="322" spans="4:16" ht="40.15" customHeight="1">
      <c r="D322" s="212"/>
      <c r="E322" s="213"/>
      <c r="F322" s="214"/>
      <c r="G322" s="215"/>
      <c r="H322" s="216"/>
      <c r="I322" s="216"/>
      <c r="J322" s="217"/>
      <c r="K322" s="217"/>
      <c r="L322" s="212"/>
      <c r="M322" s="212"/>
      <c r="N322" s="212"/>
      <c r="O322" s="218"/>
      <c r="P322" s="212"/>
    </row>
    <row r="323" spans="4:16" ht="40.15" customHeight="1">
      <c r="D323" s="212"/>
      <c r="E323" s="213"/>
      <c r="F323" s="214"/>
      <c r="G323" s="215"/>
      <c r="H323" s="216"/>
      <c r="I323" s="216"/>
      <c r="J323" s="217"/>
      <c r="K323" s="217"/>
      <c r="L323" s="212"/>
      <c r="M323" s="212"/>
      <c r="N323" s="212"/>
      <c r="O323" s="218"/>
      <c r="P323" s="212"/>
    </row>
    <row r="324" spans="4:16" ht="40.15" customHeight="1">
      <c r="D324" s="212"/>
      <c r="E324" s="213"/>
      <c r="F324" s="214"/>
      <c r="G324" s="215"/>
      <c r="H324" s="216"/>
      <c r="I324" s="216"/>
      <c r="J324" s="217"/>
      <c r="K324" s="217"/>
      <c r="L324" s="212"/>
      <c r="M324" s="212"/>
      <c r="N324" s="212"/>
      <c r="O324" s="218"/>
      <c r="P324" s="212"/>
    </row>
    <row r="325" spans="4:16" ht="40.15" customHeight="1">
      <c r="D325" s="212"/>
      <c r="E325" s="213"/>
      <c r="F325" s="214"/>
      <c r="G325" s="215"/>
      <c r="H325" s="216"/>
      <c r="I325" s="216"/>
      <c r="J325" s="217"/>
      <c r="K325" s="217"/>
      <c r="L325" s="212"/>
      <c r="M325" s="212"/>
      <c r="N325" s="212"/>
      <c r="O325" s="218"/>
      <c r="P325" s="212"/>
    </row>
    <row r="326" spans="4:16" ht="40.15" customHeight="1">
      <c r="D326" s="212"/>
      <c r="E326" s="213"/>
      <c r="F326" s="214"/>
      <c r="G326" s="215"/>
      <c r="H326" s="216"/>
      <c r="I326" s="216"/>
      <c r="J326" s="217"/>
      <c r="K326" s="217"/>
      <c r="L326" s="212"/>
      <c r="M326" s="212"/>
      <c r="N326" s="212"/>
      <c r="O326" s="218"/>
      <c r="P326" s="212"/>
    </row>
    <row r="327" spans="4:16" ht="40.15" customHeight="1">
      <c r="D327" s="212"/>
      <c r="E327" s="213"/>
      <c r="F327" s="214"/>
      <c r="G327" s="215"/>
      <c r="H327" s="216"/>
      <c r="I327" s="216"/>
      <c r="J327" s="217"/>
      <c r="K327" s="217"/>
      <c r="L327" s="212"/>
      <c r="M327" s="212"/>
      <c r="N327" s="212"/>
      <c r="O327" s="218"/>
      <c r="P327" s="212"/>
    </row>
    <row r="328" spans="4:16" ht="40.15" customHeight="1">
      <c r="D328" s="212"/>
      <c r="E328" s="213"/>
      <c r="F328" s="214"/>
      <c r="G328" s="215"/>
      <c r="H328" s="216"/>
      <c r="I328" s="216"/>
      <c r="J328" s="217"/>
      <c r="K328" s="217"/>
      <c r="L328" s="212"/>
      <c r="M328" s="212"/>
      <c r="N328" s="212"/>
      <c r="O328" s="218"/>
      <c r="P328" s="212"/>
    </row>
    <row r="329" spans="4:16" ht="40.15" customHeight="1">
      <c r="D329" s="212"/>
      <c r="E329" s="213"/>
      <c r="F329" s="214"/>
      <c r="G329" s="215"/>
      <c r="H329" s="216"/>
      <c r="I329" s="216"/>
      <c r="J329" s="217"/>
      <c r="K329" s="217"/>
      <c r="L329" s="212"/>
      <c r="M329" s="212"/>
      <c r="N329" s="212"/>
      <c r="O329" s="218"/>
      <c r="P329" s="212"/>
    </row>
    <row r="330" spans="4:16" ht="40.15" customHeight="1">
      <c r="D330" s="212"/>
      <c r="E330" s="213"/>
      <c r="F330" s="214"/>
      <c r="G330" s="215"/>
      <c r="H330" s="216"/>
      <c r="I330" s="216"/>
      <c r="J330" s="217"/>
      <c r="K330" s="217"/>
      <c r="L330" s="212"/>
      <c r="M330" s="212"/>
      <c r="N330" s="212"/>
      <c r="O330" s="218"/>
      <c r="P330" s="212"/>
    </row>
    <row r="331" spans="4:16" ht="40.15" customHeight="1">
      <c r="D331" s="212"/>
      <c r="E331" s="213"/>
      <c r="F331" s="214"/>
      <c r="G331" s="215"/>
      <c r="H331" s="216"/>
      <c r="I331" s="216"/>
      <c r="J331" s="217"/>
      <c r="K331" s="217"/>
      <c r="L331" s="212"/>
      <c r="M331" s="212"/>
      <c r="N331" s="212"/>
      <c r="O331" s="218"/>
      <c r="P331" s="212"/>
    </row>
    <row r="332" spans="4:16" ht="40.15" customHeight="1">
      <c r="D332" s="212"/>
      <c r="E332" s="213"/>
      <c r="F332" s="214"/>
      <c r="G332" s="215"/>
      <c r="H332" s="216"/>
      <c r="I332" s="216"/>
      <c r="J332" s="217"/>
      <c r="K332" s="217"/>
      <c r="L332" s="212"/>
      <c r="M332" s="212"/>
      <c r="N332" s="212"/>
      <c r="O332" s="218"/>
      <c r="P332" s="212"/>
    </row>
    <row r="333" spans="4:16" ht="40.15" customHeight="1">
      <c r="D333" s="212"/>
      <c r="E333" s="213"/>
      <c r="F333" s="214"/>
      <c r="G333" s="215"/>
      <c r="H333" s="216"/>
      <c r="I333" s="216"/>
      <c r="J333" s="217"/>
      <c r="K333" s="217"/>
      <c r="L333" s="212"/>
      <c r="M333" s="212"/>
      <c r="N333" s="212"/>
      <c r="O333" s="218"/>
      <c r="P333" s="212"/>
    </row>
    <row r="334" spans="4:16" ht="40.15" customHeight="1">
      <c r="D334" s="212"/>
      <c r="E334" s="213"/>
      <c r="F334" s="214"/>
      <c r="G334" s="215"/>
      <c r="H334" s="216"/>
      <c r="I334" s="216"/>
      <c r="J334" s="217"/>
      <c r="K334" s="217"/>
      <c r="L334" s="212"/>
      <c r="M334" s="212"/>
      <c r="N334" s="212"/>
      <c r="O334" s="218"/>
      <c r="P334" s="212"/>
    </row>
    <row r="335" spans="4:16" ht="40.15" customHeight="1">
      <c r="D335" s="212"/>
      <c r="E335" s="213"/>
      <c r="F335" s="214"/>
      <c r="G335" s="215"/>
      <c r="H335" s="216"/>
      <c r="I335" s="216"/>
      <c r="J335" s="217"/>
      <c r="K335" s="217"/>
      <c r="L335" s="212"/>
      <c r="M335" s="212"/>
      <c r="N335" s="212"/>
      <c r="O335" s="218"/>
      <c r="P335" s="212"/>
    </row>
    <row r="336" spans="4:16" ht="40.15" customHeight="1">
      <c r="D336" s="212"/>
      <c r="E336" s="213"/>
      <c r="F336" s="214"/>
      <c r="G336" s="215"/>
      <c r="H336" s="216"/>
      <c r="I336" s="216"/>
      <c r="J336" s="217"/>
      <c r="K336" s="217"/>
      <c r="L336" s="212"/>
      <c r="M336" s="212"/>
      <c r="N336" s="212"/>
      <c r="O336" s="218"/>
      <c r="P336" s="212"/>
    </row>
    <row r="337" spans="4:16" ht="40.15" customHeight="1">
      <c r="D337" s="212"/>
      <c r="E337" s="213"/>
      <c r="F337" s="214"/>
      <c r="G337" s="215"/>
      <c r="H337" s="216"/>
      <c r="I337" s="216"/>
      <c r="J337" s="217"/>
      <c r="K337" s="217"/>
      <c r="L337" s="212"/>
      <c r="M337" s="212"/>
      <c r="N337" s="212"/>
      <c r="O337" s="218"/>
      <c r="P337" s="212"/>
    </row>
    <row r="338" spans="4:16" ht="40.15" customHeight="1">
      <c r="D338" s="212"/>
      <c r="E338" s="213"/>
      <c r="F338" s="214"/>
      <c r="G338" s="215"/>
      <c r="H338" s="216"/>
      <c r="I338" s="216"/>
      <c r="J338" s="217"/>
      <c r="K338" s="217"/>
      <c r="L338" s="212"/>
      <c r="M338" s="212"/>
      <c r="N338" s="212"/>
      <c r="O338" s="218"/>
      <c r="P338" s="212"/>
    </row>
    <row r="339" spans="4:16" ht="40.15" customHeight="1">
      <c r="D339" s="212"/>
      <c r="E339" s="213"/>
      <c r="F339" s="214"/>
      <c r="G339" s="215"/>
      <c r="H339" s="216"/>
      <c r="I339" s="216"/>
      <c r="J339" s="217"/>
      <c r="K339" s="217"/>
      <c r="L339" s="212"/>
      <c r="M339" s="212"/>
      <c r="N339" s="212"/>
      <c r="O339" s="218"/>
      <c r="P339" s="212"/>
    </row>
    <row r="340" spans="4:16" ht="40.15" customHeight="1">
      <c r="D340" s="212"/>
      <c r="E340" s="213"/>
      <c r="F340" s="214"/>
      <c r="G340" s="215"/>
      <c r="H340" s="216"/>
      <c r="I340" s="216"/>
      <c r="J340" s="217"/>
      <c r="K340" s="217"/>
      <c r="L340" s="212"/>
      <c r="M340" s="212"/>
      <c r="N340" s="212"/>
      <c r="O340" s="218"/>
      <c r="P340" s="212"/>
    </row>
    <row r="341" spans="4:16" ht="40.15" customHeight="1">
      <c r="D341" s="212"/>
      <c r="E341" s="213"/>
      <c r="F341" s="214"/>
      <c r="G341" s="215"/>
      <c r="H341" s="216"/>
      <c r="I341" s="216"/>
      <c r="J341" s="217"/>
      <c r="K341" s="217"/>
      <c r="L341" s="212"/>
      <c r="M341" s="212"/>
      <c r="N341" s="212"/>
      <c r="O341" s="218"/>
      <c r="P341" s="212"/>
    </row>
    <row r="342" spans="4:16" ht="40.15" customHeight="1">
      <c r="D342" s="212"/>
      <c r="E342" s="213"/>
      <c r="F342" s="214"/>
      <c r="G342" s="215"/>
      <c r="H342" s="216"/>
      <c r="I342" s="216"/>
      <c r="J342" s="217"/>
      <c r="K342" s="217"/>
      <c r="L342" s="212"/>
      <c r="M342" s="212"/>
      <c r="N342" s="212"/>
      <c r="O342" s="218"/>
      <c r="P342" s="212"/>
    </row>
    <row r="343" spans="4:16" ht="40.15" customHeight="1">
      <c r="D343" s="212"/>
      <c r="E343" s="213"/>
      <c r="F343" s="214"/>
      <c r="G343" s="215"/>
      <c r="H343" s="216"/>
      <c r="I343" s="216"/>
      <c r="J343" s="217"/>
      <c r="K343" s="217"/>
      <c r="L343" s="212"/>
      <c r="M343" s="212"/>
      <c r="N343" s="212"/>
      <c r="O343" s="218"/>
      <c r="P343" s="212"/>
    </row>
    <row r="344" spans="4:16" ht="40.15" customHeight="1">
      <c r="D344" s="212"/>
      <c r="E344" s="213"/>
      <c r="F344" s="214"/>
      <c r="G344" s="215"/>
      <c r="H344" s="216"/>
      <c r="I344" s="216"/>
      <c r="J344" s="217"/>
      <c r="K344" s="217"/>
      <c r="L344" s="212"/>
      <c r="M344" s="212"/>
      <c r="N344" s="212"/>
      <c r="O344" s="218"/>
      <c r="P344" s="212"/>
    </row>
    <row r="345" spans="4:16" ht="40.15" customHeight="1">
      <c r="D345" s="212"/>
      <c r="E345" s="213"/>
      <c r="F345" s="214"/>
      <c r="G345" s="215"/>
      <c r="H345" s="216"/>
      <c r="I345" s="216"/>
      <c r="J345" s="217"/>
      <c r="K345" s="217"/>
      <c r="L345" s="212"/>
      <c r="M345" s="212"/>
      <c r="N345" s="212"/>
      <c r="O345" s="218"/>
      <c r="P345" s="212"/>
    </row>
    <row r="346" spans="4:16" ht="40.15" customHeight="1">
      <c r="D346" s="212"/>
      <c r="E346" s="213"/>
      <c r="F346" s="214"/>
      <c r="G346" s="215"/>
      <c r="H346" s="216"/>
      <c r="I346" s="216"/>
      <c r="J346" s="217"/>
      <c r="K346" s="217"/>
      <c r="L346" s="212"/>
      <c r="M346" s="212"/>
      <c r="N346" s="212"/>
      <c r="O346" s="218"/>
      <c r="P346" s="212"/>
    </row>
    <row r="347" spans="4:16" ht="40.15" customHeight="1">
      <c r="D347" s="212"/>
      <c r="E347" s="213"/>
      <c r="F347" s="214"/>
      <c r="G347" s="215"/>
      <c r="H347" s="216"/>
      <c r="I347" s="216"/>
      <c r="J347" s="217"/>
      <c r="K347" s="217"/>
      <c r="L347" s="212"/>
      <c r="M347" s="212"/>
      <c r="N347" s="212"/>
      <c r="O347" s="218"/>
      <c r="P347" s="212"/>
    </row>
    <row r="348" spans="4:16" ht="40.15" customHeight="1">
      <c r="D348" s="212"/>
      <c r="E348" s="213"/>
      <c r="F348" s="214"/>
      <c r="G348" s="215"/>
      <c r="H348" s="216"/>
      <c r="I348" s="216"/>
      <c r="J348" s="217"/>
      <c r="K348" s="217"/>
      <c r="L348" s="212"/>
      <c r="M348" s="212"/>
      <c r="N348" s="212"/>
      <c r="O348" s="218"/>
      <c r="P348" s="212"/>
    </row>
    <row r="349" spans="4:16" ht="40.15" customHeight="1">
      <c r="D349" s="212"/>
      <c r="E349" s="213"/>
      <c r="F349" s="214"/>
      <c r="G349" s="215"/>
      <c r="H349" s="216"/>
      <c r="I349" s="216"/>
      <c r="J349" s="217"/>
      <c r="K349" s="217"/>
      <c r="L349" s="212"/>
      <c r="M349" s="212"/>
      <c r="N349" s="212"/>
      <c r="O349" s="218"/>
      <c r="P349" s="212"/>
    </row>
    <row r="350" spans="4:16" ht="40.15" customHeight="1">
      <c r="D350" s="212"/>
      <c r="E350" s="213"/>
      <c r="F350" s="214"/>
      <c r="G350" s="215"/>
      <c r="H350" s="216"/>
      <c r="I350" s="216"/>
      <c r="J350" s="217"/>
      <c r="K350" s="217"/>
      <c r="L350" s="212"/>
      <c r="M350" s="212"/>
      <c r="N350" s="212"/>
      <c r="O350" s="218"/>
      <c r="P350" s="212"/>
    </row>
    <row r="351" spans="4:16" ht="40.15" customHeight="1">
      <c r="D351" s="212"/>
      <c r="E351" s="213"/>
      <c r="F351" s="214"/>
      <c r="G351" s="215"/>
      <c r="H351" s="216"/>
      <c r="I351" s="216"/>
      <c r="J351" s="217"/>
      <c r="K351" s="217"/>
      <c r="L351" s="212"/>
      <c r="M351" s="212"/>
      <c r="N351" s="212"/>
      <c r="O351" s="218"/>
      <c r="P351" s="212"/>
    </row>
    <row r="352" spans="4:16" ht="40.15" customHeight="1">
      <c r="D352" s="212"/>
      <c r="E352" s="213"/>
      <c r="F352" s="214"/>
      <c r="G352" s="215"/>
      <c r="H352" s="216"/>
      <c r="I352" s="216"/>
      <c r="J352" s="217"/>
      <c r="K352" s="217"/>
      <c r="L352" s="212"/>
      <c r="M352" s="212"/>
      <c r="N352" s="212"/>
      <c r="O352" s="218"/>
      <c r="P352" s="212"/>
    </row>
    <row r="353" spans="4:16" ht="40.15" customHeight="1">
      <c r="D353" s="212"/>
      <c r="E353" s="213"/>
      <c r="F353" s="214"/>
      <c r="G353" s="215"/>
      <c r="H353" s="216"/>
      <c r="I353" s="216"/>
      <c r="J353" s="217"/>
      <c r="K353" s="217"/>
      <c r="L353" s="212"/>
      <c r="M353" s="212"/>
      <c r="N353" s="212"/>
      <c r="O353" s="218"/>
      <c r="P353" s="212"/>
    </row>
    <row r="354" spans="4:16" ht="40.15" customHeight="1">
      <c r="D354" s="212"/>
      <c r="E354" s="213"/>
      <c r="F354" s="214"/>
      <c r="G354" s="215"/>
      <c r="H354" s="216"/>
      <c r="I354" s="216"/>
      <c r="J354" s="217"/>
      <c r="K354" s="217"/>
      <c r="L354" s="212"/>
      <c r="M354" s="212"/>
      <c r="N354" s="212"/>
      <c r="O354" s="218"/>
      <c r="P354" s="212"/>
    </row>
    <row r="355" spans="4:16" ht="40.15" customHeight="1">
      <c r="D355" s="212"/>
      <c r="E355" s="213"/>
      <c r="F355" s="214"/>
      <c r="G355" s="215"/>
      <c r="H355" s="216"/>
      <c r="I355" s="216"/>
      <c r="J355" s="217"/>
      <c r="K355" s="217"/>
      <c r="L355" s="212"/>
      <c r="M355" s="212"/>
      <c r="N355" s="212"/>
      <c r="O355" s="218"/>
      <c r="P355" s="212"/>
    </row>
    <row r="356" spans="4:16" ht="40.15" customHeight="1">
      <c r="D356" s="212"/>
      <c r="E356" s="213"/>
      <c r="F356" s="214"/>
      <c r="G356" s="215"/>
      <c r="H356" s="216"/>
      <c r="I356" s="216"/>
      <c r="J356" s="217"/>
      <c r="K356" s="217"/>
      <c r="L356" s="212"/>
      <c r="M356" s="212"/>
      <c r="N356" s="212"/>
      <c r="O356" s="218"/>
      <c r="P356" s="212"/>
    </row>
    <row r="357" spans="4:16" ht="40.15" customHeight="1">
      <c r="D357" s="212"/>
      <c r="E357" s="213"/>
      <c r="F357" s="214"/>
      <c r="G357" s="215"/>
      <c r="H357" s="216"/>
      <c r="I357" s="216"/>
      <c r="J357" s="217"/>
      <c r="K357" s="217"/>
      <c r="L357" s="212"/>
      <c r="M357" s="212"/>
      <c r="N357" s="212"/>
      <c r="O357" s="218"/>
      <c r="P357" s="212"/>
    </row>
    <row r="358" spans="4:16" ht="40.15" customHeight="1">
      <c r="D358" s="212"/>
      <c r="E358" s="213"/>
      <c r="F358" s="214"/>
      <c r="G358" s="215"/>
      <c r="H358" s="216"/>
      <c r="I358" s="216"/>
      <c r="J358" s="217"/>
      <c r="K358" s="217"/>
      <c r="L358" s="212"/>
      <c r="M358" s="212"/>
      <c r="N358" s="212"/>
      <c r="O358" s="218"/>
      <c r="P358" s="212"/>
    </row>
    <row r="359" spans="4:16" ht="40.15" customHeight="1">
      <c r="D359" s="212"/>
      <c r="E359" s="213"/>
      <c r="F359" s="214"/>
      <c r="G359" s="215"/>
      <c r="H359" s="216"/>
      <c r="I359" s="216"/>
      <c r="J359" s="217"/>
      <c r="K359" s="217"/>
      <c r="L359" s="212"/>
      <c r="M359" s="212"/>
      <c r="N359" s="212"/>
      <c r="O359" s="218"/>
      <c r="P359" s="212"/>
    </row>
    <row r="360" spans="4:16" ht="40.15" customHeight="1">
      <c r="D360" s="212"/>
      <c r="E360" s="213"/>
      <c r="F360" s="214"/>
      <c r="G360" s="215"/>
      <c r="H360" s="216"/>
      <c r="I360" s="216"/>
      <c r="J360" s="217"/>
      <c r="K360" s="217"/>
      <c r="L360" s="212"/>
      <c r="M360" s="212"/>
      <c r="N360" s="212"/>
      <c r="O360" s="218"/>
      <c r="P360" s="212"/>
    </row>
    <row r="361" spans="4:16" ht="40.15" customHeight="1">
      <c r="D361" s="212"/>
      <c r="E361" s="213"/>
      <c r="F361" s="214"/>
      <c r="G361" s="215"/>
      <c r="H361" s="216"/>
      <c r="I361" s="216"/>
      <c r="J361" s="217"/>
      <c r="K361" s="217"/>
      <c r="L361" s="212"/>
      <c r="M361" s="212"/>
      <c r="N361" s="212"/>
      <c r="O361" s="218"/>
      <c r="P361" s="212"/>
    </row>
    <row r="362" spans="4:16" ht="40.15" customHeight="1">
      <c r="D362" s="212"/>
      <c r="E362" s="213"/>
      <c r="F362" s="214"/>
      <c r="G362" s="215"/>
      <c r="H362" s="216"/>
      <c r="I362" s="216"/>
      <c r="J362" s="217"/>
      <c r="K362" s="217"/>
      <c r="L362" s="212"/>
      <c r="M362" s="212"/>
      <c r="N362" s="212"/>
      <c r="O362" s="218"/>
      <c r="P362" s="212"/>
    </row>
    <row r="363" spans="4:16" ht="40.15" customHeight="1">
      <c r="D363" s="212"/>
      <c r="E363" s="213"/>
      <c r="F363" s="214"/>
      <c r="G363" s="215"/>
      <c r="H363" s="216"/>
      <c r="I363" s="216"/>
      <c r="J363" s="217"/>
      <c r="K363" s="217"/>
      <c r="L363" s="212"/>
      <c r="M363" s="212"/>
      <c r="N363" s="212"/>
      <c r="O363" s="218"/>
      <c r="P363" s="212"/>
    </row>
    <row r="364" spans="4:16" ht="40.15" customHeight="1">
      <c r="D364" s="212"/>
      <c r="E364" s="213"/>
      <c r="F364" s="214"/>
      <c r="G364" s="215"/>
      <c r="H364" s="216"/>
      <c r="I364" s="216"/>
      <c r="J364" s="217"/>
      <c r="K364" s="217"/>
      <c r="L364" s="212"/>
      <c r="M364" s="212"/>
      <c r="N364" s="212"/>
      <c r="O364" s="218"/>
      <c r="P364" s="212"/>
    </row>
    <row r="365" spans="4:16" ht="40.15" customHeight="1">
      <c r="D365" s="212"/>
      <c r="E365" s="213"/>
      <c r="F365" s="214"/>
      <c r="G365" s="215"/>
      <c r="H365" s="216"/>
      <c r="I365" s="216"/>
      <c r="J365" s="217"/>
      <c r="K365" s="217"/>
      <c r="L365" s="212"/>
      <c r="M365" s="212"/>
      <c r="N365" s="212"/>
      <c r="O365" s="218"/>
      <c r="P365" s="212"/>
    </row>
    <row r="366" spans="4:16" ht="40.15" customHeight="1">
      <c r="D366" s="212"/>
      <c r="E366" s="213"/>
      <c r="F366" s="214"/>
      <c r="G366" s="215"/>
      <c r="H366" s="216"/>
      <c r="I366" s="216"/>
      <c r="J366" s="217"/>
      <c r="K366" s="217"/>
      <c r="L366" s="212"/>
      <c r="M366" s="212"/>
      <c r="N366" s="212"/>
      <c r="O366" s="218"/>
      <c r="P366" s="212"/>
    </row>
    <row r="367" spans="4:16" ht="40.15" customHeight="1">
      <c r="D367" s="212"/>
      <c r="E367" s="213"/>
      <c r="F367" s="214"/>
      <c r="G367" s="215"/>
      <c r="H367" s="216"/>
      <c r="I367" s="216"/>
      <c r="J367" s="217"/>
      <c r="K367" s="217"/>
      <c r="L367" s="212"/>
      <c r="M367" s="212"/>
      <c r="N367" s="212"/>
      <c r="O367" s="218"/>
      <c r="P367" s="212"/>
    </row>
    <row r="368" spans="4:16" ht="40.15" customHeight="1">
      <c r="D368" s="212"/>
      <c r="E368" s="213"/>
      <c r="F368" s="214"/>
      <c r="G368" s="215"/>
      <c r="H368" s="216"/>
      <c r="I368" s="216"/>
      <c r="J368" s="217"/>
      <c r="K368" s="217"/>
      <c r="L368" s="212"/>
      <c r="M368" s="212"/>
      <c r="N368" s="212"/>
      <c r="O368" s="218"/>
      <c r="P368" s="212"/>
    </row>
    <row r="369" spans="4:16" ht="40.15" customHeight="1">
      <c r="D369" s="212"/>
      <c r="E369" s="213"/>
      <c r="F369" s="214"/>
      <c r="G369" s="215"/>
      <c r="H369" s="216"/>
      <c r="I369" s="216"/>
      <c r="J369" s="217"/>
      <c r="K369" s="217"/>
      <c r="L369" s="212"/>
      <c r="M369" s="212"/>
      <c r="N369" s="212"/>
      <c r="O369" s="218"/>
      <c r="P369" s="212"/>
    </row>
    <row r="370" spans="4:16" ht="40.15" customHeight="1">
      <c r="D370" s="212"/>
      <c r="E370" s="213"/>
      <c r="F370" s="214"/>
      <c r="G370" s="215"/>
      <c r="H370" s="216"/>
      <c r="I370" s="216"/>
      <c r="J370" s="217"/>
      <c r="K370" s="217"/>
      <c r="L370" s="212"/>
      <c r="M370" s="212"/>
      <c r="N370" s="212"/>
      <c r="O370" s="218"/>
      <c r="P370" s="212"/>
    </row>
    <row r="371" spans="4:16" ht="40.15" customHeight="1">
      <c r="D371" s="212"/>
      <c r="E371" s="213"/>
      <c r="F371" s="214"/>
      <c r="G371" s="215"/>
      <c r="H371" s="216"/>
      <c r="I371" s="216"/>
      <c r="J371" s="217"/>
      <c r="K371" s="217"/>
      <c r="L371" s="212"/>
      <c r="M371" s="212"/>
      <c r="N371" s="212"/>
      <c r="O371" s="218"/>
      <c r="P371" s="212"/>
    </row>
    <row r="372" spans="4:16" ht="40.15" customHeight="1">
      <c r="D372" s="212"/>
      <c r="E372" s="213"/>
      <c r="F372" s="214"/>
      <c r="G372" s="215"/>
      <c r="H372" s="216"/>
      <c r="I372" s="216"/>
      <c r="J372" s="217"/>
      <c r="K372" s="217"/>
      <c r="L372" s="212"/>
      <c r="M372" s="212"/>
      <c r="N372" s="212"/>
      <c r="O372" s="218"/>
      <c r="P372" s="212"/>
    </row>
    <row r="373" spans="4:16" ht="40.15" customHeight="1">
      <c r="D373" s="212"/>
      <c r="E373" s="213"/>
      <c r="F373" s="214"/>
      <c r="G373" s="215"/>
      <c r="H373" s="216"/>
      <c r="I373" s="216"/>
      <c r="J373" s="217"/>
      <c r="K373" s="217"/>
      <c r="L373" s="212"/>
      <c r="M373" s="212"/>
      <c r="N373" s="212"/>
      <c r="O373" s="218"/>
      <c r="P373" s="212"/>
    </row>
    <row r="374" spans="4:16" ht="40.15" customHeight="1">
      <c r="D374" s="212"/>
      <c r="E374" s="213"/>
      <c r="F374" s="214"/>
      <c r="G374" s="215"/>
      <c r="H374" s="216"/>
      <c r="I374" s="216"/>
      <c r="J374" s="217"/>
      <c r="K374" s="217"/>
      <c r="L374" s="212"/>
      <c r="M374" s="212"/>
      <c r="N374" s="212"/>
      <c r="O374" s="218"/>
      <c r="P374" s="212"/>
    </row>
    <row r="375" spans="4:16" ht="40.15" customHeight="1">
      <c r="D375" s="212"/>
      <c r="E375" s="213"/>
      <c r="F375" s="214"/>
      <c r="G375" s="215"/>
      <c r="H375" s="216"/>
      <c r="I375" s="216"/>
      <c r="J375" s="217"/>
      <c r="K375" s="217"/>
      <c r="L375" s="212"/>
      <c r="M375" s="212"/>
      <c r="N375" s="212"/>
      <c r="O375" s="218"/>
      <c r="P375" s="212"/>
    </row>
    <row r="376" spans="4:16" ht="40.15" customHeight="1">
      <c r="D376" s="212"/>
      <c r="E376" s="213"/>
      <c r="F376" s="214"/>
      <c r="G376" s="215"/>
      <c r="H376" s="216"/>
      <c r="I376" s="216"/>
      <c r="J376" s="217"/>
      <c r="K376" s="217"/>
      <c r="L376" s="212"/>
      <c r="M376" s="212"/>
      <c r="N376" s="212"/>
      <c r="O376" s="218"/>
      <c r="P376" s="212"/>
    </row>
    <row r="377" spans="4:16" ht="40.15" customHeight="1">
      <c r="D377" s="212"/>
      <c r="E377" s="213"/>
      <c r="F377" s="214"/>
      <c r="G377" s="215"/>
      <c r="H377" s="216"/>
      <c r="I377" s="216"/>
      <c r="J377" s="217"/>
      <c r="K377" s="217"/>
      <c r="L377" s="212"/>
      <c r="M377" s="212"/>
      <c r="N377" s="212"/>
      <c r="O377" s="218"/>
      <c r="P377" s="212"/>
    </row>
    <row r="378" spans="4:16" ht="40.15" customHeight="1">
      <c r="D378" s="212"/>
      <c r="E378" s="213"/>
      <c r="F378" s="214"/>
      <c r="G378" s="215"/>
      <c r="H378" s="216"/>
      <c r="I378" s="216"/>
      <c r="J378" s="217"/>
      <c r="K378" s="217"/>
      <c r="L378" s="212"/>
      <c r="M378" s="212"/>
      <c r="N378" s="212"/>
      <c r="O378" s="218"/>
      <c r="P378" s="212"/>
    </row>
    <row r="379" spans="4:16" ht="40.15" customHeight="1">
      <c r="D379" s="212"/>
      <c r="E379" s="213"/>
      <c r="F379" s="214"/>
      <c r="G379" s="215"/>
      <c r="H379" s="216"/>
      <c r="I379" s="216"/>
      <c r="J379" s="217"/>
      <c r="K379" s="217"/>
      <c r="L379" s="212"/>
      <c r="M379" s="212"/>
      <c r="N379" s="212"/>
      <c r="O379" s="218"/>
      <c r="P379" s="212"/>
    </row>
    <row r="380" spans="4:16" ht="40.15" customHeight="1">
      <c r="D380" s="212"/>
      <c r="E380" s="213"/>
      <c r="F380" s="214"/>
      <c r="G380" s="215"/>
      <c r="H380" s="216"/>
      <c r="I380" s="216"/>
      <c r="J380" s="217"/>
      <c r="K380" s="217"/>
      <c r="L380" s="212"/>
      <c r="M380" s="212"/>
      <c r="N380" s="212"/>
      <c r="O380" s="218"/>
      <c r="P380" s="212"/>
    </row>
    <row r="381" spans="4:16" ht="40.15" customHeight="1">
      <c r="D381" s="212"/>
      <c r="E381" s="213"/>
      <c r="F381" s="214"/>
      <c r="G381" s="215"/>
      <c r="H381" s="216"/>
      <c r="I381" s="216"/>
      <c r="J381" s="217"/>
      <c r="K381" s="217"/>
      <c r="L381" s="212"/>
      <c r="M381" s="212"/>
      <c r="N381" s="212"/>
      <c r="O381" s="218"/>
      <c r="P381" s="212"/>
    </row>
    <row r="382" spans="4:16" ht="40.15" customHeight="1">
      <c r="D382" s="212"/>
      <c r="E382" s="213"/>
      <c r="F382" s="214"/>
      <c r="G382" s="215"/>
      <c r="H382" s="216"/>
      <c r="I382" s="216"/>
      <c r="J382" s="217"/>
      <c r="K382" s="217"/>
      <c r="L382" s="212"/>
      <c r="M382" s="212"/>
      <c r="N382" s="212"/>
      <c r="O382" s="218"/>
      <c r="P382" s="212"/>
    </row>
    <row r="383" spans="4:16" ht="40.15" customHeight="1">
      <c r="D383" s="212"/>
      <c r="E383" s="213"/>
      <c r="F383" s="214"/>
      <c r="G383" s="215"/>
      <c r="H383" s="216"/>
      <c r="I383" s="216"/>
      <c r="J383" s="217"/>
      <c r="K383" s="217"/>
      <c r="L383" s="212"/>
      <c r="M383" s="212"/>
      <c r="N383" s="212"/>
      <c r="O383" s="218"/>
      <c r="P383" s="212"/>
    </row>
    <row r="384" spans="4:16" ht="40.15" customHeight="1">
      <c r="D384" s="212"/>
      <c r="E384" s="213"/>
      <c r="F384" s="214"/>
      <c r="G384" s="215"/>
      <c r="H384" s="216"/>
      <c r="I384" s="216"/>
      <c r="J384" s="217"/>
      <c r="K384" s="217"/>
      <c r="L384" s="212"/>
      <c r="M384" s="212"/>
      <c r="N384" s="212"/>
      <c r="O384" s="218"/>
      <c r="P384" s="212"/>
    </row>
    <row r="385" spans="4:16" ht="40.15" customHeight="1">
      <c r="D385" s="212"/>
      <c r="E385" s="213"/>
      <c r="F385" s="214"/>
      <c r="G385" s="215"/>
      <c r="H385" s="216"/>
      <c r="I385" s="216"/>
      <c r="J385" s="217"/>
      <c r="K385" s="217"/>
      <c r="L385" s="212"/>
      <c r="M385" s="212"/>
      <c r="N385" s="212"/>
      <c r="O385" s="218"/>
      <c r="P385" s="212"/>
    </row>
    <row r="386" spans="4:16" ht="40.15" customHeight="1">
      <c r="D386" s="212"/>
      <c r="E386" s="213"/>
      <c r="F386" s="214"/>
      <c r="G386" s="215"/>
      <c r="H386" s="216"/>
      <c r="I386" s="216"/>
      <c r="J386" s="217"/>
      <c r="K386" s="217"/>
      <c r="L386" s="212"/>
      <c r="M386" s="212"/>
      <c r="N386" s="212"/>
      <c r="O386" s="218"/>
      <c r="P386" s="212"/>
    </row>
    <row r="387" spans="4:16" ht="40.15" customHeight="1">
      <c r="D387" s="212"/>
      <c r="E387" s="213"/>
      <c r="F387" s="214"/>
      <c r="G387" s="215"/>
      <c r="H387" s="216"/>
      <c r="I387" s="216"/>
      <c r="J387" s="217"/>
      <c r="K387" s="217"/>
      <c r="L387" s="212"/>
      <c r="M387" s="212"/>
      <c r="N387" s="212"/>
      <c r="O387" s="218"/>
      <c r="P387" s="212"/>
    </row>
    <row r="388" spans="4:16" ht="40.15" customHeight="1">
      <c r="D388" s="212"/>
      <c r="E388" s="213"/>
      <c r="F388" s="214"/>
      <c r="G388" s="215"/>
      <c r="H388" s="216"/>
      <c r="I388" s="216"/>
      <c r="J388" s="217"/>
      <c r="K388" s="217"/>
      <c r="L388" s="212"/>
      <c r="M388" s="212"/>
      <c r="N388" s="212"/>
      <c r="O388" s="218"/>
      <c r="P388" s="212"/>
    </row>
    <row r="389" spans="4:16" ht="40.15" customHeight="1">
      <c r="D389" s="212"/>
      <c r="E389" s="213"/>
      <c r="F389" s="214"/>
      <c r="G389" s="215"/>
      <c r="H389" s="216"/>
      <c r="I389" s="216"/>
      <c r="J389" s="217"/>
      <c r="K389" s="217"/>
      <c r="L389" s="212"/>
      <c r="M389" s="212"/>
      <c r="N389" s="212"/>
      <c r="O389" s="218"/>
      <c r="P389" s="212"/>
    </row>
    <row r="390" spans="4:16" ht="40.15" customHeight="1">
      <c r="D390" s="212"/>
      <c r="E390" s="213"/>
      <c r="F390" s="214"/>
      <c r="G390" s="215"/>
      <c r="H390" s="216"/>
      <c r="I390" s="216"/>
      <c r="J390" s="217"/>
      <c r="K390" s="217"/>
      <c r="L390" s="212"/>
      <c r="M390" s="212"/>
      <c r="N390" s="212"/>
      <c r="O390" s="218"/>
      <c r="P390" s="212"/>
    </row>
    <row r="391" spans="4:16" ht="40.15" customHeight="1">
      <c r="D391" s="212"/>
      <c r="E391" s="213"/>
      <c r="F391" s="214"/>
      <c r="G391" s="215"/>
      <c r="H391" s="216"/>
      <c r="I391" s="216"/>
      <c r="J391" s="217"/>
      <c r="K391" s="217"/>
      <c r="L391" s="212"/>
      <c r="M391" s="212"/>
      <c r="N391" s="212"/>
      <c r="O391" s="218"/>
      <c r="P391" s="212"/>
    </row>
    <row r="392" spans="4:16" ht="40.15" customHeight="1">
      <c r="D392" s="212"/>
      <c r="E392" s="213"/>
      <c r="F392" s="214"/>
      <c r="G392" s="215"/>
      <c r="H392" s="216"/>
      <c r="I392" s="216"/>
      <c r="J392" s="217"/>
      <c r="K392" s="217"/>
      <c r="L392" s="212"/>
      <c r="M392" s="212"/>
      <c r="N392" s="212"/>
      <c r="O392" s="218"/>
      <c r="P392" s="212"/>
    </row>
    <row r="393" spans="4:16" ht="40.15" customHeight="1">
      <c r="D393" s="212"/>
      <c r="E393" s="213"/>
      <c r="F393" s="214"/>
      <c r="G393" s="215"/>
      <c r="H393" s="216"/>
      <c r="I393" s="216"/>
      <c r="J393" s="217"/>
      <c r="K393" s="217"/>
      <c r="L393" s="212"/>
      <c r="M393" s="212"/>
      <c r="N393" s="212"/>
      <c r="O393" s="218"/>
      <c r="P393" s="212"/>
    </row>
    <row r="394" spans="4:16" ht="40.15" customHeight="1">
      <c r="D394" s="212"/>
      <c r="E394" s="213"/>
      <c r="F394" s="214"/>
      <c r="G394" s="215"/>
      <c r="H394" s="216"/>
      <c r="I394" s="216"/>
      <c r="J394" s="217"/>
      <c r="K394" s="217"/>
      <c r="L394" s="212"/>
      <c r="M394" s="212"/>
      <c r="N394" s="212"/>
      <c r="O394" s="218"/>
      <c r="P394" s="212"/>
    </row>
    <row r="395" spans="4:16" ht="40.15" customHeight="1">
      <c r="D395" s="212"/>
      <c r="E395" s="213"/>
      <c r="F395" s="214"/>
      <c r="G395" s="215"/>
      <c r="H395" s="216"/>
      <c r="I395" s="216"/>
      <c r="J395" s="217"/>
      <c r="K395" s="217"/>
      <c r="L395" s="212"/>
      <c r="M395" s="212"/>
      <c r="N395" s="212"/>
      <c r="O395" s="218"/>
      <c r="P395" s="212"/>
    </row>
    <row r="396" spans="4:16" ht="40.15" customHeight="1">
      <c r="D396" s="212"/>
      <c r="E396" s="213"/>
      <c r="F396" s="214"/>
      <c r="G396" s="215"/>
      <c r="H396" s="216"/>
      <c r="I396" s="216"/>
      <c r="J396" s="217"/>
      <c r="K396" s="217"/>
      <c r="L396" s="212"/>
      <c r="M396" s="212"/>
      <c r="N396" s="212"/>
      <c r="O396" s="218"/>
      <c r="P396" s="212"/>
    </row>
    <row r="397" spans="4:16" ht="40.15" customHeight="1">
      <c r="D397" s="212"/>
      <c r="E397" s="213"/>
      <c r="F397" s="214"/>
      <c r="G397" s="215"/>
      <c r="H397" s="216"/>
      <c r="I397" s="216"/>
      <c r="J397" s="217"/>
      <c r="K397" s="217"/>
      <c r="L397" s="212"/>
      <c r="M397" s="212"/>
      <c r="N397" s="212"/>
      <c r="O397" s="218"/>
      <c r="P397" s="212"/>
    </row>
    <row r="398" spans="4:16" ht="40.15" customHeight="1">
      <c r="D398" s="212"/>
      <c r="E398" s="213"/>
      <c r="F398" s="214"/>
      <c r="G398" s="215"/>
      <c r="H398" s="216"/>
      <c r="I398" s="216"/>
      <c r="J398" s="217"/>
      <c r="K398" s="217"/>
      <c r="L398" s="212"/>
      <c r="M398" s="212"/>
      <c r="N398" s="212"/>
      <c r="O398" s="218"/>
      <c r="P398" s="212"/>
    </row>
    <row r="399" spans="4:16" ht="40.15" customHeight="1">
      <c r="D399" s="212"/>
      <c r="E399" s="213"/>
      <c r="F399" s="214"/>
      <c r="G399" s="215"/>
      <c r="H399" s="216"/>
      <c r="I399" s="216"/>
      <c r="J399" s="217"/>
      <c r="K399" s="217"/>
      <c r="L399" s="212"/>
      <c r="M399" s="212"/>
      <c r="N399" s="212"/>
      <c r="O399" s="218"/>
      <c r="P399" s="212"/>
    </row>
    <row r="400" spans="4:16" ht="40.15" customHeight="1">
      <c r="D400" s="212"/>
      <c r="E400" s="213"/>
      <c r="F400" s="214"/>
      <c r="G400" s="215"/>
      <c r="H400" s="216"/>
      <c r="I400" s="216"/>
      <c r="J400" s="217"/>
      <c r="K400" s="217"/>
      <c r="L400" s="212"/>
      <c r="M400" s="212"/>
      <c r="N400" s="212"/>
      <c r="O400" s="218"/>
      <c r="P400" s="212"/>
    </row>
    <row r="401" spans="4:16" ht="40.15" customHeight="1">
      <c r="D401" s="212"/>
      <c r="E401" s="213"/>
      <c r="F401" s="214"/>
      <c r="G401" s="215"/>
      <c r="H401" s="216"/>
      <c r="I401" s="216"/>
      <c r="J401" s="217"/>
      <c r="K401" s="217"/>
      <c r="L401" s="212"/>
      <c r="M401" s="212"/>
      <c r="N401" s="212"/>
      <c r="O401" s="218"/>
      <c r="P401" s="212"/>
    </row>
    <row r="402" spans="4:16" ht="40.15" customHeight="1">
      <c r="D402" s="212"/>
      <c r="E402" s="213"/>
      <c r="F402" s="214"/>
      <c r="G402" s="215"/>
      <c r="H402" s="216"/>
      <c r="I402" s="216"/>
      <c r="J402" s="217"/>
      <c r="K402" s="217"/>
      <c r="L402" s="212"/>
      <c r="M402" s="212"/>
      <c r="N402" s="212"/>
      <c r="O402" s="218"/>
      <c r="P402" s="212"/>
    </row>
    <row r="403" spans="4:16" ht="40.15" customHeight="1">
      <c r="D403" s="212"/>
      <c r="E403" s="213"/>
      <c r="F403" s="214"/>
      <c r="G403" s="215"/>
      <c r="H403" s="216"/>
      <c r="I403" s="216"/>
      <c r="J403" s="217"/>
      <c r="K403" s="217"/>
      <c r="L403" s="212"/>
      <c r="M403" s="212"/>
      <c r="N403" s="212"/>
      <c r="O403" s="218"/>
      <c r="P403" s="212"/>
    </row>
    <row r="404" spans="4:16" ht="40.15" customHeight="1">
      <c r="D404" s="212"/>
      <c r="E404" s="213"/>
      <c r="F404" s="214"/>
      <c r="G404" s="215"/>
      <c r="H404" s="216"/>
      <c r="I404" s="216"/>
      <c r="J404" s="217"/>
      <c r="K404" s="217"/>
      <c r="L404" s="212"/>
      <c r="M404" s="212"/>
      <c r="N404" s="212"/>
      <c r="O404" s="218"/>
      <c r="P404" s="212"/>
    </row>
    <row r="405" spans="4:16" ht="40.15" customHeight="1">
      <c r="D405" s="212"/>
      <c r="E405" s="213"/>
      <c r="F405" s="214"/>
      <c r="G405" s="215"/>
      <c r="H405" s="216"/>
      <c r="I405" s="216"/>
      <c r="J405" s="217"/>
      <c r="K405" s="217"/>
      <c r="L405" s="212"/>
      <c r="M405" s="212"/>
      <c r="N405" s="212"/>
      <c r="O405" s="218"/>
      <c r="P405" s="212"/>
    </row>
    <row r="406" spans="4:16" ht="40.15" customHeight="1">
      <c r="D406" s="212"/>
      <c r="E406" s="213"/>
      <c r="F406" s="214"/>
      <c r="G406" s="215"/>
      <c r="H406" s="216"/>
      <c r="I406" s="216"/>
      <c r="J406" s="217"/>
      <c r="K406" s="217"/>
      <c r="L406" s="212"/>
      <c r="M406" s="212"/>
      <c r="N406" s="212"/>
      <c r="O406" s="218"/>
      <c r="P406" s="212"/>
    </row>
    <row r="407" spans="4:16" ht="40.15" customHeight="1">
      <c r="D407" s="212"/>
      <c r="E407" s="213"/>
      <c r="F407" s="214"/>
      <c r="G407" s="215"/>
      <c r="H407" s="216"/>
      <c r="I407" s="216"/>
      <c r="J407" s="217"/>
      <c r="K407" s="217"/>
      <c r="L407" s="212"/>
      <c r="M407" s="212"/>
      <c r="N407" s="212"/>
      <c r="O407" s="218"/>
      <c r="P407" s="212"/>
    </row>
    <row r="408" spans="4:16" ht="40.15" customHeight="1">
      <c r="D408" s="212"/>
      <c r="E408" s="213"/>
      <c r="F408" s="214"/>
      <c r="G408" s="215"/>
      <c r="H408" s="216"/>
      <c r="I408" s="216"/>
      <c r="J408" s="217"/>
      <c r="K408" s="217"/>
      <c r="L408" s="212"/>
      <c r="M408" s="212"/>
      <c r="N408" s="212"/>
      <c r="O408" s="218"/>
      <c r="P408" s="212"/>
    </row>
    <row r="409" spans="4:16" ht="40.15" customHeight="1">
      <c r="D409" s="212"/>
      <c r="E409" s="213"/>
      <c r="F409" s="214"/>
      <c r="G409" s="215"/>
      <c r="H409" s="216"/>
      <c r="I409" s="216"/>
      <c r="J409" s="217"/>
      <c r="K409" s="217"/>
      <c r="L409" s="212"/>
      <c r="M409" s="212"/>
      <c r="N409" s="212"/>
      <c r="O409" s="218"/>
      <c r="P409" s="212"/>
    </row>
    <row r="410" spans="4:16" ht="40.15" customHeight="1">
      <c r="D410" s="212"/>
      <c r="E410" s="213"/>
      <c r="F410" s="214"/>
      <c r="G410" s="215"/>
      <c r="H410" s="216"/>
      <c r="I410" s="216"/>
      <c r="J410" s="217"/>
      <c r="K410" s="217"/>
      <c r="L410" s="212"/>
      <c r="M410" s="212"/>
      <c r="N410" s="212"/>
      <c r="O410" s="218"/>
      <c r="P410" s="212"/>
    </row>
    <row r="411" spans="4:16" ht="40.15" customHeight="1">
      <c r="D411" s="212"/>
      <c r="E411" s="213"/>
      <c r="F411" s="214"/>
      <c r="G411" s="215"/>
      <c r="H411" s="216"/>
      <c r="I411" s="216"/>
      <c r="J411" s="217"/>
      <c r="K411" s="217"/>
      <c r="L411" s="212"/>
      <c r="M411" s="212"/>
      <c r="N411" s="212"/>
      <c r="O411" s="218"/>
      <c r="P411" s="212"/>
    </row>
    <row r="412" spans="4:16" ht="40.15" customHeight="1">
      <c r="D412" s="212"/>
      <c r="E412" s="213"/>
      <c r="F412" s="214"/>
      <c r="G412" s="215"/>
      <c r="H412" s="216"/>
      <c r="I412" s="216"/>
      <c r="J412" s="217"/>
      <c r="K412" s="217"/>
      <c r="L412" s="212"/>
      <c r="M412" s="212"/>
      <c r="N412" s="212"/>
      <c r="O412" s="218"/>
      <c r="P412" s="212"/>
    </row>
    <row r="413" spans="4:16" ht="40.15" customHeight="1">
      <c r="D413" s="212"/>
      <c r="E413" s="213"/>
      <c r="F413" s="214"/>
      <c r="G413" s="215"/>
      <c r="H413" s="216"/>
      <c r="I413" s="216"/>
      <c r="J413" s="217"/>
      <c r="K413" s="217"/>
      <c r="L413" s="212"/>
      <c r="M413" s="212"/>
      <c r="N413" s="212"/>
      <c r="O413" s="218"/>
      <c r="P413" s="212"/>
    </row>
    <row r="414" spans="4:16" ht="40.15" customHeight="1">
      <c r="D414" s="212"/>
      <c r="E414" s="213"/>
      <c r="F414" s="214"/>
      <c r="G414" s="215"/>
      <c r="H414" s="216"/>
      <c r="I414" s="216"/>
      <c r="J414" s="217"/>
      <c r="K414" s="217"/>
      <c r="L414" s="212"/>
      <c r="M414" s="212"/>
      <c r="N414" s="212"/>
      <c r="O414" s="218"/>
      <c r="P414" s="212"/>
    </row>
    <row r="415" spans="4:16" ht="40.15" customHeight="1">
      <c r="D415" s="212"/>
      <c r="E415" s="213"/>
      <c r="F415" s="214"/>
      <c r="G415" s="215"/>
      <c r="H415" s="216"/>
      <c r="I415" s="216"/>
      <c r="J415" s="217"/>
      <c r="K415" s="217"/>
      <c r="L415" s="212"/>
      <c r="M415" s="212"/>
      <c r="N415" s="212"/>
      <c r="O415" s="218"/>
      <c r="P415" s="212"/>
    </row>
    <row r="416" spans="4:16" ht="40.15" customHeight="1">
      <c r="D416" s="212"/>
      <c r="E416" s="213"/>
      <c r="F416" s="214"/>
      <c r="G416" s="215"/>
      <c r="H416" s="216"/>
      <c r="I416" s="216"/>
      <c r="J416" s="217"/>
      <c r="K416" s="217"/>
      <c r="L416" s="212"/>
      <c r="M416" s="212"/>
      <c r="N416" s="212"/>
      <c r="O416" s="218"/>
      <c r="P416" s="212"/>
    </row>
    <row r="417" spans="4:16" ht="40.15" customHeight="1">
      <c r="D417" s="212"/>
      <c r="E417" s="213"/>
      <c r="F417" s="214"/>
      <c r="G417" s="215"/>
      <c r="H417" s="216"/>
      <c r="I417" s="216"/>
      <c r="J417" s="217"/>
      <c r="K417" s="217"/>
      <c r="L417" s="212"/>
      <c r="M417" s="212"/>
      <c r="N417" s="212"/>
      <c r="O417" s="218"/>
      <c r="P417" s="212"/>
    </row>
    <row r="418" spans="4:16" ht="40.15" customHeight="1">
      <c r="D418" s="212"/>
      <c r="E418" s="213"/>
      <c r="F418" s="214"/>
      <c r="G418" s="215"/>
      <c r="H418" s="216"/>
      <c r="I418" s="216"/>
      <c r="J418" s="217"/>
      <c r="K418" s="217"/>
      <c r="L418" s="212"/>
      <c r="M418" s="212"/>
      <c r="N418" s="212"/>
      <c r="O418" s="218"/>
      <c r="P418" s="212"/>
    </row>
    <row r="419" spans="4:16" ht="40.15" customHeight="1">
      <c r="D419" s="212"/>
      <c r="E419" s="213"/>
      <c r="F419" s="214"/>
      <c r="G419" s="215"/>
      <c r="H419" s="216"/>
      <c r="I419" s="216"/>
      <c r="J419" s="217"/>
      <c r="K419" s="217"/>
      <c r="L419" s="212"/>
      <c r="M419" s="212"/>
      <c r="N419" s="212"/>
      <c r="O419" s="218"/>
      <c r="P419" s="212"/>
    </row>
    <row r="420" spans="4:16" ht="40.15" customHeight="1">
      <c r="D420" s="212"/>
      <c r="E420" s="213"/>
      <c r="F420" s="214"/>
      <c r="G420" s="215"/>
      <c r="H420" s="216"/>
      <c r="I420" s="216"/>
      <c r="J420" s="217"/>
      <c r="K420" s="217"/>
      <c r="L420" s="212"/>
      <c r="M420" s="212"/>
      <c r="N420" s="212"/>
      <c r="O420" s="218"/>
      <c r="P420" s="212"/>
    </row>
    <row r="421" spans="4:16" ht="40.15" customHeight="1">
      <c r="D421" s="212"/>
      <c r="E421" s="213"/>
      <c r="F421" s="214"/>
      <c r="G421" s="215"/>
      <c r="H421" s="216"/>
      <c r="I421" s="216"/>
      <c r="J421" s="217"/>
      <c r="K421" s="217"/>
      <c r="L421" s="212"/>
      <c r="M421" s="212"/>
      <c r="N421" s="212"/>
      <c r="O421" s="218"/>
      <c r="P421" s="212"/>
    </row>
    <row r="422" spans="4:16" ht="40.15" customHeight="1">
      <c r="D422" s="212"/>
      <c r="E422" s="213"/>
      <c r="F422" s="214"/>
      <c r="G422" s="215"/>
      <c r="H422" s="216"/>
      <c r="I422" s="216"/>
      <c r="J422" s="217"/>
      <c r="K422" s="217"/>
      <c r="L422" s="212"/>
      <c r="M422" s="212"/>
      <c r="N422" s="212"/>
      <c r="O422" s="218"/>
      <c r="P422" s="212"/>
    </row>
    <row r="423" spans="4:16" ht="40.15" customHeight="1">
      <c r="D423" s="212"/>
      <c r="E423" s="213"/>
      <c r="F423" s="214"/>
      <c r="G423" s="215"/>
      <c r="H423" s="216"/>
      <c r="I423" s="216"/>
      <c r="J423" s="217"/>
      <c r="K423" s="217"/>
      <c r="L423" s="212"/>
      <c r="M423" s="212"/>
      <c r="N423" s="212"/>
      <c r="O423" s="218"/>
      <c r="P423" s="212"/>
    </row>
    <row r="424" spans="4:16" ht="40.15" customHeight="1">
      <c r="D424" s="212"/>
      <c r="E424" s="213"/>
      <c r="F424" s="214"/>
      <c r="G424" s="215"/>
      <c r="H424" s="216"/>
      <c r="I424" s="216"/>
      <c r="J424" s="217"/>
      <c r="K424" s="217"/>
      <c r="L424" s="212"/>
      <c r="M424" s="212"/>
      <c r="N424" s="212"/>
      <c r="O424" s="218"/>
      <c r="P424" s="212"/>
    </row>
    <row r="425" spans="4:16" ht="40.15" customHeight="1">
      <c r="D425" s="212"/>
      <c r="E425" s="213"/>
      <c r="F425" s="214"/>
      <c r="G425" s="215"/>
      <c r="H425" s="216"/>
      <c r="I425" s="216"/>
      <c r="J425" s="217"/>
      <c r="K425" s="217"/>
      <c r="L425" s="212"/>
      <c r="M425" s="212"/>
      <c r="N425" s="212"/>
      <c r="O425" s="218"/>
      <c r="P425" s="212"/>
    </row>
    <row r="426" spans="4:16" ht="40.15" customHeight="1">
      <c r="D426" s="212"/>
      <c r="E426" s="213"/>
      <c r="F426" s="214"/>
      <c r="G426" s="215"/>
      <c r="H426" s="216"/>
      <c r="I426" s="216"/>
      <c r="J426" s="217"/>
      <c r="K426" s="217"/>
      <c r="L426" s="212"/>
      <c r="M426" s="212"/>
      <c r="N426" s="212"/>
      <c r="O426" s="218"/>
      <c r="P426" s="212"/>
    </row>
    <row r="427" spans="4:16" ht="40.15" customHeight="1">
      <c r="D427" s="212"/>
      <c r="E427" s="213"/>
      <c r="F427" s="214"/>
      <c r="G427" s="215"/>
      <c r="H427" s="216"/>
      <c r="I427" s="216"/>
      <c r="J427" s="217"/>
      <c r="K427" s="217"/>
      <c r="L427" s="212"/>
      <c r="M427" s="212"/>
      <c r="N427" s="212"/>
      <c r="O427" s="218"/>
      <c r="P427" s="212"/>
    </row>
    <row r="428" spans="4:16" ht="40.15" customHeight="1">
      <c r="D428" s="212"/>
      <c r="E428" s="213"/>
      <c r="F428" s="214"/>
      <c r="G428" s="215"/>
      <c r="H428" s="216"/>
      <c r="I428" s="216"/>
      <c r="J428" s="217"/>
      <c r="K428" s="217"/>
      <c r="L428" s="212"/>
      <c r="M428" s="212"/>
      <c r="N428" s="212"/>
      <c r="O428" s="218"/>
      <c r="P428" s="212"/>
    </row>
    <row r="429" spans="4:16" ht="40.15" customHeight="1">
      <c r="D429" s="212"/>
      <c r="E429" s="213"/>
      <c r="F429" s="214"/>
      <c r="G429" s="215"/>
      <c r="H429" s="216"/>
      <c r="I429" s="216"/>
      <c r="J429" s="217"/>
      <c r="K429" s="217"/>
      <c r="L429" s="212"/>
      <c r="M429" s="212"/>
      <c r="N429" s="212"/>
      <c r="O429" s="218"/>
      <c r="P429" s="212"/>
    </row>
    <row r="430" spans="4:16" ht="40.15" customHeight="1">
      <c r="D430" s="212"/>
      <c r="E430" s="213"/>
      <c r="F430" s="214"/>
      <c r="G430" s="215"/>
      <c r="H430" s="216"/>
      <c r="I430" s="216"/>
      <c r="J430" s="217"/>
      <c r="K430" s="217"/>
      <c r="L430" s="212"/>
      <c r="M430" s="212"/>
      <c r="N430" s="212"/>
      <c r="O430" s="218"/>
      <c r="P430" s="212"/>
    </row>
    <row r="431" spans="4:16" ht="40.15" customHeight="1">
      <c r="D431" s="212"/>
      <c r="E431" s="213"/>
      <c r="F431" s="214"/>
      <c r="G431" s="215"/>
      <c r="H431" s="216"/>
      <c r="I431" s="216"/>
      <c r="J431" s="217"/>
      <c r="K431" s="217"/>
      <c r="L431" s="212"/>
      <c r="M431" s="212"/>
      <c r="N431" s="212"/>
      <c r="O431" s="218"/>
      <c r="P431" s="212"/>
    </row>
    <row r="432" spans="4:16" ht="40.15" customHeight="1">
      <c r="D432" s="212"/>
      <c r="E432" s="213"/>
      <c r="F432" s="214"/>
      <c r="G432" s="215"/>
      <c r="H432" s="216"/>
      <c r="I432" s="216"/>
      <c r="J432" s="217"/>
      <c r="K432" s="217"/>
      <c r="L432" s="212"/>
      <c r="M432" s="212"/>
      <c r="N432" s="212"/>
      <c r="O432" s="218"/>
      <c r="P432" s="212"/>
    </row>
    <row r="433" spans="4:16" ht="40.15" customHeight="1">
      <c r="D433" s="212"/>
      <c r="E433" s="213"/>
      <c r="F433" s="214"/>
      <c r="G433" s="215"/>
      <c r="H433" s="216"/>
      <c r="I433" s="216"/>
      <c r="J433" s="217"/>
      <c r="K433" s="217"/>
      <c r="L433" s="212"/>
      <c r="M433" s="212"/>
      <c r="N433" s="212"/>
      <c r="O433" s="218"/>
      <c r="P433" s="212"/>
    </row>
    <row r="434" spans="4:16" ht="40.15" customHeight="1">
      <c r="D434" s="212"/>
      <c r="E434" s="213"/>
      <c r="F434" s="214"/>
      <c r="G434" s="215"/>
      <c r="H434" s="216"/>
      <c r="I434" s="216"/>
      <c r="J434" s="217"/>
      <c r="K434" s="217"/>
      <c r="L434" s="212"/>
      <c r="M434" s="212"/>
      <c r="N434" s="212"/>
      <c r="O434" s="218"/>
      <c r="P434" s="212"/>
    </row>
    <row r="435" spans="4:16" ht="40.15" customHeight="1">
      <c r="D435" s="212"/>
      <c r="E435" s="213"/>
      <c r="F435" s="214"/>
      <c r="G435" s="215"/>
      <c r="H435" s="216"/>
      <c r="I435" s="216"/>
      <c r="J435" s="217"/>
      <c r="K435" s="217"/>
      <c r="L435" s="212"/>
      <c r="M435" s="212"/>
      <c r="N435" s="212"/>
      <c r="O435" s="218"/>
      <c r="P435" s="212"/>
    </row>
    <row r="436" spans="4:16" ht="40.15" customHeight="1">
      <c r="D436" s="212"/>
      <c r="E436" s="213"/>
      <c r="F436" s="214"/>
      <c r="G436" s="215"/>
      <c r="H436" s="216"/>
      <c r="I436" s="216"/>
      <c r="J436" s="217"/>
      <c r="K436" s="217"/>
      <c r="L436" s="212"/>
      <c r="M436" s="212"/>
      <c r="N436" s="212"/>
      <c r="O436" s="218"/>
      <c r="P436" s="212"/>
    </row>
    <row r="437" spans="4:16" ht="40.15" customHeight="1">
      <c r="D437" s="212"/>
      <c r="E437" s="213"/>
      <c r="F437" s="214"/>
      <c r="G437" s="215"/>
      <c r="H437" s="216"/>
      <c r="I437" s="216"/>
      <c r="J437" s="217"/>
      <c r="K437" s="217"/>
      <c r="L437" s="212"/>
      <c r="M437" s="212"/>
      <c r="N437" s="212"/>
      <c r="O437" s="218"/>
      <c r="P437" s="212"/>
    </row>
    <row r="438" spans="4:16" ht="40.15" customHeight="1">
      <c r="D438" s="212"/>
      <c r="E438" s="213"/>
      <c r="F438" s="214"/>
      <c r="G438" s="215"/>
      <c r="H438" s="216"/>
      <c r="I438" s="216"/>
      <c r="J438" s="217"/>
      <c r="K438" s="217"/>
      <c r="L438" s="212"/>
      <c r="M438" s="212"/>
      <c r="N438" s="212"/>
      <c r="O438" s="218"/>
      <c r="P438" s="212"/>
    </row>
    <row r="439" spans="4:16" ht="40.15" customHeight="1">
      <c r="D439" s="212"/>
      <c r="E439" s="213"/>
      <c r="F439" s="214"/>
      <c r="G439" s="215"/>
      <c r="H439" s="216"/>
      <c r="I439" s="216"/>
      <c r="J439" s="217"/>
      <c r="K439" s="217"/>
      <c r="L439" s="212"/>
      <c r="M439" s="212"/>
      <c r="N439" s="212"/>
      <c r="O439" s="218"/>
      <c r="P439" s="212"/>
    </row>
    <row r="440" spans="4:16" ht="40.15" customHeight="1">
      <c r="D440" s="212"/>
      <c r="E440" s="213"/>
      <c r="F440" s="214"/>
      <c r="G440" s="215"/>
      <c r="H440" s="216"/>
      <c r="I440" s="216"/>
      <c r="J440" s="217"/>
      <c r="K440" s="217"/>
      <c r="L440" s="212"/>
      <c r="M440" s="212"/>
      <c r="N440" s="212"/>
      <c r="O440" s="218"/>
      <c r="P440" s="212"/>
    </row>
    <row r="441" spans="4:16" ht="40.15" customHeight="1">
      <c r="D441" s="212"/>
      <c r="E441" s="213"/>
      <c r="F441" s="214"/>
      <c r="G441" s="215"/>
      <c r="H441" s="216"/>
      <c r="I441" s="216"/>
      <c r="J441" s="217"/>
      <c r="K441" s="217"/>
      <c r="L441" s="212"/>
      <c r="M441" s="212"/>
      <c r="N441" s="212"/>
      <c r="O441" s="218"/>
      <c r="P441" s="212"/>
    </row>
    <row r="442" spans="4:16" ht="40.15" customHeight="1">
      <c r="D442" s="212"/>
      <c r="E442" s="213"/>
      <c r="F442" s="214"/>
      <c r="G442" s="215"/>
      <c r="H442" s="216"/>
      <c r="I442" s="216"/>
      <c r="J442" s="217"/>
      <c r="K442" s="217"/>
      <c r="L442" s="212"/>
      <c r="M442" s="212"/>
      <c r="N442" s="212"/>
      <c r="O442" s="218"/>
      <c r="P442" s="212"/>
    </row>
    <row r="443" spans="4:16" ht="40.15" customHeight="1">
      <c r="D443" s="212"/>
      <c r="E443" s="213"/>
      <c r="F443" s="214"/>
      <c r="G443" s="215"/>
      <c r="H443" s="216"/>
      <c r="I443" s="216"/>
      <c r="J443" s="217"/>
      <c r="K443" s="217"/>
      <c r="L443" s="212"/>
      <c r="M443" s="212"/>
      <c r="N443" s="212"/>
      <c r="O443" s="218"/>
      <c r="P443" s="212"/>
    </row>
    <row r="444" spans="4:16" ht="40.15" customHeight="1">
      <c r="D444" s="212"/>
      <c r="E444" s="213"/>
      <c r="F444" s="214"/>
      <c r="G444" s="215"/>
      <c r="H444" s="216"/>
      <c r="I444" s="216"/>
      <c r="J444" s="217"/>
      <c r="K444" s="217"/>
      <c r="L444" s="212"/>
      <c r="M444" s="212"/>
      <c r="N444" s="212"/>
      <c r="O444" s="218"/>
      <c r="P444" s="212"/>
    </row>
    <row r="445" spans="4:16" ht="40.15" customHeight="1">
      <c r="D445" s="212"/>
      <c r="E445" s="213"/>
      <c r="F445" s="214"/>
      <c r="G445" s="215"/>
      <c r="H445" s="216"/>
      <c r="I445" s="216"/>
      <c r="J445" s="217"/>
      <c r="K445" s="217"/>
      <c r="L445" s="212"/>
      <c r="M445" s="212"/>
      <c r="N445" s="212"/>
      <c r="O445" s="218"/>
      <c r="P445" s="212"/>
    </row>
    <row r="446" spans="4:16" ht="40.15" customHeight="1">
      <c r="D446" s="212"/>
      <c r="E446" s="213"/>
      <c r="F446" s="214"/>
      <c r="G446" s="215"/>
      <c r="H446" s="216"/>
      <c r="I446" s="216"/>
      <c r="J446" s="217"/>
      <c r="K446" s="217"/>
      <c r="L446" s="212"/>
      <c r="M446" s="212"/>
      <c r="N446" s="212"/>
      <c r="O446" s="218"/>
      <c r="P446" s="212"/>
    </row>
    <row r="447" spans="4:16" ht="40.15" customHeight="1">
      <c r="D447" s="212"/>
      <c r="E447" s="213"/>
      <c r="F447" s="214"/>
      <c r="G447" s="215"/>
      <c r="H447" s="216"/>
      <c r="I447" s="216"/>
      <c r="J447" s="217"/>
      <c r="K447" s="217"/>
      <c r="L447" s="212"/>
      <c r="M447" s="212"/>
      <c r="N447" s="212"/>
      <c r="O447" s="218"/>
      <c r="P447" s="212"/>
    </row>
    <row r="448" spans="4:16" ht="40.15" customHeight="1">
      <c r="D448" s="212"/>
      <c r="E448" s="213"/>
      <c r="F448" s="214"/>
      <c r="G448" s="215"/>
      <c r="H448" s="216"/>
      <c r="I448" s="216"/>
      <c r="J448" s="217"/>
      <c r="K448" s="217"/>
      <c r="L448" s="212"/>
      <c r="M448" s="212"/>
      <c r="N448" s="212"/>
      <c r="O448" s="218"/>
      <c r="P448" s="212"/>
    </row>
    <row r="449" spans="4:16" ht="40.15" customHeight="1">
      <c r="D449" s="212"/>
      <c r="E449" s="213"/>
      <c r="F449" s="214"/>
      <c r="G449" s="215"/>
      <c r="H449" s="216"/>
      <c r="I449" s="216"/>
      <c r="J449" s="217"/>
      <c r="K449" s="217"/>
      <c r="L449" s="212"/>
      <c r="M449" s="212"/>
      <c r="N449" s="212"/>
      <c r="O449" s="218"/>
      <c r="P449" s="212"/>
    </row>
    <row r="450" spans="4:16" ht="40.15" customHeight="1">
      <c r="D450" s="212"/>
      <c r="E450" s="213"/>
      <c r="F450" s="214"/>
      <c r="G450" s="215"/>
      <c r="H450" s="216"/>
      <c r="I450" s="216"/>
      <c r="J450" s="217"/>
      <c r="K450" s="217"/>
      <c r="L450" s="212"/>
      <c r="M450" s="212"/>
      <c r="N450" s="212"/>
      <c r="O450" s="218"/>
      <c r="P450" s="212"/>
    </row>
    <row r="451" spans="4:16" ht="40.15" customHeight="1">
      <c r="D451" s="212"/>
      <c r="E451" s="213"/>
      <c r="F451" s="214"/>
      <c r="G451" s="215"/>
      <c r="H451" s="216"/>
      <c r="I451" s="216"/>
      <c r="J451" s="217"/>
      <c r="K451" s="217"/>
      <c r="L451" s="212"/>
      <c r="M451" s="212"/>
      <c r="N451" s="212"/>
      <c r="O451" s="218"/>
      <c r="P451" s="212"/>
    </row>
    <row r="452" spans="4:16" ht="40.15" customHeight="1">
      <c r="D452" s="212"/>
      <c r="E452" s="213"/>
      <c r="F452" s="214"/>
      <c r="G452" s="215"/>
      <c r="H452" s="216"/>
      <c r="I452" s="216"/>
      <c r="J452" s="217"/>
      <c r="K452" s="217"/>
      <c r="L452" s="212"/>
      <c r="M452" s="212"/>
      <c r="N452" s="212"/>
      <c r="O452" s="218"/>
      <c r="P452" s="212"/>
    </row>
    <row r="453" spans="4:16" ht="40.15" customHeight="1">
      <c r="D453" s="212"/>
      <c r="E453" s="213"/>
      <c r="F453" s="214"/>
      <c r="G453" s="215"/>
      <c r="H453" s="216"/>
      <c r="I453" s="216"/>
      <c r="J453" s="217"/>
      <c r="K453" s="217"/>
      <c r="L453" s="212"/>
      <c r="M453" s="212"/>
      <c r="N453" s="212"/>
      <c r="O453" s="218"/>
      <c r="P453" s="212"/>
    </row>
    <row r="454" spans="4:16" ht="40.15" customHeight="1">
      <c r="D454" s="212"/>
      <c r="E454" s="213"/>
      <c r="F454" s="214"/>
      <c r="G454" s="215"/>
      <c r="H454" s="216"/>
      <c r="I454" s="216"/>
      <c r="J454" s="217"/>
      <c r="K454" s="217"/>
      <c r="L454" s="212"/>
      <c r="M454" s="212"/>
      <c r="N454" s="212"/>
      <c r="O454" s="218"/>
      <c r="P454" s="212"/>
    </row>
    <row r="455" spans="4:16" ht="40.15" customHeight="1">
      <c r="D455" s="212"/>
      <c r="E455" s="213"/>
      <c r="F455" s="214"/>
      <c r="G455" s="215"/>
      <c r="H455" s="216"/>
      <c r="I455" s="216"/>
      <c r="J455" s="217"/>
      <c r="K455" s="217"/>
      <c r="L455" s="212"/>
      <c r="M455" s="212"/>
      <c r="N455" s="212"/>
      <c r="O455" s="218"/>
      <c r="P455" s="212"/>
    </row>
    <row r="456" spans="4:16" ht="40.15" customHeight="1">
      <c r="D456" s="212"/>
      <c r="E456" s="213"/>
      <c r="F456" s="214"/>
      <c r="G456" s="215"/>
      <c r="H456" s="216"/>
      <c r="I456" s="216"/>
      <c r="J456" s="217"/>
      <c r="K456" s="217"/>
      <c r="L456" s="212"/>
      <c r="M456" s="212"/>
      <c r="N456" s="212"/>
      <c r="O456" s="218"/>
      <c r="P456" s="212"/>
    </row>
    <row r="457" spans="4:16" ht="40.15" customHeight="1">
      <c r="D457" s="212"/>
      <c r="E457" s="213"/>
      <c r="F457" s="214"/>
      <c r="G457" s="215"/>
      <c r="H457" s="216"/>
      <c r="I457" s="216"/>
      <c r="J457" s="217"/>
      <c r="K457" s="217"/>
      <c r="L457" s="212"/>
      <c r="M457" s="212"/>
      <c r="N457" s="212"/>
      <c r="O457" s="218"/>
      <c r="P457" s="212"/>
    </row>
    <row r="458" spans="4:16" ht="40.15" customHeight="1">
      <c r="D458" s="212"/>
      <c r="E458" s="213"/>
      <c r="F458" s="214"/>
      <c r="G458" s="215"/>
      <c r="H458" s="216"/>
      <c r="I458" s="216"/>
      <c r="J458" s="217"/>
      <c r="K458" s="217"/>
      <c r="L458" s="212"/>
      <c r="M458" s="212"/>
      <c r="N458" s="212"/>
      <c r="O458" s="218"/>
      <c r="P458" s="212"/>
    </row>
    <row r="459" spans="4:16" ht="40.15" customHeight="1">
      <c r="D459" s="212"/>
      <c r="E459" s="213"/>
      <c r="F459" s="214"/>
      <c r="G459" s="215"/>
      <c r="H459" s="216"/>
      <c r="I459" s="216"/>
      <c r="J459" s="217"/>
      <c r="K459" s="217"/>
      <c r="L459" s="212"/>
      <c r="M459" s="212"/>
      <c r="N459" s="212"/>
      <c r="O459" s="218"/>
      <c r="P459" s="212"/>
    </row>
    <row r="460" spans="4:16" ht="40.15" customHeight="1">
      <c r="D460" s="212"/>
      <c r="E460" s="213"/>
      <c r="F460" s="214"/>
      <c r="G460" s="215"/>
      <c r="H460" s="216"/>
      <c r="I460" s="216"/>
      <c r="J460" s="217"/>
      <c r="K460" s="217"/>
      <c r="L460" s="212"/>
      <c r="M460" s="212"/>
      <c r="N460" s="212"/>
      <c r="O460" s="218"/>
      <c r="P460" s="212"/>
    </row>
    <row r="461" spans="4:16" ht="40.15" customHeight="1">
      <c r="D461" s="212"/>
      <c r="E461" s="213"/>
      <c r="F461" s="214"/>
      <c r="G461" s="215"/>
      <c r="H461" s="216"/>
      <c r="I461" s="216"/>
      <c r="J461" s="217"/>
      <c r="K461" s="217"/>
      <c r="L461" s="212"/>
      <c r="M461" s="212"/>
      <c r="N461" s="212"/>
      <c r="O461" s="218"/>
      <c r="P461" s="212"/>
    </row>
    <row r="462" spans="4:16" ht="40.15" customHeight="1">
      <c r="D462" s="212"/>
      <c r="E462" s="213"/>
      <c r="F462" s="214"/>
      <c r="G462" s="215"/>
      <c r="H462" s="216"/>
      <c r="I462" s="216"/>
      <c r="J462" s="217"/>
      <c r="K462" s="217"/>
      <c r="L462" s="212"/>
      <c r="M462" s="212"/>
      <c r="N462" s="212"/>
      <c r="O462" s="218"/>
      <c r="P462" s="212"/>
    </row>
    <row r="463" spans="4:16" ht="40.15" customHeight="1">
      <c r="D463" s="212"/>
      <c r="E463" s="213"/>
      <c r="F463" s="214"/>
      <c r="G463" s="215"/>
      <c r="H463" s="216"/>
      <c r="I463" s="216"/>
      <c r="J463" s="217"/>
      <c r="K463" s="217"/>
      <c r="L463" s="212"/>
      <c r="M463" s="212"/>
      <c r="N463" s="212"/>
      <c r="O463" s="218"/>
      <c r="P463" s="212"/>
    </row>
    <row r="464" spans="4:16" ht="40.15" customHeight="1">
      <c r="D464" s="212"/>
      <c r="E464" s="213"/>
      <c r="F464" s="214"/>
      <c r="G464" s="215"/>
      <c r="H464" s="216"/>
      <c r="I464" s="216"/>
      <c r="J464" s="217"/>
      <c r="K464" s="217"/>
      <c r="L464" s="212"/>
      <c r="M464" s="212"/>
      <c r="N464" s="212"/>
      <c r="O464" s="218"/>
      <c r="P464" s="212"/>
    </row>
    <row r="465" spans="4:16" ht="40.15" customHeight="1">
      <c r="D465" s="212"/>
      <c r="E465" s="213"/>
      <c r="F465" s="214"/>
      <c r="G465" s="215"/>
      <c r="H465" s="216"/>
      <c r="I465" s="216"/>
      <c r="J465" s="217"/>
      <c r="K465" s="217"/>
      <c r="L465" s="212"/>
      <c r="M465" s="212"/>
      <c r="N465" s="212"/>
      <c r="O465" s="218"/>
      <c r="P465" s="212"/>
    </row>
    <row r="466" spans="4:16" ht="40.15" customHeight="1">
      <c r="D466" s="212"/>
      <c r="E466" s="213"/>
      <c r="F466" s="214"/>
      <c r="G466" s="215"/>
      <c r="H466" s="216"/>
      <c r="I466" s="216"/>
      <c r="J466" s="217"/>
      <c r="K466" s="217"/>
      <c r="L466" s="212"/>
      <c r="M466" s="212"/>
      <c r="N466" s="212"/>
      <c r="O466" s="218"/>
      <c r="P466" s="212"/>
    </row>
    <row r="467" spans="4:16" ht="40.15" customHeight="1">
      <c r="D467" s="212"/>
      <c r="E467" s="213"/>
      <c r="F467" s="214"/>
      <c r="G467" s="215"/>
      <c r="H467" s="216"/>
      <c r="I467" s="216"/>
      <c r="J467" s="217"/>
      <c r="K467" s="217"/>
      <c r="L467" s="212"/>
      <c r="M467" s="212"/>
      <c r="N467" s="212"/>
      <c r="O467" s="218"/>
      <c r="P467" s="212"/>
    </row>
    <row r="468" spans="4:16" ht="40.15" customHeight="1">
      <c r="D468" s="212"/>
      <c r="E468" s="213"/>
      <c r="F468" s="214"/>
      <c r="G468" s="215"/>
      <c r="H468" s="216"/>
      <c r="I468" s="216"/>
      <c r="J468" s="217"/>
      <c r="K468" s="217"/>
      <c r="L468" s="212"/>
      <c r="M468" s="212"/>
      <c r="N468" s="212"/>
      <c r="O468" s="218"/>
      <c r="P468" s="212"/>
    </row>
    <row r="469" spans="4:16" ht="40.15" customHeight="1">
      <c r="D469" s="212"/>
      <c r="E469" s="213"/>
      <c r="F469" s="214"/>
      <c r="G469" s="215"/>
      <c r="H469" s="216"/>
      <c r="I469" s="216"/>
      <c r="J469" s="217"/>
      <c r="K469" s="217"/>
      <c r="L469" s="212"/>
      <c r="M469" s="212"/>
      <c r="N469" s="212"/>
      <c r="O469" s="218"/>
      <c r="P469" s="212"/>
    </row>
    <row r="470" spans="4:16" ht="40.15" customHeight="1">
      <c r="D470" s="212"/>
      <c r="E470" s="213"/>
      <c r="F470" s="214"/>
      <c r="G470" s="215"/>
      <c r="H470" s="216"/>
      <c r="I470" s="216"/>
      <c r="J470" s="217"/>
      <c r="K470" s="217"/>
      <c r="L470" s="212"/>
      <c r="M470" s="212"/>
      <c r="N470" s="212"/>
      <c r="O470" s="218"/>
      <c r="P470" s="212"/>
    </row>
    <row r="471" spans="4:16" ht="40.15" customHeight="1">
      <c r="D471" s="212"/>
      <c r="E471" s="213"/>
      <c r="F471" s="214"/>
      <c r="G471" s="215"/>
      <c r="H471" s="216"/>
      <c r="I471" s="216"/>
      <c r="J471" s="217"/>
      <c r="K471" s="217"/>
      <c r="L471" s="212"/>
      <c r="M471" s="212"/>
      <c r="N471" s="212"/>
      <c r="O471" s="218"/>
      <c r="P471" s="212"/>
    </row>
    <row r="472" spans="4:16" ht="40.15" customHeight="1">
      <c r="D472" s="212"/>
      <c r="E472" s="213"/>
      <c r="F472" s="214"/>
      <c r="G472" s="215"/>
      <c r="H472" s="216"/>
      <c r="I472" s="216"/>
      <c r="J472" s="217"/>
      <c r="K472" s="217"/>
      <c r="L472" s="212"/>
      <c r="M472" s="212"/>
      <c r="N472" s="212"/>
      <c r="O472" s="218"/>
      <c r="P472" s="212"/>
    </row>
    <row r="473" spans="4:16" ht="40.15" customHeight="1">
      <c r="D473" s="212"/>
      <c r="E473" s="213"/>
      <c r="F473" s="214"/>
      <c r="G473" s="215"/>
      <c r="H473" s="216"/>
      <c r="I473" s="216"/>
      <c r="J473" s="217"/>
      <c r="K473" s="217"/>
      <c r="L473" s="212"/>
      <c r="M473" s="212"/>
      <c r="N473" s="212"/>
      <c r="O473" s="218"/>
      <c r="P473" s="212"/>
    </row>
    <row r="474" spans="4:16" ht="40.15" customHeight="1">
      <c r="D474" s="212"/>
      <c r="E474" s="213"/>
      <c r="F474" s="214"/>
      <c r="G474" s="215"/>
      <c r="H474" s="216"/>
      <c r="I474" s="216"/>
      <c r="J474" s="217"/>
      <c r="K474" s="217"/>
      <c r="L474" s="212"/>
      <c r="M474" s="212"/>
      <c r="N474" s="212"/>
      <c r="O474" s="218"/>
      <c r="P474" s="212"/>
    </row>
    <row r="475" spans="4:16" ht="40.15" customHeight="1">
      <c r="D475" s="212"/>
      <c r="E475" s="213"/>
      <c r="F475" s="214"/>
      <c r="G475" s="215"/>
      <c r="H475" s="216"/>
      <c r="I475" s="216"/>
      <c r="J475" s="217"/>
      <c r="K475" s="217"/>
      <c r="L475" s="212"/>
      <c r="M475" s="212"/>
      <c r="N475" s="212"/>
      <c r="O475" s="218"/>
      <c r="P475" s="212"/>
    </row>
    <row r="476" spans="4:16" ht="40.15" customHeight="1">
      <c r="D476" s="212"/>
      <c r="E476" s="213"/>
      <c r="F476" s="214"/>
      <c r="G476" s="215"/>
      <c r="H476" s="216"/>
      <c r="I476" s="216"/>
      <c r="J476" s="217"/>
      <c r="K476" s="217"/>
      <c r="L476" s="212"/>
      <c r="M476" s="212"/>
      <c r="N476" s="212"/>
      <c r="O476" s="218"/>
      <c r="P476" s="212"/>
    </row>
    <row r="477" spans="4:16" ht="40.15" customHeight="1">
      <c r="D477" s="212"/>
      <c r="E477" s="213"/>
      <c r="F477" s="214"/>
      <c r="G477" s="215"/>
      <c r="H477" s="216"/>
      <c r="I477" s="216"/>
      <c r="J477" s="217"/>
      <c r="K477" s="217"/>
      <c r="L477" s="212"/>
      <c r="M477" s="212"/>
      <c r="N477" s="212"/>
      <c r="O477" s="218"/>
      <c r="P477" s="212"/>
    </row>
    <row r="478" spans="4:16" ht="40.15" customHeight="1">
      <c r="D478" s="212"/>
      <c r="E478" s="213"/>
      <c r="F478" s="214"/>
      <c r="G478" s="215"/>
      <c r="H478" s="216"/>
      <c r="I478" s="216"/>
      <c r="J478" s="217"/>
      <c r="K478" s="217"/>
      <c r="L478" s="212"/>
      <c r="M478" s="212"/>
      <c r="N478" s="212"/>
      <c r="O478" s="218"/>
      <c r="P478" s="212"/>
    </row>
    <row r="479" spans="4:16" ht="40.15" customHeight="1">
      <c r="D479" s="212"/>
      <c r="E479" s="213"/>
      <c r="F479" s="214"/>
      <c r="G479" s="215"/>
      <c r="H479" s="216"/>
      <c r="I479" s="216"/>
      <c r="J479" s="217"/>
      <c r="K479" s="217"/>
      <c r="L479" s="212"/>
      <c r="M479" s="212"/>
      <c r="N479" s="212"/>
      <c r="O479" s="218"/>
      <c r="P479" s="212"/>
    </row>
    <row r="480" spans="4:16" ht="40.15" customHeight="1">
      <c r="D480" s="212"/>
      <c r="E480" s="213"/>
      <c r="F480" s="214"/>
      <c r="G480" s="215"/>
      <c r="H480" s="216"/>
      <c r="I480" s="216"/>
      <c r="J480" s="217"/>
      <c r="K480" s="217"/>
      <c r="L480" s="212"/>
      <c r="M480" s="212"/>
      <c r="N480" s="212"/>
      <c r="O480" s="218"/>
      <c r="P480" s="212"/>
    </row>
    <row r="481" spans="4:16" ht="40.15" customHeight="1">
      <c r="D481" s="212"/>
      <c r="E481" s="213"/>
      <c r="F481" s="214"/>
      <c r="G481" s="215"/>
      <c r="H481" s="216"/>
      <c r="I481" s="216"/>
      <c r="J481" s="217"/>
      <c r="K481" s="217"/>
      <c r="L481" s="212"/>
      <c r="M481" s="212"/>
      <c r="N481" s="212"/>
      <c r="O481" s="218"/>
      <c r="P481" s="212"/>
    </row>
    <row r="482" spans="4:16" ht="40.15" customHeight="1">
      <c r="D482" s="212"/>
      <c r="E482" s="213"/>
      <c r="F482" s="214"/>
      <c r="G482" s="215"/>
      <c r="H482" s="216"/>
      <c r="I482" s="216"/>
      <c r="J482" s="217"/>
      <c r="K482" s="217"/>
      <c r="L482" s="212"/>
      <c r="M482" s="212"/>
      <c r="N482" s="212"/>
      <c r="O482" s="218"/>
      <c r="P482" s="212"/>
    </row>
    <row r="483" spans="4:16" ht="40.15" customHeight="1">
      <c r="D483" s="212"/>
      <c r="E483" s="213"/>
      <c r="F483" s="214"/>
      <c r="G483" s="215"/>
      <c r="H483" s="216"/>
      <c r="I483" s="216"/>
      <c r="J483" s="217"/>
      <c r="K483" s="217"/>
      <c r="L483" s="212"/>
      <c r="M483" s="212"/>
      <c r="N483" s="212"/>
      <c r="O483" s="218"/>
      <c r="P483" s="212"/>
    </row>
    <row r="484" spans="4:16" ht="40.15" customHeight="1">
      <c r="D484" s="212"/>
      <c r="E484" s="213"/>
      <c r="F484" s="214"/>
      <c r="G484" s="215"/>
      <c r="H484" s="216"/>
      <c r="I484" s="216"/>
      <c r="J484" s="217"/>
      <c r="K484" s="217"/>
      <c r="L484" s="212"/>
      <c r="M484" s="212"/>
      <c r="N484" s="212"/>
      <c r="O484" s="218"/>
      <c r="P484" s="212"/>
    </row>
    <row r="485" spans="4:16" ht="40.15" customHeight="1">
      <c r="D485" s="212"/>
      <c r="E485" s="213"/>
      <c r="F485" s="214"/>
      <c r="G485" s="215"/>
      <c r="H485" s="216"/>
      <c r="I485" s="216"/>
      <c r="J485" s="217"/>
      <c r="K485" s="217"/>
      <c r="L485" s="212"/>
      <c r="M485" s="212"/>
      <c r="N485" s="212"/>
      <c r="O485" s="218"/>
      <c r="P485" s="212"/>
    </row>
    <row r="486" spans="4:16" ht="40.15" customHeight="1">
      <c r="D486" s="212"/>
      <c r="E486" s="213"/>
      <c r="F486" s="214"/>
      <c r="G486" s="215"/>
      <c r="H486" s="216"/>
      <c r="I486" s="216"/>
      <c r="J486" s="217"/>
      <c r="K486" s="217"/>
      <c r="L486" s="212"/>
      <c r="M486" s="212"/>
      <c r="N486" s="212"/>
      <c r="O486" s="218"/>
      <c r="P486" s="212"/>
    </row>
    <row r="487" spans="4:16" ht="40.15" customHeight="1">
      <c r="D487" s="212"/>
      <c r="E487" s="213"/>
      <c r="F487" s="214"/>
      <c r="G487" s="215"/>
      <c r="H487" s="216"/>
      <c r="I487" s="216"/>
      <c r="J487" s="217"/>
      <c r="K487" s="217"/>
      <c r="L487" s="212"/>
      <c r="M487" s="212"/>
      <c r="N487" s="212"/>
      <c r="O487" s="218"/>
      <c r="P487" s="212"/>
    </row>
    <row r="488" spans="4:16" ht="40.15" customHeight="1">
      <c r="D488" s="212"/>
      <c r="E488" s="213"/>
      <c r="F488" s="214"/>
      <c r="G488" s="215"/>
      <c r="H488" s="216"/>
      <c r="I488" s="216"/>
      <c r="J488" s="217"/>
      <c r="K488" s="217"/>
      <c r="L488" s="212"/>
      <c r="M488" s="212"/>
      <c r="N488" s="212"/>
      <c r="O488" s="218"/>
      <c r="P488" s="212"/>
    </row>
    <row r="489" spans="4:16" ht="40.15" customHeight="1">
      <c r="D489" s="212"/>
      <c r="E489" s="213"/>
      <c r="F489" s="214"/>
      <c r="G489" s="215"/>
      <c r="H489" s="216"/>
      <c r="I489" s="216"/>
      <c r="J489" s="217"/>
      <c r="K489" s="217"/>
      <c r="L489" s="212"/>
      <c r="M489" s="212"/>
      <c r="N489" s="212"/>
      <c r="O489" s="218"/>
      <c r="P489" s="212"/>
    </row>
    <row r="490" spans="4:16" ht="40.15" customHeight="1">
      <c r="D490" s="212"/>
      <c r="E490" s="213"/>
      <c r="F490" s="214"/>
      <c r="G490" s="215"/>
      <c r="H490" s="216"/>
      <c r="I490" s="216"/>
      <c r="J490" s="217"/>
      <c r="K490" s="217"/>
      <c r="L490" s="212"/>
      <c r="M490" s="212"/>
      <c r="N490" s="212"/>
      <c r="O490" s="218"/>
      <c r="P490" s="212"/>
    </row>
    <row r="491" spans="4:16" ht="40.15" customHeight="1">
      <c r="D491" s="212"/>
      <c r="E491" s="213"/>
      <c r="F491" s="214"/>
      <c r="G491" s="215"/>
      <c r="H491" s="216"/>
      <c r="I491" s="216"/>
      <c r="J491" s="217"/>
      <c r="K491" s="217"/>
      <c r="L491" s="212"/>
      <c r="M491" s="212"/>
      <c r="N491" s="212"/>
      <c r="O491" s="218"/>
      <c r="P491" s="212"/>
    </row>
    <row r="492" spans="4:16" ht="40.15" customHeight="1">
      <c r="D492" s="212"/>
      <c r="E492" s="213"/>
      <c r="F492" s="214"/>
      <c r="G492" s="215"/>
      <c r="H492" s="216"/>
      <c r="I492" s="216"/>
      <c r="J492" s="217"/>
      <c r="K492" s="217"/>
      <c r="L492" s="212"/>
      <c r="M492" s="212"/>
      <c r="N492" s="212"/>
      <c r="O492" s="218"/>
      <c r="P492" s="212"/>
    </row>
    <row r="493" spans="4:16" ht="40.15" customHeight="1">
      <c r="D493" s="212"/>
      <c r="E493" s="213"/>
      <c r="F493" s="214"/>
      <c r="G493" s="215"/>
      <c r="H493" s="216"/>
      <c r="I493" s="216"/>
      <c r="J493" s="217"/>
      <c r="K493" s="217"/>
      <c r="L493" s="212"/>
      <c r="M493" s="212"/>
      <c r="N493" s="212"/>
      <c r="O493" s="218"/>
      <c r="P493" s="212"/>
    </row>
    <row r="494" spans="4:16" ht="40.15" customHeight="1">
      <c r="D494" s="212"/>
      <c r="E494" s="213"/>
      <c r="F494" s="214"/>
      <c r="G494" s="215"/>
      <c r="H494" s="216"/>
      <c r="I494" s="216"/>
      <c r="J494" s="217"/>
      <c r="K494" s="217"/>
      <c r="L494" s="212"/>
      <c r="M494" s="212"/>
      <c r="N494" s="212"/>
      <c r="O494" s="218"/>
      <c r="P494" s="212"/>
    </row>
    <row r="495" spans="4:16" ht="40.15" customHeight="1">
      <c r="D495" s="212"/>
      <c r="E495" s="213"/>
      <c r="F495" s="214"/>
      <c r="G495" s="215"/>
      <c r="H495" s="216"/>
      <c r="I495" s="216"/>
      <c r="J495" s="217"/>
      <c r="K495" s="217"/>
      <c r="L495" s="212"/>
      <c r="M495" s="212"/>
      <c r="N495" s="212"/>
      <c r="O495" s="218"/>
      <c r="P495" s="212"/>
    </row>
    <row r="496" spans="4:16" ht="40.15" customHeight="1">
      <c r="D496" s="212"/>
      <c r="E496" s="213"/>
      <c r="F496" s="214"/>
      <c r="G496" s="215"/>
      <c r="H496" s="216"/>
      <c r="I496" s="216"/>
      <c r="J496" s="217"/>
      <c r="K496" s="217"/>
      <c r="L496" s="212"/>
      <c r="M496" s="212"/>
      <c r="N496" s="212"/>
      <c r="O496" s="218"/>
      <c r="P496" s="212"/>
    </row>
    <row r="497" spans="4:16" ht="40.15" customHeight="1">
      <c r="D497" s="212"/>
      <c r="E497" s="213"/>
      <c r="F497" s="214"/>
      <c r="G497" s="215"/>
      <c r="H497" s="216"/>
      <c r="I497" s="216"/>
      <c r="J497" s="217"/>
      <c r="K497" s="217"/>
      <c r="L497" s="212"/>
      <c r="M497" s="212"/>
      <c r="N497" s="212"/>
      <c r="O497" s="218"/>
      <c r="P497" s="212"/>
    </row>
    <row r="498" spans="4:16" ht="40.15" customHeight="1">
      <c r="D498" s="212"/>
      <c r="E498" s="213"/>
      <c r="F498" s="214"/>
      <c r="G498" s="215"/>
      <c r="H498" s="216"/>
      <c r="I498" s="216"/>
      <c r="J498" s="217"/>
      <c r="K498" s="217"/>
      <c r="L498" s="212"/>
      <c r="M498" s="212"/>
      <c r="N498" s="212"/>
      <c r="O498" s="218"/>
      <c r="P498" s="212"/>
    </row>
    <row r="499" spans="4:16" ht="40.15" customHeight="1">
      <c r="D499" s="212"/>
      <c r="E499" s="213"/>
      <c r="F499" s="214"/>
      <c r="G499" s="215"/>
      <c r="H499" s="216"/>
      <c r="I499" s="216"/>
      <c r="J499" s="217"/>
      <c r="K499" s="217"/>
      <c r="L499" s="212"/>
      <c r="M499" s="212"/>
      <c r="N499" s="212"/>
      <c r="O499" s="218"/>
      <c r="P499" s="212"/>
    </row>
    <row r="500" spans="4:16" ht="40.15" customHeight="1">
      <c r="D500" s="212"/>
      <c r="E500" s="213"/>
      <c r="F500" s="214"/>
      <c r="G500" s="215"/>
      <c r="H500" s="216"/>
      <c r="I500" s="216"/>
      <c r="J500" s="217"/>
      <c r="K500" s="217"/>
      <c r="L500" s="212"/>
      <c r="M500" s="212"/>
      <c r="N500" s="212"/>
      <c r="O500" s="218"/>
      <c r="P500" s="212"/>
    </row>
    <row r="501" spans="4:16" ht="40.15" customHeight="1">
      <c r="D501" s="212"/>
      <c r="E501" s="213"/>
      <c r="F501" s="214"/>
      <c r="G501" s="215"/>
      <c r="H501" s="216"/>
      <c r="I501" s="216"/>
      <c r="J501" s="217"/>
      <c r="K501" s="217"/>
      <c r="L501" s="212"/>
      <c r="M501" s="212"/>
      <c r="N501" s="212"/>
      <c r="O501" s="218"/>
      <c r="P501" s="212"/>
    </row>
    <row r="502" spans="4:16" ht="40.15" customHeight="1">
      <c r="D502" s="212"/>
      <c r="E502" s="213"/>
      <c r="F502" s="214"/>
      <c r="G502" s="215"/>
      <c r="H502" s="216"/>
      <c r="I502" s="216"/>
      <c r="J502" s="217"/>
      <c r="K502" s="217"/>
      <c r="L502" s="212"/>
      <c r="M502" s="212"/>
      <c r="N502" s="212"/>
      <c r="O502" s="218"/>
      <c r="P502" s="212"/>
    </row>
    <row r="503" spans="4:16" ht="40.15" customHeight="1">
      <c r="D503" s="212"/>
      <c r="E503" s="213"/>
      <c r="F503" s="214"/>
      <c r="G503" s="215"/>
      <c r="H503" s="216"/>
      <c r="I503" s="216"/>
      <c r="J503" s="217"/>
      <c r="K503" s="217"/>
      <c r="L503" s="212"/>
      <c r="M503" s="212"/>
      <c r="N503" s="212"/>
      <c r="O503" s="218"/>
      <c r="P503" s="212"/>
    </row>
    <row r="504" spans="4:16" ht="40.15" customHeight="1">
      <c r="D504" s="212"/>
      <c r="E504" s="213"/>
      <c r="F504" s="214"/>
      <c r="G504" s="215"/>
      <c r="H504" s="216"/>
      <c r="I504" s="216"/>
      <c r="J504" s="217"/>
      <c r="K504" s="217"/>
      <c r="L504" s="212"/>
      <c r="M504" s="212"/>
      <c r="N504" s="212"/>
      <c r="O504" s="218"/>
      <c r="P504" s="212"/>
    </row>
    <row r="505" spans="4:16" ht="40.15" customHeight="1">
      <c r="D505" s="212"/>
      <c r="E505" s="213"/>
      <c r="F505" s="214"/>
      <c r="G505" s="215"/>
      <c r="H505" s="216"/>
      <c r="I505" s="216"/>
      <c r="J505" s="217"/>
      <c r="K505" s="217"/>
      <c r="L505" s="212"/>
      <c r="M505" s="212"/>
      <c r="N505" s="212"/>
      <c r="O505" s="218"/>
      <c r="P505" s="212"/>
    </row>
    <row r="506" spans="4:16" ht="40.15" customHeight="1">
      <c r="D506" s="212"/>
      <c r="E506" s="213"/>
      <c r="F506" s="214"/>
      <c r="G506" s="215"/>
      <c r="H506" s="216"/>
      <c r="I506" s="216"/>
      <c r="J506" s="217"/>
      <c r="K506" s="217"/>
      <c r="L506" s="212"/>
      <c r="M506" s="212"/>
      <c r="N506" s="212"/>
      <c r="O506" s="218"/>
      <c r="P506" s="212"/>
    </row>
    <row r="507" spans="4:16" ht="40.15" customHeight="1">
      <c r="D507" s="212"/>
      <c r="E507" s="213"/>
      <c r="F507" s="214"/>
      <c r="G507" s="215"/>
      <c r="H507" s="216"/>
      <c r="I507" s="216"/>
      <c r="J507" s="217"/>
      <c r="K507" s="217"/>
      <c r="L507" s="212"/>
      <c r="M507" s="212"/>
      <c r="N507" s="212"/>
      <c r="O507" s="218"/>
      <c r="P507" s="212"/>
    </row>
    <row r="508" spans="4:16" ht="40.15" customHeight="1">
      <c r="D508" s="212"/>
      <c r="E508" s="213"/>
      <c r="F508" s="214"/>
      <c r="G508" s="215"/>
      <c r="H508" s="216"/>
      <c r="I508" s="216"/>
      <c r="J508" s="217"/>
      <c r="K508" s="217"/>
      <c r="L508" s="212"/>
      <c r="M508" s="212"/>
      <c r="N508" s="212"/>
      <c r="O508" s="218"/>
      <c r="P508" s="212"/>
    </row>
    <row r="509" spans="4:16" ht="40.15" customHeight="1">
      <c r="D509" s="212"/>
      <c r="E509" s="213"/>
      <c r="F509" s="214"/>
      <c r="G509" s="215"/>
      <c r="H509" s="216"/>
      <c r="I509" s="216"/>
      <c r="J509" s="217"/>
      <c r="K509" s="217"/>
      <c r="L509" s="212"/>
      <c r="M509" s="212"/>
      <c r="N509" s="212"/>
      <c r="O509" s="218"/>
      <c r="P509" s="212"/>
    </row>
    <row r="510" spans="4:16" ht="40.15" customHeight="1">
      <c r="D510" s="212"/>
      <c r="E510" s="213"/>
      <c r="F510" s="214"/>
      <c r="G510" s="215"/>
      <c r="H510" s="216"/>
      <c r="I510" s="216"/>
      <c r="J510" s="217"/>
      <c r="K510" s="217"/>
      <c r="L510" s="212"/>
      <c r="M510" s="212"/>
      <c r="N510" s="212"/>
      <c r="O510" s="218"/>
      <c r="P510" s="212"/>
    </row>
    <row r="511" spans="4:16" ht="40.15" customHeight="1">
      <c r="D511" s="212"/>
      <c r="E511" s="213"/>
      <c r="F511" s="214"/>
      <c r="G511" s="215"/>
      <c r="H511" s="216"/>
      <c r="I511" s="216"/>
      <c r="J511" s="217"/>
      <c r="K511" s="217"/>
      <c r="L511" s="212"/>
      <c r="M511" s="212"/>
      <c r="N511" s="212"/>
      <c r="O511" s="218"/>
      <c r="P511" s="212"/>
    </row>
    <row r="512" spans="4:16" ht="40.15" customHeight="1">
      <c r="D512" s="212"/>
      <c r="E512" s="213"/>
      <c r="F512" s="214"/>
      <c r="G512" s="215"/>
      <c r="H512" s="216"/>
      <c r="I512" s="216"/>
      <c r="J512" s="217"/>
      <c r="K512" s="217"/>
      <c r="L512" s="212"/>
      <c r="M512" s="212"/>
      <c r="N512" s="212"/>
      <c r="O512" s="218"/>
      <c r="P512" s="212"/>
    </row>
    <row r="513" spans="4:16" ht="40.15" customHeight="1">
      <c r="D513" s="212"/>
      <c r="E513" s="213"/>
      <c r="F513" s="214"/>
      <c r="G513" s="215"/>
      <c r="H513" s="216"/>
      <c r="I513" s="216"/>
      <c r="J513" s="217"/>
      <c r="K513" s="217"/>
      <c r="L513" s="212"/>
      <c r="M513" s="212"/>
      <c r="N513" s="212"/>
      <c r="O513" s="218"/>
      <c r="P513" s="212"/>
    </row>
    <row r="514" spans="4:16" ht="40.15" customHeight="1">
      <c r="D514" s="212"/>
      <c r="E514" s="213"/>
      <c r="F514" s="214"/>
      <c r="G514" s="215"/>
      <c r="H514" s="216"/>
      <c r="I514" s="216"/>
      <c r="J514" s="217"/>
      <c r="K514" s="217"/>
      <c r="L514" s="212"/>
      <c r="M514" s="212"/>
      <c r="N514" s="212"/>
      <c r="O514" s="218"/>
      <c r="P514" s="212"/>
    </row>
    <row r="515" spans="4:16" ht="40.15" customHeight="1">
      <c r="D515" s="212"/>
      <c r="E515" s="213"/>
      <c r="F515" s="214"/>
      <c r="G515" s="215"/>
      <c r="H515" s="216"/>
      <c r="I515" s="216"/>
      <c r="J515" s="217"/>
      <c r="K515" s="217"/>
      <c r="L515" s="212"/>
      <c r="M515" s="212"/>
      <c r="N515" s="212"/>
      <c r="O515" s="218"/>
      <c r="P515" s="212"/>
    </row>
    <row r="516" spans="4:16" ht="40.15" customHeight="1">
      <c r="D516" s="212"/>
      <c r="E516" s="213"/>
      <c r="F516" s="214"/>
      <c r="G516" s="215"/>
      <c r="H516" s="216"/>
      <c r="I516" s="216"/>
      <c r="J516" s="217"/>
      <c r="K516" s="217"/>
      <c r="L516" s="212"/>
      <c r="M516" s="212"/>
      <c r="N516" s="212"/>
      <c r="O516" s="218"/>
      <c r="P516" s="212"/>
    </row>
    <row r="517" spans="4:16" ht="40.15" customHeight="1">
      <c r="D517" s="212"/>
      <c r="E517" s="213"/>
      <c r="F517" s="214"/>
      <c r="G517" s="215"/>
      <c r="H517" s="216"/>
      <c r="I517" s="216"/>
      <c r="J517" s="217"/>
      <c r="K517" s="217"/>
      <c r="L517" s="212"/>
      <c r="M517" s="212"/>
      <c r="N517" s="212"/>
      <c r="O517" s="218"/>
      <c r="P517" s="212"/>
    </row>
    <row r="518" spans="4:16" ht="40.15" customHeight="1">
      <c r="D518" s="212"/>
      <c r="E518" s="213"/>
      <c r="F518" s="214"/>
      <c r="G518" s="215"/>
      <c r="H518" s="216"/>
      <c r="I518" s="216"/>
      <c r="J518" s="217"/>
      <c r="K518" s="217"/>
      <c r="L518" s="212"/>
      <c r="M518" s="212"/>
      <c r="N518" s="212"/>
      <c r="O518" s="218"/>
      <c r="P518" s="212"/>
    </row>
    <row r="519" spans="4:16" ht="40.15" customHeight="1">
      <c r="D519" s="212"/>
      <c r="E519" s="213"/>
      <c r="F519" s="214"/>
      <c r="G519" s="215"/>
      <c r="H519" s="216"/>
      <c r="I519" s="216"/>
      <c r="J519" s="217"/>
      <c r="K519" s="217"/>
      <c r="L519" s="212"/>
      <c r="M519" s="212"/>
      <c r="N519" s="212"/>
      <c r="O519" s="218"/>
      <c r="P519" s="212"/>
    </row>
    <row r="520" spans="4:16" ht="40.15" customHeight="1">
      <c r="D520" s="212"/>
      <c r="E520" s="213"/>
      <c r="F520" s="214"/>
      <c r="G520" s="215"/>
      <c r="H520" s="216"/>
      <c r="I520" s="216"/>
      <c r="J520" s="217"/>
      <c r="K520" s="217"/>
      <c r="L520" s="212"/>
      <c r="M520" s="212"/>
      <c r="N520" s="212"/>
      <c r="O520" s="218"/>
      <c r="P520" s="212"/>
    </row>
    <row r="521" spans="4:16" ht="40.15" customHeight="1">
      <c r="D521" s="212"/>
      <c r="E521" s="213"/>
      <c r="F521" s="214"/>
      <c r="G521" s="215"/>
      <c r="H521" s="216"/>
      <c r="I521" s="216"/>
      <c r="J521" s="217"/>
      <c r="K521" s="217"/>
      <c r="L521" s="212"/>
      <c r="M521" s="212"/>
      <c r="N521" s="212"/>
      <c r="O521" s="218"/>
      <c r="P521" s="212"/>
    </row>
    <row r="522" spans="4:16" ht="40.15" customHeight="1">
      <c r="D522" s="212"/>
      <c r="E522" s="213"/>
      <c r="F522" s="214"/>
      <c r="G522" s="215"/>
      <c r="H522" s="216"/>
      <c r="I522" s="216"/>
      <c r="J522" s="217"/>
      <c r="K522" s="217"/>
      <c r="L522" s="212"/>
      <c r="M522" s="212"/>
      <c r="N522" s="212"/>
      <c r="O522" s="218"/>
      <c r="P522" s="212"/>
    </row>
    <row r="523" spans="4:16" ht="40.15" customHeight="1">
      <c r="D523" s="212"/>
      <c r="E523" s="213"/>
      <c r="F523" s="214"/>
      <c r="G523" s="215"/>
      <c r="H523" s="216"/>
      <c r="I523" s="216"/>
      <c r="J523" s="217"/>
      <c r="K523" s="217"/>
      <c r="L523" s="212"/>
      <c r="M523" s="212"/>
      <c r="N523" s="212"/>
      <c r="O523" s="218"/>
      <c r="P523" s="212"/>
    </row>
    <row r="524" spans="4:16" ht="40.15" customHeight="1">
      <c r="D524" s="212"/>
      <c r="E524" s="213"/>
      <c r="F524" s="214"/>
      <c r="G524" s="215"/>
      <c r="H524" s="216"/>
      <c r="I524" s="216"/>
      <c r="J524" s="217"/>
      <c r="K524" s="217"/>
      <c r="L524" s="212"/>
      <c r="M524" s="212"/>
      <c r="N524" s="212"/>
      <c r="O524" s="218"/>
      <c r="P524" s="212"/>
    </row>
    <row r="525" spans="4:16" ht="40.15" customHeight="1">
      <c r="D525" s="212"/>
      <c r="E525" s="213"/>
      <c r="F525" s="214"/>
      <c r="G525" s="215"/>
      <c r="H525" s="216"/>
      <c r="I525" s="216"/>
      <c r="J525" s="217"/>
      <c r="K525" s="217"/>
      <c r="L525" s="212"/>
      <c r="M525" s="212"/>
      <c r="N525" s="212"/>
      <c r="O525" s="218"/>
      <c r="P525" s="212"/>
    </row>
    <row r="526" spans="4:16" ht="40.15" customHeight="1">
      <c r="D526" s="212"/>
      <c r="E526" s="213"/>
      <c r="F526" s="214"/>
      <c r="G526" s="215"/>
      <c r="H526" s="216"/>
      <c r="I526" s="216"/>
      <c r="J526" s="217"/>
      <c r="K526" s="217"/>
      <c r="L526" s="212"/>
      <c r="M526" s="212"/>
      <c r="N526" s="212"/>
      <c r="O526" s="218"/>
      <c r="P526" s="212"/>
    </row>
    <row r="527" spans="4:16" ht="40.15" customHeight="1">
      <c r="D527" s="212"/>
      <c r="E527" s="213"/>
      <c r="F527" s="214"/>
      <c r="G527" s="215"/>
      <c r="H527" s="216"/>
      <c r="I527" s="216"/>
      <c r="J527" s="217"/>
      <c r="K527" s="217"/>
      <c r="L527" s="212"/>
      <c r="M527" s="212"/>
      <c r="N527" s="212"/>
      <c r="O527" s="218"/>
      <c r="P527" s="212"/>
    </row>
    <row r="528" spans="4:16" ht="40.15" customHeight="1">
      <c r="D528" s="212"/>
      <c r="E528" s="213"/>
      <c r="F528" s="214"/>
      <c r="G528" s="215"/>
      <c r="H528" s="216"/>
      <c r="I528" s="216"/>
      <c r="J528" s="217"/>
      <c r="K528" s="217"/>
      <c r="L528" s="212"/>
      <c r="M528" s="212"/>
      <c r="N528" s="212"/>
      <c r="O528" s="218"/>
      <c r="P528" s="212"/>
    </row>
    <row r="529" spans="4:16" ht="40.15" customHeight="1">
      <c r="D529" s="212"/>
      <c r="E529" s="213"/>
      <c r="F529" s="214"/>
      <c r="G529" s="215"/>
      <c r="H529" s="216"/>
      <c r="I529" s="216"/>
      <c r="J529" s="217"/>
      <c r="K529" s="217"/>
      <c r="L529" s="212"/>
      <c r="M529" s="212"/>
      <c r="N529" s="212"/>
      <c r="O529" s="218"/>
      <c r="P529" s="212"/>
    </row>
    <row r="530" spans="4:16" ht="40.15" customHeight="1">
      <c r="D530" s="212"/>
      <c r="E530" s="213"/>
      <c r="F530" s="214"/>
      <c r="G530" s="215"/>
      <c r="H530" s="216"/>
      <c r="I530" s="216"/>
      <c r="J530" s="217"/>
      <c r="K530" s="217"/>
      <c r="L530" s="212"/>
      <c r="M530" s="212"/>
      <c r="N530" s="212"/>
      <c r="O530" s="218"/>
      <c r="P530" s="212"/>
    </row>
    <row r="531" spans="4:16" ht="40.15" customHeight="1">
      <c r="D531" s="212"/>
      <c r="E531" s="213"/>
      <c r="F531" s="214"/>
      <c r="G531" s="215"/>
      <c r="H531" s="216"/>
      <c r="I531" s="216"/>
      <c r="J531" s="217"/>
      <c r="K531" s="217"/>
      <c r="L531" s="212"/>
      <c r="M531" s="212"/>
      <c r="N531" s="212"/>
      <c r="O531" s="218"/>
      <c r="P531" s="212"/>
    </row>
    <row r="532" spans="4:16" ht="40.15" customHeight="1">
      <c r="D532" s="212"/>
      <c r="E532" s="213"/>
      <c r="F532" s="214"/>
      <c r="G532" s="215"/>
      <c r="H532" s="216"/>
      <c r="I532" s="216"/>
      <c r="J532" s="217"/>
      <c r="K532" s="217"/>
      <c r="L532" s="212"/>
      <c r="M532" s="212"/>
      <c r="N532" s="212"/>
      <c r="O532" s="218"/>
      <c r="P532" s="212"/>
    </row>
    <row r="533" spans="4:16" ht="40.15" customHeight="1">
      <c r="D533" s="212"/>
      <c r="E533" s="213"/>
      <c r="F533" s="214"/>
      <c r="G533" s="215"/>
      <c r="H533" s="216"/>
      <c r="I533" s="216"/>
      <c r="J533" s="217"/>
      <c r="K533" s="217"/>
      <c r="L533" s="212"/>
      <c r="M533" s="212"/>
      <c r="N533" s="212"/>
      <c r="O533" s="218"/>
      <c r="P533" s="212"/>
    </row>
    <row r="534" spans="4:16" ht="40.15" customHeight="1">
      <c r="D534" s="212"/>
      <c r="E534" s="213"/>
      <c r="F534" s="214"/>
      <c r="G534" s="215"/>
      <c r="H534" s="216"/>
      <c r="I534" s="216"/>
      <c r="J534" s="217"/>
      <c r="K534" s="217"/>
      <c r="L534" s="212"/>
      <c r="M534" s="212"/>
      <c r="N534" s="212"/>
      <c r="O534" s="218"/>
      <c r="P534" s="212"/>
    </row>
    <row r="535" spans="4:16" ht="40.15" customHeight="1">
      <c r="D535" s="212"/>
      <c r="E535" s="213"/>
      <c r="F535" s="214"/>
      <c r="G535" s="215"/>
      <c r="H535" s="216"/>
      <c r="I535" s="216"/>
      <c r="J535" s="217"/>
      <c r="K535" s="217"/>
      <c r="L535" s="212"/>
      <c r="M535" s="212"/>
      <c r="N535" s="212"/>
      <c r="O535" s="218"/>
      <c r="P535" s="212"/>
    </row>
    <row r="536" spans="4:16" ht="40.15" customHeight="1">
      <c r="D536" s="212"/>
      <c r="E536" s="213"/>
      <c r="F536" s="214"/>
      <c r="G536" s="215"/>
      <c r="H536" s="216"/>
      <c r="I536" s="216"/>
      <c r="J536" s="217"/>
      <c r="K536" s="217"/>
      <c r="L536" s="212"/>
      <c r="M536" s="212"/>
      <c r="N536" s="212"/>
      <c r="O536" s="218"/>
      <c r="P536" s="212"/>
    </row>
    <row r="537" spans="4:16" ht="40.15" customHeight="1">
      <c r="D537" s="212"/>
      <c r="E537" s="213"/>
      <c r="F537" s="214"/>
      <c r="G537" s="215"/>
      <c r="H537" s="216"/>
      <c r="I537" s="216"/>
      <c r="J537" s="217"/>
      <c r="K537" s="217"/>
      <c r="L537" s="212"/>
      <c r="M537" s="212"/>
      <c r="N537" s="212"/>
      <c r="O537" s="218"/>
      <c r="P537" s="212"/>
    </row>
    <row r="538" spans="4:16" ht="40.15" customHeight="1">
      <c r="D538" s="212"/>
      <c r="E538" s="213"/>
      <c r="F538" s="214"/>
      <c r="G538" s="215"/>
      <c r="H538" s="216"/>
      <c r="I538" s="216"/>
      <c r="J538" s="217"/>
      <c r="K538" s="217"/>
      <c r="L538" s="212"/>
      <c r="M538" s="212"/>
      <c r="N538" s="212"/>
      <c r="O538" s="218"/>
      <c r="P538" s="212"/>
    </row>
    <row r="539" spans="4:16" ht="40.15" customHeight="1">
      <c r="D539" s="212"/>
      <c r="E539" s="213"/>
      <c r="F539" s="214"/>
      <c r="G539" s="215"/>
      <c r="H539" s="216"/>
      <c r="I539" s="216"/>
      <c r="J539" s="217"/>
      <c r="K539" s="217"/>
      <c r="L539" s="212"/>
      <c r="M539" s="212"/>
      <c r="N539" s="212"/>
      <c r="O539" s="218"/>
      <c r="P539" s="212"/>
    </row>
    <row r="540" spans="4:16" ht="40.15" customHeight="1">
      <c r="D540" s="212"/>
      <c r="E540" s="213"/>
      <c r="F540" s="214"/>
      <c r="G540" s="215"/>
      <c r="H540" s="216"/>
      <c r="I540" s="216"/>
      <c r="J540" s="217"/>
      <c r="K540" s="217"/>
      <c r="L540" s="212"/>
      <c r="M540" s="212"/>
      <c r="N540" s="212"/>
      <c r="O540" s="218"/>
      <c r="P540" s="212"/>
    </row>
    <row r="541" spans="4:16" ht="40.15" customHeight="1">
      <c r="D541" s="212"/>
      <c r="E541" s="213"/>
      <c r="F541" s="214"/>
      <c r="G541" s="215"/>
      <c r="H541" s="216"/>
      <c r="I541" s="216"/>
      <c r="J541" s="217"/>
      <c r="K541" s="217"/>
      <c r="L541" s="212"/>
      <c r="M541" s="212"/>
      <c r="N541" s="212"/>
      <c r="O541" s="218"/>
      <c r="P541" s="212"/>
    </row>
    <row r="542" spans="4:16" ht="40.15" customHeight="1">
      <c r="D542" s="212"/>
      <c r="E542" s="213"/>
      <c r="F542" s="214"/>
      <c r="G542" s="215"/>
      <c r="H542" s="216"/>
      <c r="I542" s="216"/>
      <c r="J542" s="217"/>
      <c r="K542" s="217"/>
      <c r="L542" s="212"/>
      <c r="M542" s="212"/>
      <c r="N542" s="212"/>
      <c r="O542" s="218"/>
      <c r="P542" s="212"/>
    </row>
    <row r="543" spans="4:16" ht="40.15" customHeight="1">
      <c r="D543" s="212"/>
      <c r="E543" s="213"/>
      <c r="F543" s="214"/>
      <c r="G543" s="215"/>
      <c r="H543" s="216"/>
      <c r="I543" s="216"/>
      <c r="J543" s="217"/>
      <c r="K543" s="217"/>
      <c r="L543" s="212"/>
      <c r="M543" s="212"/>
      <c r="N543" s="212"/>
      <c r="O543" s="218"/>
      <c r="P543" s="212"/>
    </row>
    <row r="544" spans="4:16" ht="40.15" customHeight="1">
      <c r="D544" s="212"/>
      <c r="E544" s="213"/>
      <c r="F544" s="214"/>
      <c r="G544" s="215"/>
      <c r="H544" s="216"/>
      <c r="I544" s="216"/>
      <c r="J544" s="217"/>
      <c r="K544" s="217"/>
      <c r="L544" s="212"/>
      <c r="M544" s="212"/>
      <c r="N544" s="212"/>
      <c r="O544" s="218"/>
      <c r="P544" s="212"/>
    </row>
    <row r="545" spans="4:16" ht="40.15" customHeight="1">
      <c r="D545" s="212"/>
      <c r="E545" s="213"/>
      <c r="F545" s="214"/>
      <c r="G545" s="215"/>
      <c r="H545" s="216"/>
      <c r="I545" s="216"/>
      <c r="J545" s="217"/>
      <c r="K545" s="217"/>
      <c r="L545" s="212"/>
      <c r="M545" s="212"/>
      <c r="N545" s="212"/>
      <c r="O545" s="218"/>
      <c r="P545" s="212"/>
    </row>
    <row r="546" spans="4:16" ht="40.15" customHeight="1">
      <c r="D546" s="212"/>
      <c r="E546" s="213"/>
      <c r="F546" s="214"/>
      <c r="G546" s="215"/>
      <c r="H546" s="216"/>
      <c r="I546" s="216"/>
      <c r="J546" s="217"/>
      <c r="K546" s="217"/>
      <c r="L546" s="212"/>
      <c r="M546" s="212"/>
      <c r="N546" s="212"/>
      <c r="O546" s="218"/>
      <c r="P546" s="212"/>
    </row>
    <row r="547" spans="4:16" ht="40.15" customHeight="1">
      <c r="D547" s="212"/>
      <c r="E547" s="213"/>
      <c r="F547" s="214"/>
      <c r="G547" s="215"/>
      <c r="H547" s="216"/>
      <c r="I547" s="216"/>
      <c r="J547" s="217"/>
      <c r="K547" s="217"/>
      <c r="L547" s="212"/>
      <c r="M547" s="212"/>
      <c r="N547" s="212"/>
      <c r="O547" s="218"/>
      <c r="P547" s="212"/>
    </row>
    <row r="548" spans="4:16" ht="40.15" customHeight="1">
      <c r="D548" s="212"/>
      <c r="E548" s="213"/>
      <c r="F548" s="214"/>
      <c r="G548" s="215"/>
      <c r="H548" s="216"/>
      <c r="I548" s="216"/>
      <c r="J548" s="217"/>
      <c r="K548" s="217"/>
      <c r="L548" s="212"/>
      <c r="M548" s="212"/>
      <c r="N548" s="212"/>
      <c r="O548" s="218"/>
      <c r="P548" s="212"/>
    </row>
    <row r="549" spans="4:16" ht="40.15" customHeight="1">
      <c r="D549" s="212"/>
      <c r="E549" s="213"/>
      <c r="F549" s="214"/>
      <c r="G549" s="215"/>
      <c r="H549" s="216"/>
      <c r="I549" s="216"/>
      <c r="J549" s="217"/>
      <c r="K549" s="217"/>
      <c r="L549" s="212"/>
      <c r="M549" s="212"/>
      <c r="N549" s="212"/>
      <c r="O549" s="218"/>
      <c r="P549" s="212"/>
    </row>
    <row r="550" spans="4:16" ht="40.15" customHeight="1">
      <c r="D550" s="212"/>
      <c r="E550" s="213"/>
      <c r="F550" s="214"/>
      <c r="G550" s="215"/>
      <c r="H550" s="216"/>
      <c r="I550" s="216"/>
      <c r="J550" s="217"/>
      <c r="K550" s="217"/>
      <c r="L550" s="212"/>
      <c r="M550" s="212"/>
      <c r="N550" s="212"/>
      <c r="O550" s="218"/>
      <c r="P550" s="212"/>
    </row>
    <row r="551" spans="4:16" ht="40.15" customHeight="1">
      <c r="D551" s="212"/>
      <c r="E551" s="213"/>
      <c r="F551" s="214"/>
      <c r="G551" s="215"/>
      <c r="H551" s="216"/>
      <c r="I551" s="216"/>
      <c r="J551" s="217"/>
      <c r="K551" s="217"/>
      <c r="L551" s="212"/>
      <c r="M551" s="212"/>
      <c r="N551" s="212"/>
      <c r="O551" s="218"/>
      <c r="P551" s="212"/>
    </row>
    <row r="552" spans="4:16" ht="40.15" customHeight="1">
      <c r="D552" s="212"/>
      <c r="E552" s="213"/>
      <c r="F552" s="214"/>
      <c r="G552" s="215"/>
      <c r="H552" s="216"/>
      <c r="I552" s="216"/>
      <c r="J552" s="217"/>
      <c r="K552" s="217"/>
      <c r="L552" s="212"/>
      <c r="M552" s="212"/>
      <c r="N552" s="212"/>
      <c r="O552" s="218"/>
      <c r="P552" s="212"/>
    </row>
    <row r="553" spans="4:16" ht="40.15" customHeight="1">
      <c r="D553" s="212"/>
      <c r="E553" s="213"/>
      <c r="F553" s="214"/>
      <c r="G553" s="215"/>
      <c r="H553" s="216"/>
      <c r="I553" s="216"/>
      <c r="J553" s="217"/>
      <c r="K553" s="217"/>
      <c r="L553" s="212"/>
      <c r="M553" s="212"/>
      <c r="N553" s="212"/>
      <c r="O553" s="218"/>
      <c r="P553" s="212"/>
    </row>
    <row r="554" spans="4:16" ht="40.15" customHeight="1">
      <c r="D554" s="212"/>
      <c r="E554" s="213"/>
      <c r="F554" s="214"/>
      <c r="G554" s="215"/>
      <c r="H554" s="216"/>
      <c r="I554" s="216"/>
      <c r="J554" s="217"/>
      <c r="K554" s="217"/>
      <c r="L554" s="212"/>
      <c r="M554" s="212"/>
      <c r="N554" s="212"/>
      <c r="O554" s="218"/>
      <c r="P554" s="212"/>
    </row>
    <row r="555" spans="4:16" ht="40.15" customHeight="1">
      <c r="D555" s="212"/>
      <c r="E555" s="213"/>
      <c r="F555" s="214"/>
      <c r="G555" s="215"/>
      <c r="H555" s="216"/>
      <c r="I555" s="216"/>
      <c r="J555" s="217"/>
      <c r="K555" s="217"/>
      <c r="L555" s="212"/>
      <c r="M555" s="212"/>
      <c r="N555" s="212"/>
      <c r="O555" s="218"/>
      <c r="P555" s="212"/>
    </row>
    <row r="556" spans="4:16" ht="40.15" customHeight="1">
      <c r="D556" s="212"/>
      <c r="E556" s="213"/>
      <c r="F556" s="214"/>
      <c r="G556" s="215"/>
      <c r="H556" s="216"/>
      <c r="I556" s="216"/>
      <c r="J556" s="217"/>
      <c r="K556" s="217"/>
      <c r="L556" s="212"/>
      <c r="M556" s="212"/>
      <c r="N556" s="212"/>
      <c r="O556" s="218"/>
      <c r="P556" s="212"/>
    </row>
    <row r="557" spans="4:16" ht="40.15" customHeight="1">
      <c r="D557" s="212"/>
      <c r="E557" s="213"/>
      <c r="F557" s="214"/>
      <c r="G557" s="215"/>
      <c r="H557" s="216"/>
      <c r="I557" s="216"/>
      <c r="J557" s="217"/>
      <c r="K557" s="217"/>
      <c r="L557" s="212"/>
      <c r="M557" s="212"/>
      <c r="N557" s="212"/>
      <c r="O557" s="218"/>
      <c r="P557" s="212"/>
    </row>
    <row r="558" spans="4:16" ht="40.15" customHeight="1">
      <c r="D558" s="212"/>
      <c r="E558" s="213"/>
      <c r="F558" s="214"/>
      <c r="G558" s="215"/>
      <c r="H558" s="216"/>
      <c r="I558" s="216"/>
      <c r="J558" s="217"/>
      <c r="K558" s="217"/>
      <c r="L558" s="212"/>
      <c r="M558" s="212"/>
      <c r="N558" s="212"/>
      <c r="O558" s="218"/>
      <c r="P558" s="212"/>
    </row>
    <row r="559" spans="4:16" ht="40.15" customHeight="1">
      <c r="D559" s="212"/>
      <c r="E559" s="213"/>
      <c r="F559" s="214"/>
      <c r="G559" s="215"/>
      <c r="H559" s="216"/>
      <c r="I559" s="216"/>
      <c r="J559" s="217"/>
      <c r="K559" s="217"/>
      <c r="L559" s="212"/>
      <c r="M559" s="212"/>
      <c r="N559" s="212"/>
      <c r="O559" s="218"/>
      <c r="P559" s="212"/>
    </row>
    <row r="560" spans="4:16" ht="40.15" customHeight="1">
      <c r="D560" s="212"/>
      <c r="E560" s="213"/>
      <c r="F560" s="214"/>
      <c r="G560" s="215"/>
      <c r="H560" s="216"/>
      <c r="I560" s="216"/>
      <c r="J560" s="217"/>
      <c r="K560" s="217"/>
      <c r="L560" s="212"/>
      <c r="M560" s="212"/>
      <c r="N560" s="212"/>
      <c r="O560" s="218"/>
      <c r="P560" s="212"/>
    </row>
    <row r="561" spans="4:16" ht="40.15" customHeight="1">
      <c r="D561" s="212"/>
      <c r="E561" s="213"/>
      <c r="F561" s="214"/>
      <c r="G561" s="215"/>
      <c r="H561" s="216"/>
      <c r="I561" s="216"/>
      <c r="J561" s="217"/>
      <c r="K561" s="217"/>
      <c r="L561" s="212"/>
      <c r="M561" s="212"/>
      <c r="N561" s="212"/>
      <c r="O561" s="218"/>
      <c r="P561" s="212"/>
    </row>
    <row r="562" spans="4:16" ht="40.15" customHeight="1">
      <c r="D562" s="212"/>
      <c r="E562" s="213"/>
      <c r="F562" s="214"/>
      <c r="G562" s="215"/>
      <c r="H562" s="216"/>
      <c r="I562" s="216"/>
      <c r="J562" s="217"/>
      <c r="K562" s="217"/>
      <c r="L562" s="212"/>
      <c r="M562" s="212"/>
      <c r="N562" s="212"/>
      <c r="O562" s="218"/>
      <c r="P562" s="212"/>
    </row>
    <row r="563" spans="4:16" ht="40.15" customHeight="1">
      <c r="D563" s="212"/>
      <c r="E563" s="213"/>
      <c r="F563" s="214"/>
      <c r="G563" s="215"/>
      <c r="H563" s="216"/>
      <c r="I563" s="216"/>
      <c r="J563" s="217"/>
      <c r="K563" s="217"/>
      <c r="L563" s="212"/>
      <c r="M563" s="212"/>
      <c r="N563" s="212"/>
      <c r="O563" s="218"/>
      <c r="P563" s="212"/>
    </row>
    <row r="564" spans="4:16" ht="40.15" customHeight="1">
      <c r="D564" s="212"/>
      <c r="E564" s="213"/>
      <c r="F564" s="214"/>
      <c r="G564" s="215"/>
      <c r="H564" s="216"/>
      <c r="I564" s="216"/>
      <c r="J564" s="217"/>
      <c r="K564" s="217"/>
      <c r="L564" s="212"/>
      <c r="M564" s="212"/>
      <c r="N564" s="212"/>
      <c r="O564" s="218"/>
      <c r="P564" s="212"/>
    </row>
    <row r="565" spans="4:16" ht="40.15" customHeight="1">
      <c r="D565" s="212"/>
      <c r="E565" s="213"/>
      <c r="F565" s="214"/>
      <c r="G565" s="215"/>
      <c r="H565" s="216"/>
      <c r="I565" s="216"/>
      <c r="J565" s="217"/>
      <c r="K565" s="217"/>
      <c r="L565" s="212"/>
      <c r="M565" s="212"/>
      <c r="N565" s="212"/>
      <c r="O565" s="218"/>
      <c r="P565" s="212"/>
    </row>
    <row r="566" spans="4:16" ht="40.15" customHeight="1">
      <c r="D566" s="212"/>
      <c r="E566" s="213"/>
      <c r="F566" s="214"/>
      <c r="G566" s="215"/>
      <c r="H566" s="216"/>
      <c r="I566" s="216"/>
      <c r="J566" s="217"/>
      <c r="K566" s="217"/>
      <c r="L566" s="212"/>
      <c r="M566" s="212"/>
      <c r="N566" s="212"/>
      <c r="O566" s="218"/>
      <c r="P566" s="212"/>
    </row>
    <row r="567" spans="4:16" ht="40.15" customHeight="1">
      <c r="D567" s="212"/>
      <c r="E567" s="213"/>
      <c r="F567" s="214"/>
      <c r="G567" s="215"/>
      <c r="H567" s="216"/>
      <c r="I567" s="216"/>
      <c r="J567" s="217"/>
      <c r="K567" s="217"/>
      <c r="L567" s="212"/>
      <c r="M567" s="212"/>
      <c r="N567" s="212"/>
      <c r="O567" s="218"/>
      <c r="P567" s="212"/>
    </row>
    <row r="568" spans="4:16" ht="40.15" customHeight="1">
      <c r="D568" s="212"/>
      <c r="E568" s="213"/>
      <c r="F568" s="214"/>
      <c r="G568" s="215"/>
      <c r="H568" s="216"/>
      <c r="I568" s="216"/>
      <c r="J568" s="217"/>
      <c r="K568" s="217"/>
      <c r="L568" s="212"/>
      <c r="M568" s="212"/>
      <c r="N568" s="212"/>
      <c r="O568" s="218"/>
      <c r="P568" s="212"/>
    </row>
    <row r="569" spans="4:16" ht="40.15" customHeight="1">
      <c r="D569" s="212"/>
      <c r="E569" s="213"/>
      <c r="F569" s="214"/>
      <c r="G569" s="215"/>
      <c r="H569" s="216"/>
      <c r="I569" s="216"/>
      <c r="J569" s="217"/>
      <c r="K569" s="217"/>
      <c r="L569" s="212"/>
      <c r="M569" s="212"/>
      <c r="N569" s="212"/>
      <c r="O569" s="218"/>
      <c r="P569" s="212"/>
    </row>
    <row r="570" spans="4:16" ht="40.15" customHeight="1">
      <c r="D570" s="212"/>
      <c r="E570" s="213"/>
      <c r="F570" s="214"/>
      <c r="G570" s="215"/>
      <c r="H570" s="216"/>
      <c r="I570" s="216"/>
      <c r="J570" s="217"/>
      <c r="K570" s="217"/>
      <c r="L570" s="212"/>
      <c r="M570" s="212"/>
      <c r="N570" s="212"/>
      <c r="O570" s="218"/>
      <c r="P570" s="212"/>
    </row>
    <row r="571" spans="4:16" ht="40.15" customHeight="1">
      <c r="D571" s="212"/>
      <c r="E571" s="213"/>
      <c r="F571" s="214"/>
      <c r="G571" s="215"/>
      <c r="H571" s="216"/>
      <c r="I571" s="216"/>
      <c r="J571" s="217"/>
      <c r="K571" s="217"/>
      <c r="L571" s="212"/>
      <c r="M571" s="212"/>
      <c r="N571" s="212"/>
      <c r="O571" s="218"/>
      <c r="P571" s="212"/>
    </row>
    <row r="572" spans="4:16" ht="40.15" customHeight="1">
      <c r="D572" s="212"/>
      <c r="E572" s="213"/>
      <c r="F572" s="214"/>
      <c r="G572" s="215"/>
      <c r="H572" s="216"/>
      <c r="I572" s="216"/>
      <c r="J572" s="217"/>
      <c r="K572" s="217"/>
      <c r="L572" s="212"/>
      <c r="M572" s="212"/>
      <c r="N572" s="212"/>
      <c r="O572" s="218"/>
      <c r="P572" s="212"/>
    </row>
    <row r="573" spans="4:16" ht="40.15" customHeight="1">
      <c r="D573" s="212"/>
      <c r="E573" s="213"/>
      <c r="F573" s="214"/>
      <c r="G573" s="215"/>
      <c r="H573" s="216"/>
      <c r="I573" s="216"/>
      <c r="J573" s="217"/>
      <c r="K573" s="217"/>
      <c r="L573" s="212"/>
      <c r="M573" s="212"/>
      <c r="N573" s="212"/>
      <c r="O573" s="218"/>
      <c r="P573" s="212"/>
    </row>
    <row r="574" spans="4:16" ht="40.15" customHeight="1">
      <c r="D574" s="212"/>
      <c r="E574" s="213"/>
      <c r="F574" s="214"/>
      <c r="G574" s="215"/>
      <c r="H574" s="216"/>
      <c r="I574" s="216"/>
      <c r="J574" s="217"/>
      <c r="K574" s="217"/>
      <c r="L574" s="212"/>
      <c r="M574" s="212"/>
      <c r="N574" s="212"/>
      <c r="O574" s="218"/>
      <c r="P574" s="212"/>
    </row>
    <row r="575" spans="4:16" ht="40.15" customHeight="1">
      <c r="D575" s="212"/>
      <c r="E575" s="213"/>
      <c r="F575" s="214"/>
      <c r="G575" s="215"/>
      <c r="H575" s="216"/>
      <c r="I575" s="216"/>
      <c r="J575" s="217"/>
      <c r="K575" s="217"/>
      <c r="L575" s="212"/>
      <c r="M575" s="212"/>
      <c r="N575" s="212"/>
      <c r="O575" s="218"/>
      <c r="P575" s="212"/>
    </row>
    <row r="576" spans="4:16" ht="40.15" customHeight="1">
      <c r="D576" s="212"/>
      <c r="E576" s="213"/>
      <c r="F576" s="214"/>
      <c r="G576" s="215"/>
      <c r="H576" s="216"/>
      <c r="I576" s="216"/>
      <c r="J576" s="217"/>
      <c r="K576" s="217"/>
      <c r="L576" s="212"/>
      <c r="M576" s="212"/>
      <c r="N576" s="212"/>
      <c r="O576" s="218"/>
      <c r="P576" s="212"/>
    </row>
    <row r="577" spans="4:16" ht="40.15" customHeight="1">
      <c r="D577" s="212"/>
      <c r="E577" s="213"/>
      <c r="F577" s="214"/>
      <c r="G577" s="215"/>
      <c r="H577" s="216"/>
      <c r="I577" s="216"/>
      <c r="J577" s="217"/>
      <c r="K577" s="217"/>
      <c r="L577" s="212"/>
      <c r="M577" s="212"/>
      <c r="N577" s="212"/>
      <c r="O577" s="218"/>
      <c r="P577" s="212"/>
    </row>
    <row r="578" spans="4:16" ht="40.15" customHeight="1">
      <c r="D578" s="212"/>
      <c r="E578" s="213"/>
      <c r="F578" s="214"/>
      <c r="G578" s="215"/>
      <c r="H578" s="216"/>
      <c r="I578" s="216"/>
      <c r="J578" s="217"/>
      <c r="K578" s="217"/>
      <c r="L578" s="212"/>
      <c r="M578" s="212"/>
      <c r="N578" s="212"/>
      <c r="O578" s="218"/>
      <c r="P578" s="212"/>
    </row>
    <row r="579" spans="4:16" ht="40.15" customHeight="1">
      <c r="D579" s="212"/>
      <c r="E579" s="213"/>
      <c r="F579" s="214"/>
      <c r="G579" s="215"/>
      <c r="H579" s="216"/>
      <c r="I579" s="216"/>
      <c r="J579" s="217"/>
      <c r="K579" s="217"/>
      <c r="L579" s="212"/>
      <c r="M579" s="212"/>
      <c r="N579" s="212"/>
      <c r="O579" s="218"/>
      <c r="P579" s="212"/>
    </row>
    <row r="580" spans="4:16" ht="40.15" customHeight="1">
      <c r="D580" s="212"/>
      <c r="E580" s="213"/>
      <c r="F580" s="214"/>
      <c r="G580" s="215"/>
      <c r="H580" s="216"/>
      <c r="I580" s="216"/>
      <c r="J580" s="217"/>
      <c r="K580" s="217"/>
      <c r="L580" s="212"/>
      <c r="M580" s="212"/>
      <c r="N580" s="212"/>
      <c r="O580" s="218"/>
      <c r="P580" s="212"/>
    </row>
    <row r="581" spans="4:16" ht="40.15" customHeight="1">
      <c r="D581" s="212"/>
      <c r="E581" s="213"/>
      <c r="F581" s="214"/>
      <c r="G581" s="215"/>
      <c r="H581" s="216"/>
      <c r="I581" s="216"/>
      <c r="J581" s="217"/>
      <c r="K581" s="217"/>
      <c r="L581" s="212"/>
      <c r="M581" s="212"/>
      <c r="N581" s="212"/>
      <c r="O581" s="218"/>
      <c r="P581" s="212"/>
    </row>
    <row r="582" spans="4:16" ht="40.15" customHeight="1">
      <c r="D582" s="212"/>
      <c r="E582" s="213"/>
      <c r="F582" s="214"/>
      <c r="G582" s="215"/>
      <c r="H582" s="216"/>
      <c r="I582" s="216"/>
      <c r="J582" s="217"/>
      <c r="K582" s="217"/>
      <c r="L582" s="212"/>
      <c r="M582" s="212"/>
      <c r="N582" s="212"/>
      <c r="O582" s="218"/>
      <c r="P582" s="212"/>
    </row>
    <row r="583" spans="4:16" ht="40.15" customHeight="1">
      <c r="D583" s="212"/>
      <c r="E583" s="213"/>
      <c r="F583" s="214"/>
      <c r="G583" s="215"/>
      <c r="H583" s="216"/>
      <c r="I583" s="216"/>
      <c r="J583" s="217"/>
      <c r="K583" s="217"/>
      <c r="L583" s="212"/>
      <c r="M583" s="212"/>
      <c r="N583" s="212"/>
      <c r="O583" s="218"/>
      <c r="P583" s="212"/>
    </row>
    <row r="584" spans="4:16" ht="40.15" customHeight="1">
      <c r="D584" s="219"/>
      <c r="E584" s="213"/>
      <c r="F584" s="97"/>
      <c r="G584" s="220"/>
      <c r="H584" s="221"/>
      <c r="I584" s="221"/>
      <c r="J584" s="222"/>
      <c r="K584" s="222"/>
      <c r="L584" s="219"/>
      <c r="M584" s="219"/>
      <c r="N584" s="219"/>
      <c r="O584" s="223"/>
      <c r="P584" s="219"/>
    </row>
    <row r="585" spans="4:16">
      <c r="F585" s="97"/>
    </row>
    <row r="586" spans="4:16">
      <c r="F586" s="97"/>
    </row>
    <row r="587" spans="4:16">
      <c r="F587" s="97"/>
    </row>
    <row r="588" spans="4:16">
      <c r="F588" s="97"/>
    </row>
    <row r="589" spans="4:16">
      <c r="F589" s="97"/>
    </row>
    <row r="590" spans="4:16">
      <c r="F590" s="97"/>
    </row>
    <row r="591" spans="4:16">
      <c r="F591" s="97"/>
    </row>
    <row r="592" spans="4:16">
      <c r="F592" s="97"/>
    </row>
    <row r="593" spans="6:6">
      <c r="F593" s="97"/>
    </row>
    <row r="594" spans="6:6">
      <c r="F594" s="97"/>
    </row>
    <row r="595" spans="6:6">
      <c r="F595" s="97"/>
    </row>
    <row r="596" spans="6:6">
      <c r="F596" s="97"/>
    </row>
    <row r="597" spans="6:6">
      <c r="F597" s="97"/>
    </row>
    <row r="598" spans="6:6">
      <c r="F598" s="97"/>
    </row>
    <row r="599" spans="6:6">
      <c r="F599" s="97"/>
    </row>
    <row r="600" spans="6:6">
      <c r="F600" s="97"/>
    </row>
    <row r="601" spans="6:6">
      <c r="F601" s="97"/>
    </row>
  </sheetData>
  <mergeCells count="747">
    <mergeCell ref="BT4:BT5"/>
    <mergeCell ref="BU4:BU5"/>
    <mergeCell ref="BN72:BN75"/>
    <mergeCell ref="BN76:BN79"/>
    <mergeCell ref="BN80:BN83"/>
    <mergeCell ref="BO4:BO5"/>
    <mergeCell ref="BO9:BO12"/>
    <mergeCell ref="BO13:BO16"/>
    <mergeCell ref="BO17:BO20"/>
    <mergeCell ref="BO22:BO25"/>
    <mergeCell ref="BO26:BO29"/>
    <mergeCell ref="BO30:BO33"/>
    <mergeCell ref="BO34:BO37"/>
    <mergeCell ref="BO39:BO42"/>
    <mergeCell ref="BO43:BO46"/>
    <mergeCell ref="BO47:BO50"/>
    <mergeCell ref="BO51:BO54"/>
    <mergeCell ref="BO55:BO58"/>
    <mergeCell ref="BO60:BO63"/>
    <mergeCell ref="BO64:BO67"/>
    <mergeCell ref="BO68:BO71"/>
    <mergeCell ref="BO72:BO75"/>
    <mergeCell ref="BO76:BO79"/>
    <mergeCell ref="BO80:BO83"/>
    <mergeCell ref="BN34:BN37"/>
    <mergeCell ref="BN39:BN42"/>
    <mergeCell ref="BN43:BN46"/>
    <mergeCell ref="BN47:BN50"/>
    <mergeCell ref="BN51:BN54"/>
    <mergeCell ref="BN55:BN58"/>
    <mergeCell ref="BN60:BN63"/>
    <mergeCell ref="BN64:BN67"/>
    <mergeCell ref="BN68:BN71"/>
    <mergeCell ref="BL4:BL5"/>
    <mergeCell ref="BM4:BM5"/>
    <mergeCell ref="BN4:BN5"/>
    <mergeCell ref="BN9:BN12"/>
    <mergeCell ref="BN13:BN16"/>
    <mergeCell ref="BN17:BN20"/>
    <mergeCell ref="BN22:BN25"/>
    <mergeCell ref="BN26:BN29"/>
    <mergeCell ref="BN30:BN33"/>
    <mergeCell ref="BF72:BF75"/>
    <mergeCell ref="BF76:BF79"/>
    <mergeCell ref="BF80:BF83"/>
    <mergeCell ref="BG4:BG5"/>
    <mergeCell ref="BG9:BG12"/>
    <mergeCell ref="BG13:BG16"/>
    <mergeCell ref="BG17:BG20"/>
    <mergeCell ref="BG22:BG25"/>
    <mergeCell ref="BG26:BG29"/>
    <mergeCell ref="BG30:BG33"/>
    <mergeCell ref="BG34:BG37"/>
    <mergeCell ref="BG39:BG42"/>
    <mergeCell ref="BG43:BG46"/>
    <mergeCell ref="BG47:BG50"/>
    <mergeCell ref="BG51:BG54"/>
    <mergeCell ref="BG55:BG58"/>
    <mergeCell ref="BG60:BG63"/>
    <mergeCell ref="BG64:BG67"/>
    <mergeCell ref="BG68:BG71"/>
    <mergeCell ref="BG72:BG75"/>
    <mergeCell ref="BG76:BG79"/>
    <mergeCell ref="BG80:BG83"/>
    <mergeCell ref="BF34:BF37"/>
    <mergeCell ref="BF39:BF42"/>
    <mergeCell ref="BF43:BF46"/>
    <mergeCell ref="BF47:BF50"/>
    <mergeCell ref="BF51:BF54"/>
    <mergeCell ref="BF55:BF58"/>
    <mergeCell ref="BF60:BF63"/>
    <mergeCell ref="BF64:BF67"/>
    <mergeCell ref="BF68:BF71"/>
    <mergeCell ref="BD4:BD5"/>
    <mergeCell ref="BE4:BE5"/>
    <mergeCell ref="BF4:BF5"/>
    <mergeCell ref="BF9:BF12"/>
    <mergeCell ref="BF13:BF16"/>
    <mergeCell ref="BF17:BF20"/>
    <mergeCell ref="BF22:BF25"/>
    <mergeCell ref="BF26:BF29"/>
    <mergeCell ref="BF30:BF33"/>
    <mergeCell ref="AX72:AX75"/>
    <mergeCell ref="AX76:AX79"/>
    <mergeCell ref="AX80:AX83"/>
    <mergeCell ref="AY4:AY5"/>
    <mergeCell ref="AY9:AY12"/>
    <mergeCell ref="AY13:AY16"/>
    <mergeCell ref="AY17:AY20"/>
    <mergeCell ref="AY22:AY25"/>
    <mergeCell ref="AY26:AY29"/>
    <mergeCell ref="AY30:AY33"/>
    <mergeCell ref="AY34:AY37"/>
    <mergeCell ref="AY39:AY42"/>
    <mergeCell ref="AY43:AY46"/>
    <mergeCell ref="AY47:AY50"/>
    <mergeCell ref="AY51:AY54"/>
    <mergeCell ref="AY55:AY58"/>
    <mergeCell ref="AY60:AY63"/>
    <mergeCell ref="AY64:AY67"/>
    <mergeCell ref="AY68:AY71"/>
    <mergeCell ref="AY72:AY75"/>
    <mergeCell ref="AY76:AY79"/>
    <mergeCell ref="AY80:AY83"/>
    <mergeCell ref="AX34:AX37"/>
    <mergeCell ref="AX39:AX42"/>
    <mergeCell ref="AX43:AX46"/>
    <mergeCell ref="AX47:AX50"/>
    <mergeCell ref="AX51:AX54"/>
    <mergeCell ref="AX55:AX58"/>
    <mergeCell ref="AX60:AX63"/>
    <mergeCell ref="AX64:AX67"/>
    <mergeCell ref="AX68:AX71"/>
    <mergeCell ref="AV4:AV5"/>
    <mergeCell ref="AW4:AW5"/>
    <mergeCell ref="AX4:AX5"/>
    <mergeCell ref="AX9:AX12"/>
    <mergeCell ref="AX13:AX16"/>
    <mergeCell ref="AX17:AX20"/>
    <mergeCell ref="AX22:AX25"/>
    <mergeCell ref="AX26:AX29"/>
    <mergeCell ref="AX30:AX33"/>
    <mergeCell ref="AP80:AP83"/>
    <mergeCell ref="AQ4:AQ5"/>
    <mergeCell ref="AQ9:AQ12"/>
    <mergeCell ref="AQ13:AQ16"/>
    <mergeCell ref="AQ17:AQ20"/>
    <mergeCell ref="AQ22:AQ25"/>
    <mergeCell ref="AQ26:AQ29"/>
    <mergeCell ref="AQ30:AQ33"/>
    <mergeCell ref="AQ34:AQ37"/>
    <mergeCell ref="AQ39:AQ42"/>
    <mergeCell ref="AQ43:AQ46"/>
    <mergeCell ref="AQ47:AQ50"/>
    <mergeCell ref="AQ51:AQ54"/>
    <mergeCell ref="AQ55:AQ58"/>
    <mergeCell ref="AQ60:AQ63"/>
    <mergeCell ref="AQ64:AQ67"/>
    <mergeCell ref="AQ68:AQ71"/>
    <mergeCell ref="AQ72:AQ75"/>
    <mergeCell ref="AQ76:AQ79"/>
    <mergeCell ref="AQ80:AQ83"/>
    <mergeCell ref="AP43:AP46"/>
    <mergeCell ref="AP47:AP50"/>
    <mergeCell ref="AP51:AP54"/>
    <mergeCell ref="AP55:AP58"/>
    <mergeCell ref="AP60:AP63"/>
    <mergeCell ref="AP64:AP67"/>
    <mergeCell ref="AP68:AP71"/>
    <mergeCell ref="AP72:AP75"/>
    <mergeCell ref="AP76:AP79"/>
    <mergeCell ref="AP4:AP5"/>
    <mergeCell ref="AP9:AP12"/>
    <mergeCell ref="AP13:AP16"/>
    <mergeCell ref="AP17:AP20"/>
    <mergeCell ref="AP22:AP25"/>
    <mergeCell ref="AP26:AP29"/>
    <mergeCell ref="AP30:AP33"/>
    <mergeCell ref="AP34:AP37"/>
    <mergeCell ref="AP39:AP42"/>
    <mergeCell ref="AE80:AE83"/>
    <mergeCell ref="AF4:AF5"/>
    <mergeCell ref="AF9:AF12"/>
    <mergeCell ref="AF13:AF16"/>
    <mergeCell ref="AF17:AF20"/>
    <mergeCell ref="AF22:AF25"/>
    <mergeCell ref="AF26:AF29"/>
    <mergeCell ref="AF30:AF33"/>
    <mergeCell ref="AF34:AF37"/>
    <mergeCell ref="AF39:AF42"/>
    <mergeCell ref="AF43:AF46"/>
    <mergeCell ref="AF47:AF50"/>
    <mergeCell ref="AF51:AF54"/>
    <mergeCell ref="AF55:AF58"/>
    <mergeCell ref="AF60:AF63"/>
    <mergeCell ref="AF64:AF67"/>
    <mergeCell ref="AF68:AF71"/>
    <mergeCell ref="AF72:AF75"/>
    <mergeCell ref="AF76:AF79"/>
    <mergeCell ref="AF80:AF83"/>
    <mergeCell ref="AE43:AE46"/>
    <mergeCell ref="AE47:AE50"/>
    <mergeCell ref="AE51:AE54"/>
    <mergeCell ref="AE55:AE58"/>
    <mergeCell ref="AE60:AE63"/>
    <mergeCell ref="AE64:AE67"/>
    <mergeCell ref="AE68:AE71"/>
    <mergeCell ref="AE72:AE75"/>
    <mergeCell ref="AE76:AE79"/>
    <mergeCell ref="AE4:AE5"/>
    <mergeCell ref="AE9:AE12"/>
    <mergeCell ref="AE13:AE16"/>
    <mergeCell ref="AE17:AE20"/>
    <mergeCell ref="AE22:AE25"/>
    <mergeCell ref="AE26:AE29"/>
    <mergeCell ref="AE30:AE33"/>
    <mergeCell ref="AE34:AE37"/>
    <mergeCell ref="AE39:AE42"/>
    <mergeCell ref="AD47:AD50"/>
    <mergeCell ref="AD51:AD54"/>
    <mergeCell ref="AD55:AD58"/>
    <mergeCell ref="AD60:AD63"/>
    <mergeCell ref="AD64:AD67"/>
    <mergeCell ref="AD68:AD71"/>
    <mergeCell ref="AD72:AD75"/>
    <mergeCell ref="AD76:AD79"/>
    <mergeCell ref="AD80:AD83"/>
    <mergeCell ref="AD9:AD12"/>
    <mergeCell ref="AD13:AD16"/>
    <mergeCell ref="AD17:AD20"/>
    <mergeCell ref="AD22:AD25"/>
    <mergeCell ref="AD26:AD29"/>
    <mergeCell ref="AD30:AD33"/>
    <mergeCell ref="AD34:AD37"/>
    <mergeCell ref="AD39:AD42"/>
    <mergeCell ref="AD43:AD46"/>
    <mergeCell ref="AC47:AC50"/>
    <mergeCell ref="AC51:AC54"/>
    <mergeCell ref="AC55:AC58"/>
    <mergeCell ref="AC60:AC63"/>
    <mergeCell ref="AC64:AC67"/>
    <mergeCell ref="AC68:AC71"/>
    <mergeCell ref="AC72:AC75"/>
    <mergeCell ref="AC76:AC79"/>
    <mergeCell ref="AC80:AC83"/>
    <mergeCell ref="AC9:AC12"/>
    <mergeCell ref="AC13:AC16"/>
    <mergeCell ref="AC17:AC20"/>
    <mergeCell ref="AC22:AC25"/>
    <mergeCell ref="AC26:AC29"/>
    <mergeCell ref="AC30:AC33"/>
    <mergeCell ref="AC34:AC37"/>
    <mergeCell ref="AC39:AC42"/>
    <mergeCell ref="AC43:AC46"/>
    <mergeCell ref="AB47:AB50"/>
    <mergeCell ref="AB51:AB54"/>
    <mergeCell ref="AB55:AB58"/>
    <mergeCell ref="AB60:AB63"/>
    <mergeCell ref="AB64:AB67"/>
    <mergeCell ref="AB68:AB71"/>
    <mergeCell ref="AB72:AB75"/>
    <mergeCell ref="AB76:AB79"/>
    <mergeCell ref="AB80:AB83"/>
    <mergeCell ref="AB9:AB12"/>
    <mergeCell ref="AB13:AB16"/>
    <mergeCell ref="AB17:AB20"/>
    <mergeCell ref="AB22:AB25"/>
    <mergeCell ref="AB26:AB29"/>
    <mergeCell ref="AB30:AB33"/>
    <mergeCell ref="AB34:AB37"/>
    <mergeCell ref="AB39:AB42"/>
    <mergeCell ref="AB43:AB46"/>
    <mergeCell ref="Z80:Z83"/>
    <mergeCell ref="AA9:AA12"/>
    <mergeCell ref="AA13:AA16"/>
    <mergeCell ref="AA17:AA20"/>
    <mergeCell ref="AA22:AA25"/>
    <mergeCell ref="AA26:AA29"/>
    <mergeCell ref="AA30:AA33"/>
    <mergeCell ref="AA34:AA37"/>
    <mergeCell ref="AA39:AA42"/>
    <mergeCell ref="AA43:AA46"/>
    <mergeCell ref="AA47:AA50"/>
    <mergeCell ref="AA51:AA54"/>
    <mergeCell ref="AA55:AA58"/>
    <mergeCell ref="AA60:AA63"/>
    <mergeCell ref="AA64:AA67"/>
    <mergeCell ref="AA68:AA71"/>
    <mergeCell ref="AA72:AA75"/>
    <mergeCell ref="AA76:AA79"/>
    <mergeCell ref="AA80:AA83"/>
    <mergeCell ref="Z43:Z46"/>
    <mergeCell ref="Z47:Z50"/>
    <mergeCell ref="Z51:Z54"/>
    <mergeCell ref="Z55:Z58"/>
    <mergeCell ref="Z60:Z63"/>
    <mergeCell ref="Z64:Z67"/>
    <mergeCell ref="Z68:Z71"/>
    <mergeCell ref="Z72:Z75"/>
    <mergeCell ref="Z76:Z79"/>
    <mergeCell ref="Z4:Z5"/>
    <mergeCell ref="Z9:Z12"/>
    <mergeCell ref="Z13:Z16"/>
    <mergeCell ref="Z17:Z20"/>
    <mergeCell ref="Z22:Z25"/>
    <mergeCell ref="Z26:Z29"/>
    <mergeCell ref="Z30:Z33"/>
    <mergeCell ref="Z34:Z37"/>
    <mergeCell ref="Z39:Z42"/>
    <mergeCell ref="X80:X83"/>
    <mergeCell ref="Y4:Y5"/>
    <mergeCell ref="Y9:Y12"/>
    <mergeCell ref="Y13:Y16"/>
    <mergeCell ref="Y17:Y20"/>
    <mergeCell ref="Y22:Y25"/>
    <mergeCell ref="Y26:Y29"/>
    <mergeCell ref="Y30:Y33"/>
    <mergeCell ref="Y34:Y37"/>
    <mergeCell ref="Y39:Y42"/>
    <mergeCell ref="Y43:Y46"/>
    <mergeCell ref="Y47:Y50"/>
    <mergeCell ref="Y51:Y54"/>
    <mergeCell ref="Y55:Y58"/>
    <mergeCell ref="Y60:Y63"/>
    <mergeCell ref="Y64:Y67"/>
    <mergeCell ref="Y68:Y71"/>
    <mergeCell ref="Y72:Y75"/>
    <mergeCell ref="Y76:Y79"/>
    <mergeCell ref="Y80:Y83"/>
    <mergeCell ref="X43:X46"/>
    <mergeCell ref="X47:X50"/>
    <mergeCell ref="X51:X54"/>
    <mergeCell ref="X55:X58"/>
    <mergeCell ref="X60:X63"/>
    <mergeCell ref="X64:X67"/>
    <mergeCell ref="X68:X71"/>
    <mergeCell ref="X72:X75"/>
    <mergeCell ref="X76:X79"/>
    <mergeCell ref="X4:X5"/>
    <mergeCell ref="X9:X12"/>
    <mergeCell ref="X13:X16"/>
    <mergeCell ref="X17:X20"/>
    <mergeCell ref="X22:X25"/>
    <mergeCell ref="X26:X29"/>
    <mergeCell ref="X30:X33"/>
    <mergeCell ref="X34:X37"/>
    <mergeCell ref="X39:X42"/>
    <mergeCell ref="V80:V83"/>
    <mergeCell ref="W4:W5"/>
    <mergeCell ref="W9:W12"/>
    <mergeCell ref="W13:W16"/>
    <mergeCell ref="W17:W20"/>
    <mergeCell ref="W22:W25"/>
    <mergeCell ref="W26:W29"/>
    <mergeCell ref="W30:W33"/>
    <mergeCell ref="W34:W37"/>
    <mergeCell ref="W39:W42"/>
    <mergeCell ref="W43:W46"/>
    <mergeCell ref="W47:W50"/>
    <mergeCell ref="W51:W54"/>
    <mergeCell ref="W55:W58"/>
    <mergeCell ref="W60:W63"/>
    <mergeCell ref="W64:W67"/>
    <mergeCell ref="W68:W71"/>
    <mergeCell ref="W72:W75"/>
    <mergeCell ref="W76:W79"/>
    <mergeCell ref="W80:W83"/>
    <mergeCell ref="V43:V46"/>
    <mergeCell ref="V47:V50"/>
    <mergeCell ref="V51:V54"/>
    <mergeCell ref="V55:V58"/>
    <mergeCell ref="V60:V63"/>
    <mergeCell ref="V64:V67"/>
    <mergeCell ref="V68:V71"/>
    <mergeCell ref="V72:V75"/>
    <mergeCell ref="V76:V79"/>
    <mergeCell ref="V4:V5"/>
    <mergeCell ref="V9:V12"/>
    <mergeCell ref="V13:V16"/>
    <mergeCell ref="V17:V20"/>
    <mergeCell ref="V22:V25"/>
    <mergeCell ref="V26:V29"/>
    <mergeCell ref="V30:V33"/>
    <mergeCell ref="V34:V37"/>
    <mergeCell ref="V39:V42"/>
    <mergeCell ref="T80:T83"/>
    <mergeCell ref="U4:U5"/>
    <mergeCell ref="U9:U12"/>
    <mergeCell ref="U13:U16"/>
    <mergeCell ref="U17:U20"/>
    <mergeCell ref="U22:U25"/>
    <mergeCell ref="U26:U29"/>
    <mergeCell ref="U30:U33"/>
    <mergeCell ref="U34:U37"/>
    <mergeCell ref="U39:U42"/>
    <mergeCell ref="U43:U46"/>
    <mergeCell ref="U47:U50"/>
    <mergeCell ref="U51:U54"/>
    <mergeCell ref="U55:U58"/>
    <mergeCell ref="U60:U63"/>
    <mergeCell ref="U64:U67"/>
    <mergeCell ref="U68:U71"/>
    <mergeCell ref="U72:U75"/>
    <mergeCell ref="U76:U79"/>
    <mergeCell ref="U80:U83"/>
    <mergeCell ref="T43:T46"/>
    <mergeCell ref="T47:T50"/>
    <mergeCell ref="T51:T54"/>
    <mergeCell ref="T55:T58"/>
    <mergeCell ref="T60:T63"/>
    <mergeCell ref="T64:T67"/>
    <mergeCell ref="T68:T71"/>
    <mergeCell ref="T72:T75"/>
    <mergeCell ref="T76:T79"/>
    <mergeCell ref="T4:T5"/>
    <mergeCell ref="T9:T12"/>
    <mergeCell ref="T13:T16"/>
    <mergeCell ref="T17:T20"/>
    <mergeCell ref="T22:T25"/>
    <mergeCell ref="T26:T29"/>
    <mergeCell ref="T30:T33"/>
    <mergeCell ref="T34:T37"/>
    <mergeCell ref="T39:T42"/>
    <mergeCell ref="S47:S50"/>
    <mergeCell ref="S51:S54"/>
    <mergeCell ref="S55:S58"/>
    <mergeCell ref="S60:S63"/>
    <mergeCell ref="S64:S67"/>
    <mergeCell ref="S68:S71"/>
    <mergeCell ref="S72:S75"/>
    <mergeCell ref="S76:S79"/>
    <mergeCell ref="S80:S83"/>
    <mergeCell ref="S9:S12"/>
    <mergeCell ref="S13:S16"/>
    <mergeCell ref="S17:S20"/>
    <mergeCell ref="S22:S25"/>
    <mergeCell ref="S26:S29"/>
    <mergeCell ref="S30:S33"/>
    <mergeCell ref="S34:S37"/>
    <mergeCell ref="S39:S42"/>
    <mergeCell ref="S43:S46"/>
    <mergeCell ref="R47:R50"/>
    <mergeCell ref="R51:R54"/>
    <mergeCell ref="R55:R58"/>
    <mergeCell ref="R60:R63"/>
    <mergeCell ref="R64:R67"/>
    <mergeCell ref="R68:R71"/>
    <mergeCell ref="R72:R75"/>
    <mergeCell ref="R76:R79"/>
    <mergeCell ref="R80:R83"/>
    <mergeCell ref="R9:R12"/>
    <mergeCell ref="R13:R16"/>
    <mergeCell ref="R17:R20"/>
    <mergeCell ref="R22:R25"/>
    <mergeCell ref="R26:R29"/>
    <mergeCell ref="R30:R33"/>
    <mergeCell ref="R34:R37"/>
    <mergeCell ref="R39:R42"/>
    <mergeCell ref="R43:R46"/>
    <mergeCell ref="Q47:Q50"/>
    <mergeCell ref="Q51:Q54"/>
    <mergeCell ref="Q55:Q58"/>
    <mergeCell ref="Q60:Q63"/>
    <mergeCell ref="Q64:Q67"/>
    <mergeCell ref="Q68:Q71"/>
    <mergeCell ref="Q72:Q75"/>
    <mergeCell ref="Q76:Q79"/>
    <mergeCell ref="Q80:Q83"/>
    <mergeCell ref="Q9:Q12"/>
    <mergeCell ref="Q13:Q16"/>
    <mergeCell ref="Q17:Q20"/>
    <mergeCell ref="Q22:Q25"/>
    <mergeCell ref="Q26:Q29"/>
    <mergeCell ref="Q30:Q33"/>
    <mergeCell ref="Q34:Q37"/>
    <mergeCell ref="Q39:Q42"/>
    <mergeCell ref="Q43:Q46"/>
    <mergeCell ref="P47:P50"/>
    <mergeCell ref="P51:P54"/>
    <mergeCell ref="P55:P58"/>
    <mergeCell ref="P60:P63"/>
    <mergeCell ref="P64:P67"/>
    <mergeCell ref="P68:P71"/>
    <mergeCell ref="P72:P75"/>
    <mergeCell ref="P76:P79"/>
    <mergeCell ref="P80:P83"/>
    <mergeCell ref="P9:P12"/>
    <mergeCell ref="P13:P16"/>
    <mergeCell ref="P17:P20"/>
    <mergeCell ref="P22:P25"/>
    <mergeCell ref="P26:P29"/>
    <mergeCell ref="P30:P33"/>
    <mergeCell ref="P34:P37"/>
    <mergeCell ref="P39:P42"/>
    <mergeCell ref="P43:P46"/>
    <mergeCell ref="O47:O50"/>
    <mergeCell ref="O51:O54"/>
    <mergeCell ref="O55:O58"/>
    <mergeCell ref="O60:O63"/>
    <mergeCell ref="O64:O67"/>
    <mergeCell ref="O68:O71"/>
    <mergeCell ref="O72:O75"/>
    <mergeCell ref="O76:O79"/>
    <mergeCell ref="O80:O83"/>
    <mergeCell ref="O9:O12"/>
    <mergeCell ref="O13:O16"/>
    <mergeCell ref="O17:O20"/>
    <mergeCell ref="O22:O25"/>
    <mergeCell ref="O26:O29"/>
    <mergeCell ref="O30:O33"/>
    <mergeCell ref="O34:O37"/>
    <mergeCell ref="O39:O42"/>
    <mergeCell ref="O43:O46"/>
    <mergeCell ref="N47:N50"/>
    <mergeCell ref="N51:N54"/>
    <mergeCell ref="N55:N58"/>
    <mergeCell ref="N60:N63"/>
    <mergeCell ref="N64:N67"/>
    <mergeCell ref="N68:N71"/>
    <mergeCell ref="N72:N75"/>
    <mergeCell ref="N76:N79"/>
    <mergeCell ref="N80:N83"/>
    <mergeCell ref="N9:N12"/>
    <mergeCell ref="N13:N16"/>
    <mergeCell ref="N17:N20"/>
    <mergeCell ref="N22:N25"/>
    <mergeCell ref="N26:N29"/>
    <mergeCell ref="N30:N33"/>
    <mergeCell ref="N34:N37"/>
    <mergeCell ref="N39:N42"/>
    <mergeCell ref="N43:N46"/>
    <mergeCell ref="M47:M50"/>
    <mergeCell ref="M51:M54"/>
    <mergeCell ref="M55:M58"/>
    <mergeCell ref="M60:M63"/>
    <mergeCell ref="M64:M67"/>
    <mergeCell ref="M68:M71"/>
    <mergeCell ref="M72:M75"/>
    <mergeCell ref="M76:M79"/>
    <mergeCell ref="M80:M83"/>
    <mergeCell ref="M9:M12"/>
    <mergeCell ref="M13:M16"/>
    <mergeCell ref="M17:M20"/>
    <mergeCell ref="M22:M25"/>
    <mergeCell ref="M26:M29"/>
    <mergeCell ref="M30:M33"/>
    <mergeCell ref="M34:M37"/>
    <mergeCell ref="M39:M42"/>
    <mergeCell ref="M43:M46"/>
    <mergeCell ref="L47:L50"/>
    <mergeCell ref="L51:L54"/>
    <mergeCell ref="L55:L58"/>
    <mergeCell ref="L60:L63"/>
    <mergeCell ref="L64:L67"/>
    <mergeCell ref="L68:L71"/>
    <mergeCell ref="L72:L75"/>
    <mergeCell ref="L76:L79"/>
    <mergeCell ref="L80:L83"/>
    <mergeCell ref="L9:L12"/>
    <mergeCell ref="L13:L16"/>
    <mergeCell ref="L17:L20"/>
    <mergeCell ref="L22:L25"/>
    <mergeCell ref="L26:L29"/>
    <mergeCell ref="L30:L33"/>
    <mergeCell ref="L34:L37"/>
    <mergeCell ref="L39:L42"/>
    <mergeCell ref="L43:L46"/>
    <mergeCell ref="K47:K50"/>
    <mergeCell ref="K51:K54"/>
    <mergeCell ref="K55:K58"/>
    <mergeCell ref="K60:K63"/>
    <mergeCell ref="K64:K67"/>
    <mergeCell ref="K68:K71"/>
    <mergeCell ref="K72:K75"/>
    <mergeCell ref="K76:K79"/>
    <mergeCell ref="K80:K83"/>
    <mergeCell ref="K9:K12"/>
    <mergeCell ref="K13:K16"/>
    <mergeCell ref="K17:K20"/>
    <mergeCell ref="K22:K25"/>
    <mergeCell ref="K26:K29"/>
    <mergeCell ref="K30:K33"/>
    <mergeCell ref="K34:K37"/>
    <mergeCell ref="K39:K42"/>
    <mergeCell ref="K43:K46"/>
    <mergeCell ref="J47:J50"/>
    <mergeCell ref="J51:J54"/>
    <mergeCell ref="J55:J58"/>
    <mergeCell ref="J60:J63"/>
    <mergeCell ref="J64:J67"/>
    <mergeCell ref="J68:J71"/>
    <mergeCell ref="J72:J75"/>
    <mergeCell ref="J76:J79"/>
    <mergeCell ref="J80:J83"/>
    <mergeCell ref="J9:J12"/>
    <mergeCell ref="J13:J16"/>
    <mergeCell ref="J17:J20"/>
    <mergeCell ref="J22:J25"/>
    <mergeCell ref="J26:J29"/>
    <mergeCell ref="J30:J33"/>
    <mergeCell ref="J34:J37"/>
    <mergeCell ref="J39:J42"/>
    <mergeCell ref="J43:J46"/>
    <mergeCell ref="I47:I50"/>
    <mergeCell ref="I51:I54"/>
    <mergeCell ref="I55:I58"/>
    <mergeCell ref="I60:I63"/>
    <mergeCell ref="I64:I67"/>
    <mergeCell ref="I68:I71"/>
    <mergeCell ref="I72:I75"/>
    <mergeCell ref="I76:I79"/>
    <mergeCell ref="I80:I83"/>
    <mergeCell ref="I9:I12"/>
    <mergeCell ref="I13:I16"/>
    <mergeCell ref="I17:I20"/>
    <mergeCell ref="I22:I25"/>
    <mergeCell ref="I26:I29"/>
    <mergeCell ref="I30:I33"/>
    <mergeCell ref="I34:I37"/>
    <mergeCell ref="I39:I42"/>
    <mergeCell ref="I43:I46"/>
    <mergeCell ref="H47:H50"/>
    <mergeCell ref="H51:H54"/>
    <mergeCell ref="H55:H58"/>
    <mergeCell ref="H60:H63"/>
    <mergeCell ref="H64:H67"/>
    <mergeCell ref="H68:H71"/>
    <mergeCell ref="H72:H75"/>
    <mergeCell ref="H76:H79"/>
    <mergeCell ref="H80:H83"/>
    <mergeCell ref="H9:H12"/>
    <mergeCell ref="H13:H16"/>
    <mergeCell ref="H17:H20"/>
    <mergeCell ref="H22:H25"/>
    <mergeCell ref="H26:H29"/>
    <mergeCell ref="H30:H33"/>
    <mergeCell ref="H34:H37"/>
    <mergeCell ref="H39:H42"/>
    <mergeCell ref="H43:H46"/>
    <mergeCell ref="G47:G50"/>
    <mergeCell ref="G51:G54"/>
    <mergeCell ref="G55:G58"/>
    <mergeCell ref="G60:G63"/>
    <mergeCell ref="G64:G67"/>
    <mergeCell ref="G68:G71"/>
    <mergeCell ref="G72:G75"/>
    <mergeCell ref="G76:G79"/>
    <mergeCell ref="G80:G83"/>
    <mergeCell ref="G9:G12"/>
    <mergeCell ref="G13:G16"/>
    <mergeCell ref="G17:G20"/>
    <mergeCell ref="G22:G25"/>
    <mergeCell ref="G26:G29"/>
    <mergeCell ref="G30:G33"/>
    <mergeCell ref="G34:G37"/>
    <mergeCell ref="G39:G42"/>
    <mergeCell ref="G43:G46"/>
    <mergeCell ref="F47:F50"/>
    <mergeCell ref="F51:F54"/>
    <mergeCell ref="F55:F58"/>
    <mergeCell ref="F60:F63"/>
    <mergeCell ref="F64:F67"/>
    <mergeCell ref="F68:F71"/>
    <mergeCell ref="F72:F75"/>
    <mergeCell ref="F76:F79"/>
    <mergeCell ref="F80:F83"/>
    <mergeCell ref="F9:F12"/>
    <mergeCell ref="F13:F16"/>
    <mergeCell ref="F17:F20"/>
    <mergeCell ref="F22:F25"/>
    <mergeCell ref="F26:F29"/>
    <mergeCell ref="F30:F33"/>
    <mergeCell ref="F34:F37"/>
    <mergeCell ref="F39:F42"/>
    <mergeCell ref="F43:F46"/>
    <mergeCell ref="E47:E50"/>
    <mergeCell ref="E51:E54"/>
    <mergeCell ref="E55:E58"/>
    <mergeCell ref="E60:E63"/>
    <mergeCell ref="E64:E67"/>
    <mergeCell ref="E68:E71"/>
    <mergeCell ref="E72:E75"/>
    <mergeCell ref="E76:E79"/>
    <mergeCell ref="E80:E83"/>
    <mergeCell ref="E9:E12"/>
    <mergeCell ref="E13:E16"/>
    <mergeCell ref="E17:E20"/>
    <mergeCell ref="E22:E25"/>
    <mergeCell ref="E26:E29"/>
    <mergeCell ref="E30:E33"/>
    <mergeCell ref="E34:E37"/>
    <mergeCell ref="E39:E42"/>
    <mergeCell ref="E43:E46"/>
    <mergeCell ref="D47:D50"/>
    <mergeCell ref="D51:D54"/>
    <mergeCell ref="D55:D58"/>
    <mergeCell ref="D60:D63"/>
    <mergeCell ref="D64:D67"/>
    <mergeCell ref="D68:D71"/>
    <mergeCell ref="D72:D75"/>
    <mergeCell ref="D76:D79"/>
    <mergeCell ref="D80:D83"/>
    <mergeCell ref="D9:D12"/>
    <mergeCell ref="D13:D16"/>
    <mergeCell ref="D17:D20"/>
    <mergeCell ref="D22:D25"/>
    <mergeCell ref="D26:D29"/>
    <mergeCell ref="D30:D33"/>
    <mergeCell ref="D34:D37"/>
    <mergeCell ref="D39:D42"/>
    <mergeCell ref="D43:D46"/>
    <mergeCell ref="C47:C50"/>
    <mergeCell ref="C51:C54"/>
    <mergeCell ref="C55:C58"/>
    <mergeCell ref="C60:C63"/>
    <mergeCell ref="C64:C67"/>
    <mergeCell ref="C68:C71"/>
    <mergeCell ref="C72:C75"/>
    <mergeCell ref="C76:C79"/>
    <mergeCell ref="C80:C83"/>
    <mergeCell ref="C9:C12"/>
    <mergeCell ref="C13:C16"/>
    <mergeCell ref="C17:C20"/>
    <mergeCell ref="C22:C25"/>
    <mergeCell ref="C26:C29"/>
    <mergeCell ref="C30:C33"/>
    <mergeCell ref="C34:C37"/>
    <mergeCell ref="C39:C42"/>
    <mergeCell ref="C43:C46"/>
    <mergeCell ref="AP3:AW3"/>
    <mergeCell ref="AX3:BE3"/>
    <mergeCell ref="BF3:BM3"/>
    <mergeCell ref="BN3:BU3"/>
    <mergeCell ref="C4:D4"/>
    <mergeCell ref="AA4:AD4"/>
    <mergeCell ref="AR4:AU4"/>
    <mergeCell ref="AZ4:BC4"/>
    <mergeCell ref="BH4:BK4"/>
    <mergeCell ref="BP4:BS4"/>
    <mergeCell ref="E3:E5"/>
    <mergeCell ref="F4:F5"/>
    <mergeCell ref="G4:G5"/>
    <mergeCell ref="H4:H5"/>
    <mergeCell ref="I4:I5"/>
    <mergeCell ref="J4:J5"/>
    <mergeCell ref="K4:K5"/>
    <mergeCell ref="L4:L5"/>
    <mergeCell ref="M4:M5"/>
    <mergeCell ref="N4:N5"/>
    <mergeCell ref="O4:O5"/>
    <mergeCell ref="P3:P5"/>
    <mergeCell ref="Q3:Q5"/>
    <mergeCell ref="R3:R5"/>
    <mergeCell ref="B3:D3"/>
    <mergeCell ref="F3:I3"/>
    <mergeCell ref="J3:K3"/>
    <mergeCell ref="L3:M3"/>
    <mergeCell ref="N3:O3"/>
    <mergeCell ref="T3:X3"/>
    <mergeCell ref="Y3:AF3"/>
    <mergeCell ref="AL3:AM3"/>
    <mergeCell ref="AN3:AO3"/>
    <mergeCell ref="AG3:AG5"/>
    <mergeCell ref="AH3:AH5"/>
    <mergeCell ref="AI3:AI5"/>
    <mergeCell ref="AJ3:AJ5"/>
    <mergeCell ref="AK3:AK5"/>
  </mergeCells>
  <conditionalFormatting sqref="S22">
    <cfRule type="expression" dxfId="97" priority="19">
      <formula>T22=U22+V22+W22+X22</formula>
    </cfRule>
    <cfRule type="expression" dxfId="96" priority="20">
      <formula>T22&lt;&gt;U22+V22+W22+X22</formula>
    </cfRule>
  </conditionalFormatting>
  <conditionalFormatting sqref="S26">
    <cfRule type="expression" dxfId="95" priority="17">
      <formula>T26=U26+V26+W26+X26</formula>
    </cfRule>
    <cfRule type="expression" dxfId="94" priority="18">
      <formula>T26&lt;&gt;U26+V26+W26+X26</formula>
    </cfRule>
  </conditionalFormatting>
  <conditionalFormatting sqref="S30">
    <cfRule type="expression" dxfId="93" priority="15">
      <formula>T30=U30+V30+W30+X30</formula>
    </cfRule>
    <cfRule type="expression" dxfId="92" priority="16">
      <formula>T30&lt;&gt;U30+V30+W30+X30</formula>
    </cfRule>
  </conditionalFormatting>
  <conditionalFormatting sqref="S34">
    <cfRule type="expression" dxfId="91" priority="25">
      <formula>T34=U34+V34+W34+X34</formula>
    </cfRule>
    <cfRule type="expression" dxfId="90" priority="26">
      <formula>T34&lt;&gt;U34+V34+W34+X34</formula>
    </cfRule>
  </conditionalFormatting>
  <conditionalFormatting sqref="Y7:Y8">
    <cfRule type="expression" dxfId="89" priority="1">
      <formula>Y7&lt;&gt;Z7</formula>
    </cfRule>
  </conditionalFormatting>
  <conditionalFormatting sqref="Y21">
    <cfRule type="expression" dxfId="88" priority="11">
      <formula>Y21&lt;&gt;Z21</formula>
    </cfRule>
  </conditionalFormatting>
  <conditionalFormatting sqref="Y38">
    <cfRule type="expression" dxfId="87" priority="10">
      <formula>Y38&lt;&gt;Z38</formula>
    </cfRule>
  </conditionalFormatting>
  <conditionalFormatting sqref="Y59">
    <cfRule type="expression" dxfId="86" priority="9">
      <formula>Y59&lt;&gt;Z59</formula>
    </cfRule>
  </conditionalFormatting>
  <conditionalFormatting sqref="Z7:AO7">
    <cfRule type="expression" dxfId="85" priority="28">
      <formula>Z$5=#REF!</formula>
    </cfRule>
  </conditionalFormatting>
  <conditionalFormatting sqref="AQ7:AW7">
    <cfRule type="expression" dxfId="84" priority="27">
      <formula>AQ$5=#REF!</formula>
    </cfRule>
  </conditionalFormatting>
  <conditionalFormatting sqref="AY7:BE7">
    <cfRule type="expression" dxfId="83" priority="8">
      <formula>AY$5=#REF!</formula>
    </cfRule>
  </conditionalFormatting>
  <conditionalFormatting sqref="BG7:BM7">
    <cfRule type="expression" dxfId="82" priority="7">
      <formula>BG$5=#REF!</formula>
    </cfRule>
  </conditionalFormatting>
  <conditionalFormatting sqref="BO7:BU7">
    <cfRule type="expression" dxfId="81" priority="6">
      <formula>BO$5=#REF!</formula>
    </cfRule>
  </conditionalFormatting>
  <printOptions horizontalCentered="1"/>
  <pageMargins left="0.31496062992126" right="0.31496062992126" top="0.35433070866141703" bottom="0.55118110236220497" header="0.31496062992126" footer="0.31496062992126"/>
  <pageSetup paperSize="14" scale="70" pageOrder="overThenDown" orientation="landscape"/>
  <headerFooter>
    <oddFooter>&amp;L&amp;F&amp;R&amp;P DE &amp;N</oddFooter>
  </headerFooter>
  <rowBreaks count="1" manualBreakCount="1">
    <brk id="20" max="72" man="1"/>
  </rowBreaks>
  <colBreaks count="5" manualBreakCount="5">
    <brk id="13" max="83" man="1"/>
    <brk id="17" max="83" man="1"/>
    <brk id="32" max="83" man="1"/>
    <brk id="41" max="83" man="1"/>
    <brk id="57" max="8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5117038483843"/>
  </sheetPr>
  <dimension ref="A1:BU599"/>
  <sheetViews>
    <sheetView zoomScale="50" zoomScaleNormal="50" workbookViewId="0">
      <pane xSplit="5" ySplit="6" topLeftCell="F7" activePane="bottomRight" state="frozen"/>
      <selection pane="topRight"/>
      <selection pane="bottomLeft"/>
      <selection pane="bottomRight" activeCell="A6" sqref="A6:XFD6"/>
    </sheetView>
  </sheetViews>
  <sheetFormatPr baseColWidth="10" defaultColWidth="11.42578125" defaultRowHeight="15.75"/>
  <cols>
    <col min="1" max="1" width="7.7109375" style="270" customWidth="1"/>
    <col min="2" max="2" width="7.7109375" style="96" customWidth="1"/>
    <col min="3" max="3" width="8.7109375" style="97" customWidth="1"/>
    <col min="4" max="4" width="52.7109375" style="98" customWidth="1"/>
    <col min="5" max="5" width="8.7109375" style="98" customWidth="1"/>
    <col min="6" max="6" width="12.7109375" style="98" customWidth="1"/>
    <col min="7" max="7" width="18.7109375" style="99" customWidth="1"/>
    <col min="8" max="9" width="10.7109375" style="100" customWidth="1"/>
    <col min="10" max="10" width="10.7109375" style="101" customWidth="1"/>
    <col min="11" max="11" width="20.7109375" style="101" customWidth="1"/>
    <col min="12" max="12" width="10.7109375" style="98" customWidth="1"/>
    <col min="13" max="13" width="40.7109375" style="98" customWidth="1"/>
    <col min="14" max="14" width="20.7109375" style="98" customWidth="1"/>
    <col min="15" max="15" width="140.7109375" style="102" customWidth="1"/>
    <col min="16" max="16" width="36.7109375" style="98" customWidth="1"/>
    <col min="17" max="17" width="14.7109375" style="98" customWidth="1"/>
    <col min="18" max="18" width="14.5703125" style="98" customWidth="1"/>
    <col min="19" max="19" width="1.7109375" style="98" customWidth="1"/>
    <col min="20" max="20" width="15" style="100" customWidth="1"/>
    <col min="21" max="24" width="15" style="103" customWidth="1"/>
    <col min="25" max="25" width="15.140625" style="103" customWidth="1"/>
    <col min="26" max="32" width="15.140625" style="104" customWidth="1"/>
    <col min="33" max="33" width="64.7109375" style="104" customWidth="1"/>
    <col min="34" max="36" width="14.7109375" style="104" customWidth="1"/>
    <col min="37" max="37" width="50.7109375" style="104" customWidth="1"/>
    <col min="38" max="41" width="13.28515625" style="104" customWidth="1"/>
    <col min="42" max="42" width="13.28515625" style="105" customWidth="1"/>
    <col min="43" max="46" width="13.28515625" style="106" customWidth="1"/>
    <col min="47" max="49" width="13.28515625" style="107" customWidth="1"/>
    <col min="50" max="50" width="13.28515625" style="105" customWidth="1"/>
    <col min="51" max="53" width="13.28515625" style="106" customWidth="1"/>
    <col min="54" max="57" width="13.28515625" style="107" customWidth="1"/>
    <col min="58" max="58" width="13.28515625" style="105" customWidth="1"/>
    <col min="59" max="62" width="13.28515625" style="106" customWidth="1"/>
    <col min="63" max="65" width="13.28515625" style="107" customWidth="1"/>
    <col min="66" max="66" width="13.28515625" style="105" customWidth="1"/>
    <col min="67" max="70" width="13.28515625" style="106" customWidth="1"/>
    <col min="71" max="73" width="13.28515625" style="107" customWidth="1"/>
    <col min="74" max="109" width="12.7109375" style="107" customWidth="1"/>
    <col min="110" max="16384" width="11.42578125" style="107"/>
  </cols>
  <sheetData>
    <row r="1" spans="1:73" s="93" customFormat="1" ht="30" customHeight="1">
      <c r="A1" s="108"/>
      <c r="B1" s="109"/>
      <c r="D1" s="110" t="s">
        <v>2879</v>
      </c>
      <c r="E1" s="111" t="s">
        <v>2880</v>
      </c>
      <c r="F1" s="109" t="s">
        <v>2881</v>
      </c>
      <c r="G1" s="112"/>
      <c r="H1" s="111"/>
      <c r="I1" s="111"/>
      <c r="J1" s="111"/>
      <c r="K1" s="111"/>
      <c r="L1" s="111"/>
      <c r="M1" s="152" t="s">
        <v>2882</v>
      </c>
      <c r="O1" s="153" t="s">
        <v>2995</v>
      </c>
      <c r="Q1" s="152" t="s">
        <v>2882</v>
      </c>
      <c r="R1" s="109"/>
      <c r="S1" s="109"/>
      <c r="T1" s="109" t="s">
        <v>2886</v>
      </c>
      <c r="U1" s="109"/>
      <c r="V1" s="109"/>
      <c r="W1" s="109"/>
      <c r="X1" s="109"/>
      <c r="Y1" s="109"/>
      <c r="Z1" s="109"/>
      <c r="AA1" s="109"/>
      <c r="AB1" s="109"/>
      <c r="AF1" s="152" t="s">
        <v>2882</v>
      </c>
      <c r="AG1" s="188" t="s">
        <v>2885</v>
      </c>
      <c r="AH1" s="110"/>
      <c r="AI1" s="110"/>
      <c r="AJ1" s="110"/>
      <c r="AK1" s="110"/>
      <c r="AL1" s="110"/>
      <c r="AM1" s="110"/>
      <c r="AN1" s="110"/>
      <c r="AO1" s="152" t="s">
        <v>2882</v>
      </c>
      <c r="AP1" s="109"/>
      <c r="AQ1" s="109" t="s">
        <v>2886</v>
      </c>
      <c r="AR1" s="109"/>
      <c r="AS1" s="109"/>
      <c r="AT1" s="109"/>
      <c r="AU1" s="109"/>
      <c r="AV1" s="109"/>
      <c r="AW1" s="109"/>
      <c r="AX1" s="109"/>
      <c r="AY1" s="109"/>
      <c r="AZ1" s="109"/>
      <c r="BA1" s="109"/>
      <c r="BE1" s="152" t="s">
        <v>2882</v>
      </c>
      <c r="BF1" s="109"/>
      <c r="BG1" s="109" t="s">
        <v>2886</v>
      </c>
      <c r="BH1" s="109"/>
      <c r="BI1" s="109"/>
      <c r="BJ1" s="109"/>
      <c r="BK1" s="109"/>
      <c r="BL1" s="109"/>
      <c r="BM1" s="109"/>
      <c r="BN1" s="109"/>
      <c r="BO1" s="109"/>
      <c r="BP1" s="109"/>
      <c r="BQ1" s="109"/>
      <c r="BU1" s="152" t="s">
        <v>2882</v>
      </c>
    </row>
    <row r="2" spans="1:73" s="94" customFormat="1" ht="30" customHeight="1">
      <c r="A2" s="113"/>
      <c r="B2" s="114"/>
      <c r="F2" s="114" t="s">
        <v>3841</v>
      </c>
      <c r="G2" s="115"/>
      <c r="H2" s="116"/>
      <c r="I2" s="116"/>
      <c r="J2" s="116"/>
      <c r="K2" s="116"/>
      <c r="O2" s="154" t="str">
        <f>+F2</f>
        <v>SECRETARÍA DE PLANEACIÓN Y DESARROLLO TERRITORIAL</v>
      </c>
      <c r="Q2" s="114"/>
      <c r="R2" s="166"/>
      <c r="S2" s="166"/>
      <c r="T2" s="166"/>
      <c r="U2" s="166"/>
      <c r="V2" s="166"/>
      <c r="X2" s="114" t="str">
        <f>+F2</f>
        <v>SECRETARÍA DE PLANEACIÓN Y DESARROLLO TERRITORIAL</v>
      </c>
      <c r="Y2" s="166"/>
      <c r="Z2" s="166"/>
      <c r="AA2" s="166"/>
      <c r="AB2" s="166"/>
      <c r="AE2" s="114"/>
      <c r="AF2" s="114"/>
      <c r="AG2" s="114"/>
      <c r="AH2" s="114" t="str">
        <f>+F2</f>
        <v>SECRETARÍA DE PLANEACIÓN Y DESARROLLO TERRITORIAL</v>
      </c>
      <c r="AI2" s="114"/>
      <c r="AJ2" s="114"/>
      <c r="AK2" s="114"/>
      <c r="AL2" s="114"/>
      <c r="AM2" s="114"/>
      <c r="AN2" s="114"/>
      <c r="AO2" s="114"/>
      <c r="AP2" s="166"/>
      <c r="AQ2" s="166"/>
      <c r="AR2" s="166"/>
      <c r="AT2" s="166"/>
      <c r="AU2" s="114" t="str">
        <f>+X2</f>
        <v>SECRETARÍA DE PLANEACIÓN Y DESARROLLO TERRITORIAL</v>
      </c>
      <c r="AV2" s="166"/>
      <c r="AW2" s="166"/>
      <c r="AX2" s="166"/>
      <c r="AY2" s="166"/>
      <c r="AZ2" s="166"/>
      <c r="BA2" s="166"/>
      <c r="BC2" s="114"/>
      <c r="BD2" s="114"/>
      <c r="BE2" s="114"/>
      <c r="BF2" s="166"/>
      <c r="BG2" s="166"/>
      <c r="BH2" s="166"/>
      <c r="BI2" s="114"/>
      <c r="BJ2" s="166"/>
      <c r="BK2" s="114" t="str">
        <f>+AU2</f>
        <v>SECRETARÍA DE PLANEACIÓN Y DESARROLLO TERRITORIAL</v>
      </c>
      <c r="BL2" s="166"/>
      <c r="BM2" s="166"/>
      <c r="BN2" s="166"/>
      <c r="BO2" s="166"/>
      <c r="BP2" s="166"/>
      <c r="BQ2" s="166"/>
      <c r="BS2" s="114"/>
      <c r="BT2" s="114"/>
      <c r="BU2" s="114"/>
    </row>
    <row r="3" spans="1:73" ht="30" customHeight="1">
      <c r="A3" s="117" t="s">
        <v>2888</v>
      </c>
      <c r="B3" s="1157" t="s">
        <v>2889</v>
      </c>
      <c r="C3" s="1158"/>
      <c r="D3" s="1159"/>
      <c r="E3" s="1198" t="s">
        <v>268</v>
      </c>
      <c r="F3" s="1160" t="s">
        <v>2890</v>
      </c>
      <c r="G3" s="1161"/>
      <c r="H3" s="1161"/>
      <c r="I3" s="1162"/>
      <c r="J3" s="1160" t="s">
        <v>3842</v>
      </c>
      <c r="K3" s="1162"/>
      <c r="L3" s="1160" t="s">
        <v>2890</v>
      </c>
      <c r="M3" s="1162"/>
      <c r="N3" s="1163" t="s">
        <v>2891</v>
      </c>
      <c r="O3" s="1164"/>
      <c r="P3" s="1258" t="s">
        <v>2892</v>
      </c>
      <c r="Q3" s="1209" t="s">
        <v>2893</v>
      </c>
      <c r="R3" s="1273" t="s">
        <v>2894</v>
      </c>
      <c r="S3" s="167"/>
      <c r="T3" s="1165" t="s">
        <v>2895</v>
      </c>
      <c r="U3" s="1166"/>
      <c r="V3" s="1166"/>
      <c r="W3" s="1166"/>
      <c r="X3" s="1167"/>
      <c r="Y3" s="1168" t="s">
        <v>2896</v>
      </c>
      <c r="Z3" s="1169"/>
      <c r="AA3" s="1169"/>
      <c r="AB3" s="1169"/>
      <c r="AC3" s="1169"/>
      <c r="AD3" s="1169"/>
      <c r="AE3" s="1169"/>
      <c r="AF3" s="1170"/>
      <c r="AG3" s="1176" t="s">
        <v>2897</v>
      </c>
      <c r="AH3" s="1173" t="s">
        <v>2864</v>
      </c>
      <c r="AI3" s="1173" t="s">
        <v>2865</v>
      </c>
      <c r="AJ3" s="1173" t="s">
        <v>2898</v>
      </c>
      <c r="AK3" s="1176" t="s">
        <v>2899</v>
      </c>
      <c r="AL3" s="1171" t="s">
        <v>2900</v>
      </c>
      <c r="AM3" s="1172"/>
      <c r="AN3" s="1171" t="s">
        <v>2901</v>
      </c>
      <c r="AO3" s="1172"/>
      <c r="AP3" s="1179" t="s">
        <v>2902</v>
      </c>
      <c r="AQ3" s="1180"/>
      <c r="AR3" s="1180"/>
      <c r="AS3" s="1180"/>
      <c r="AT3" s="1180"/>
      <c r="AU3" s="1180"/>
      <c r="AV3" s="1180"/>
      <c r="AW3" s="1181"/>
      <c r="AX3" s="1182" t="s">
        <v>2903</v>
      </c>
      <c r="AY3" s="1183"/>
      <c r="AZ3" s="1183"/>
      <c r="BA3" s="1183"/>
      <c r="BB3" s="1183"/>
      <c r="BC3" s="1183"/>
      <c r="BD3" s="1183"/>
      <c r="BE3" s="1184"/>
      <c r="BF3" s="1185" t="s">
        <v>2904</v>
      </c>
      <c r="BG3" s="1186"/>
      <c r="BH3" s="1186"/>
      <c r="BI3" s="1186"/>
      <c r="BJ3" s="1186"/>
      <c r="BK3" s="1186"/>
      <c r="BL3" s="1186"/>
      <c r="BM3" s="1187"/>
      <c r="BN3" s="1188" t="s">
        <v>2905</v>
      </c>
      <c r="BO3" s="1189"/>
      <c r="BP3" s="1189"/>
      <c r="BQ3" s="1189"/>
      <c r="BR3" s="1189"/>
      <c r="BS3" s="1189"/>
      <c r="BT3" s="1189"/>
      <c r="BU3" s="1189"/>
    </row>
    <row r="4" spans="1:73" ht="30" customHeight="1">
      <c r="A4" s="118"/>
      <c r="B4" s="119" t="s">
        <v>2906</v>
      </c>
      <c r="C4" s="1190" t="s">
        <v>2907</v>
      </c>
      <c r="D4" s="1191"/>
      <c r="E4" s="1199"/>
      <c r="F4" s="1205" t="s">
        <v>2908</v>
      </c>
      <c r="G4" s="1201" t="s">
        <v>277</v>
      </c>
      <c r="H4" s="1203" t="s">
        <v>2909</v>
      </c>
      <c r="I4" s="1203" t="s">
        <v>2910</v>
      </c>
      <c r="J4" s="1205" t="s">
        <v>2911</v>
      </c>
      <c r="K4" s="1205" t="s">
        <v>2912</v>
      </c>
      <c r="L4" s="1205" t="s">
        <v>2913</v>
      </c>
      <c r="M4" s="1205" t="s">
        <v>2914</v>
      </c>
      <c r="N4" s="1250" t="s">
        <v>2915</v>
      </c>
      <c r="O4" s="1207" t="s">
        <v>2916</v>
      </c>
      <c r="P4" s="1259"/>
      <c r="Q4" s="1210"/>
      <c r="R4" s="1274"/>
      <c r="S4" s="168"/>
      <c r="T4" s="1282" t="s">
        <v>2917</v>
      </c>
      <c r="U4" s="1212" t="s">
        <v>2918</v>
      </c>
      <c r="V4" s="1290" t="s">
        <v>2919</v>
      </c>
      <c r="W4" s="1214" t="s">
        <v>2920</v>
      </c>
      <c r="X4" s="1292" t="s">
        <v>2921</v>
      </c>
      <c r="Y4" s="1216" t="s">
        <v>2922</v>
      </c>
      <c r="Z4" s="1216" t="s">
        <v>2923</v>
      </c>
      <c r="AA4" s="1192" t="s">
        <v>2924</v>
      </c>
      <c r="AB4" s="1193"/>
      <c r="AC4" s="1193"/>
      <c r="AD4" s="1194"/>
      <c r="AE4" s="1218" t="s">
        <v>2925</v>
      </c>
      <c r="AF4" s="1297" t="s">
        <v>2926</v>
      </c>
      <c r="AG4" s="1177"/>
      <c r="AH4" s="1174"/>
      <c r="AI4" s="1174"/>
      <c r="AJ4" s="1174"/>
      <c r="AK4" s="1177"/>
      <c r="AL4" s="189" t="s">
        <v>2927</v>
      </c>
      <c r="AM4" s="189" t="s">
        <v>2928</v>
      </c>
      <c r="AN4" s="189" t="s">
        <v>2927</v>
      </c>
      <c r="AO4" s="189" t="s">
        <v>2928</v>
      </c>
      <c r="AP4" s="1299" t="s">
        <v>2929</v>
      </c>
      <c r="AQ4" s="1303" t="s">
        <v>2930</v>
      </c>
      <c r="AR4" s="1195" t="s">
        <v>2924</v>
      </c>
      <c r="AS4" s="1196"/>
      <c r="AT4" s="1196"/>
      <c r="AU4" s="1197"/>
      <c r="AV4" s="1304" t="s">
        <v>2925</v>
      </c>
      <c r="AW4" s="1305" t="s">
        <v>2926</v>
      </c>
      <c r="AX4" s="1299" t="s">
        <v>2931</v>
      </c>
      <c r="AY4" s="1303" t="s">
        <v>2930</v>
      </c>
      <c r="AZ4" s="1195" t="s">
        <v>2924</v>
      </c>
      <c r="BA4" s="1196"/>
      <c r="BB4" s="1196"/>
      <c r="BC4" s="1197"/>
      <c r="BD4" s="1304" t="s">
        <v>2925</v>
      </c>
      <c r="BE4" s="1305" t="s">
        <v>2926</v>
      </c>
      <c r="BF4" s="1299" t="s">
        <v>2932</v>
      </c>
      <c r="BG4" s="1303" t="s">
        <v>2930</v>
      </c>
      <c r="BH4" s="1195" t="s">
        <v>2924</v>
      </c>
      <c r="BI4" s="1196"/>
      <c r="BJ4" s="1196"/>
      <c r="BK4" s="1197"/>
      <c r="BL4" s="1304" t="s">
        <v>2925</v>
      </c>
      <c r="BM4" s="1305" t="s">
        <v>2926</v>
      </c>
      <c r="BN4" s="1299" t="s">
        <v>2933</v>
      </c>
      <c r="BO4" s="1303" t="s">
        <v>2930</v>
      </c>
      <c r="BP4" s="1195" t="s">
        <v>2924</v>
      </c>
      <c r="BQ4" s="1196"/>
      <c r="BR4" s="1196"/>
      <c r="BS4" s="1197"/>
      <c r="BT4" s="1304" t="s">
        <v>2925</v>
      </c>
      <c r="BU4" s="1305" t="s">
        <v>2926</v>
      </c>
    </row>
    <row r="5" spans="1:73" ht="30" customHeight="1">
      <c r="A5" s="120"/>
      <c r="B5" s="121"/>
      <c r="C5" s="122" t="s">
        <v>2934</v>
      </c>
      <c r="D5" s="123" t="s">
        <v>267</v>
      </c>
      <c r="E5" s="1200"/>
      <c r="F5" s="1206"/>
      <c r="G5" s="1202"/>
      <c r="H5" s="1204"/>
      <c r="I5" s="1204"/>
      <c r="J5" s="1206"/>
      <c r="K5" s="1206"/>
      <c r="L5" s="1206"/>
      <c r="M5" s="1206"/>
      <c r="N5" s="1251"/>
      <c r="O5" s="1208"/>
      <c r="P5" s="1260"/>
      <c r="Q5" s="1211"/>
      <c r="R5" s="1275"/>
      <c r="S5" s="169"/>
      <c r="T5" s="1283"/>
      <c r="U5" s="1213"/>
      <c r="V5" s="1291"/>
      <c r="W5" s="1215"/>
      <c r="X5" s="1293"/>
      <c r="Y5" s="1217"/>
      <c r="Z5" s="1217"/>
      <c r="AA5" s="182" t="s">
        <v>2935</v>
      </c>
      <c r="AB5" s="182" t="s">
        <v>2936</v>
      </c>
      <c r="AC5" s="182" t="s">
        <v>2937</v>
      </c>
      <c r="AD5" s="182" t="s">
        <v>2938</v>
      </c>
      <c r="AE5" s="1219"/>
      <c r="AF5" s="1298"/>
      <c r="AG5" s="1178"/>
      <c r="AH5" s="1175"/>
      <c r="AI5" s="1175"/>
      <c r="AJ5" s="1175"/>
      <c r="AK5" s="1178"/>
      <c r="AL5" s="190" t="s">
        <v>2939</v>
      </c>
      <c r="AM5" s="190" t="s">
        <v>2939</v>
      </c>
      <c r="AN5" s="190" t="s">
        <v>2939</v>
      </c>
      <c r="AO5" s="190" t="s">
        <v>2939</v>
      </c>
      <c r="AP5" s="1293"/>
      <c r="AQ5" s="1217"/>
      <c r="AR5" s="182" t="s">
        <v>2935</v>
      </c>
      <c r="AS5" s="182" t="s">
        <v>2936</v>
      </c>
      <c r="AT5" s="182" t="s">
        <v>2937</v>
      </c>
      <c r="AU5" s="182" t="s">
        <v>2938</v>
      </c>
      <c r="AV5" s="1219"/>
      <c r="AW5" s="1298"/>
      <c r="AX5" s="1293"/>
      <c r="AY5" s="1217"/>
      <c r="AZ5" s="182" t="s">
        <v>2935</v>
      </c>
      <c r="BA5" s="182" t="s">
        <v>2936</v>
      </c>
      <c r="BB5" s="182" t="s">
        <v>2937</v>
      </c>
      <c r="BC5" s="182" t="s">
        <v>2938</v>
      </c>
      <c r="BD5" s="1219"/>
      <c r="BE5" s="1298"/>
      <c r="BF5" s="1293"/>
      <c r="BG5" s="1217"/>
      <c r="BH5" s="182" t="s">
        <v>2935</v>
      </c>
      <c r="BI5" s="182" t="s">
        <v>2936</v>
      </c>
      <c r="BJ5" s="182" t="s">
        <v>2937</v>
      </c>
      <c r="BK5" s="182" t="s">
        <v>2938</v>
      </c>
      <c r="BL5" s="1219"/>
      <c r="BM5" s="1298"/>
      <c r="BN5" s="1293"/>
      <c r="BO5" s="1217"/>
      <c r="BP5" s="182" t="s">
        <v>2935</v>
      </c>
      <c r="BQ5" s="182" t="s">
        <v>2936</v>
      </c>
      <c r="BR5" s="182" t="s">
        <v>2937</v>
      </c>
      <c r="BS5" s="182" t="s">
        <v>2938</v>
      </c>
      <c r="BT5" s="1219"/>
      <c r="BU5" s="1298"/>
    </row>
    <row r="6" spans="1:73" s="95" customFormat="1" ht="15" customHeight="1">
      <c r="A6" s="124">
        <v>7</v>
      </c>
      <c r="B6" s="124">
        <v>7</v>
      </c>
      <c r="C6" s="124">
        <v>8</v>
      </c>
      <c r="D6" s="125">
        <v>52</v>
      </c>
      <c r="E6" s="125">
        <v>8</v>
      </c>
      <c r="F6" s="125">
        <v>12</v>
      </c>
      <c r="G6" s="126">
        <v>18</v>
      </c>
      <c r="H6" s="125">
        <v>10</v>
      </c>
      <c r="I6" s="125">
        <v>10</v>
      </c>
      <c r="J6" s="125">
        <v>10</v>
      </c>
      <c r="K6" s="125">
        <v>20</v>
      </c>
      <c r="L6" s="125">
        <v>10</v>
      </c>
      <c r="M6" s="125">
        <v>40</v>
      </c>
      <c r="N6" s="125">
        <v>20</v>
      </c>
      <c r="O6" s="126">
        <v>140</v>
      </c>
      <c r="P6" s="125">
        <v>36</v>
      </c>
      <c r="Q6" s="125">
        <v>14</v>
      </c>
      <c r="R6" s="125">
        <v>13.8</v>
      </c>
      <c r="S6" s="170">
        <v>1</v>
      </c>
      <c r="T6" s="125">
        <v>14.2</v>
      </c>
      <c r="U6" s="125">
        <v>14.2</v>
      </c>
      <c r="V6" s="125">
        <v>14.2</v>
      </c>
      <c r="W6" s="125">
        <v>14.2</v>
      </c>
      <c r="X6" s="125">
        <v>14.2</v>
      </c>
      <c r="Y6" s="125">
        <v>14.4</v>
      </c>
      <c r="Z6" s="125">
        <v>14.4</v>
      </c>
      <c r="AA6" s="125">
        <v>14.4</v>
      </c>
      <c r="AB6" s="125">
        <v>14.4</v>
      </c>
      <c r="AC6" s="125">
        <v>14.4</v>
      </c>
      <c r="AD6" s="125">
        <v>14.4</v>
      </c>
      <c r="AE6" s="125">
        <v>14.4</v>
      </c>
      <c r="AF6" s="125">
        <v>14.4</v>
      </c>
      <c r="AG6" s="125">
        <v>64</v>
      </c>
      <c r="AH6" s="191">
        <v>14</v>
      </c>
      <c r="AI6" s="191">
        <v>14</v>
      </c>
      <c r="AJ6" s="191">
        <v>14</v>
      </c>
      <c r="AK6" s="125">
        <v>50</v>
      </c>
      <c r="AL6" s="125">
        <v>12.5</v>
      </c>
      <c r="AM6" s="125">
        <v>12.5</v>
      </c>
      <c r="AN6" s="125">
        <v>12.5</v>
      </c>
      <c r="AO6" s="125">
        <v>12.5</v>
      </c>
      <c r="AP6" s="125">
        <v>12.5</v>
      </c>
      <c r="AQ6" s="125">
        <v>12.5</v>
      </c>
      <c r="AR6" s="125">
        <v>12.5</v>
      </c>
      <c r="AS6" s="125">
        <v>12.5</v>
      </c>
      <c r="AT6" s="125">
        <v>12.5</v>
      </c>
      <c r="AU6" s="125">
        <v>12.5</v>
      </c>
      <c r="AV6" s="125">
        <v>12.5</v>
      </c>
      <c r="AW6" s="125">
        <v>12.5</v>
      </c>
      <c r="AX6" s="125">
        <v>12.5</v>
      </c>
      <c r="AY6" s="125">
        <v>12.5</v>
      </c>
      <c r="AZ6" s="125">
        <v>12.5</v>
      </c>
      <c r="BA6" s="125">
        <v>12.5</v>
      </c>
      <c r="BB6" s="125">
        <v>12.5</v>
      </c>
      <c r="BC6" s="125">
        <v>12.5</v>
      </c>
      <c r="BD6" s="125">
        <v>12.5</v>
      </c>
      <c r="BE6" s="125">
        <v>12.5</v>
      </c>
      <c r="BF6" s="125">
        <v>12.5</v>
      </c>
      <c r="BG6" s="125">
        <v>12.5</v>
      </c>
      <c r="BH6" s="125">
        <v>12.5</v>
      </c>
      <c r="BI6" s="125">
        <v>12.5</v>
      </c>
      <c r="BJ6" s="125">
        <v>12.5</v>
      </c>
      <c r="BK6" s="125">
        <v>12.5</v>
      </c>
      <c r="BL6" s="125">
        <v>12.5</v>
      </c>
      <c r="BM6" s="125">
        <v>12.5</v>
      </c>
      <c r="BN6" s="125">
        <v>12.5</v>
      </c>
      <c r="BO6" s="125">
        <v>12.5</v>
      </c>
      <c r="BP6" s="125">
        <v>12.5</v>
      </c>
      <c r="BQ6" s="125">
        <v>12.5</v>
      </c>
      <c r="BR6" s="125">
        <v>12.5</v>
      </c>
      <c r="BS6" s="125">
        <v>12.5</v>
      </c>
      <c r="BT6" s="125">
        <v>12.5</v>
      </c>
      <c r="BU6" s="125">
        <v>12.5</v>
      </c>
    </row>
    <row r="7" spans="1:73" ht="40.15" customHeight="1">
      <c r="A7" s="250" t="s">
        <v>3843</v>
      </c>
      <c r="B7" s="251" t="s">
        <v>2614</v>
      </c>
      <c r="C7" s="252"/>
      <c r="D7" s="253"/>
      <c r="E7" s="253"/>
      <c r="F7" s="253"/>
      <c r="G7" s="254"/>
      <c r="H7" s="255"/>
      <c r="I7" s="255"/>
      <c r="J7" s="259"/>
      <c r="K7" s="259"/>
      <c r="L7" s="253"/>
      <c r="M7" s="253"/>
      <c r="N7" s="253"/>
      <c r="O7" s="290"/>
      <c r="P7" s="260"/>
      <c r="Q7" s="260"/>
      <c r="R7" s="260"/>
      <c r="S7" s="302"/>
      <c r="T7" s="255"/>
      <c r="U7" s="303"/>
      <c r="V7" s="303"/>
      <c r="W7" s="303"/>
      <c r="X7" s="304"/>
      <c r="Y7" s="311">
        <f t="shared" ref="Y7:AF7" si="0">+Y8+Y17+Y22+Y31+Y40+Y45</f>
        <v>0</v>
      </c>
      <c r="Z7" s="268">
        <f t="shared" si="0"/>
        <v>0</v>
      </c>
      <c r="AA7" s="268">
        <f t="shared" si="0"/>
        <v>0</v>
      </c>
      <c r="AB7" s="268">
        <f t="shared" si="0"/>
        <v>0</v>
      </c>
      <c r="AC7" s="268">
        <f t="shared" si="0"/>
        <v>0</v>
      </c>
      <c r="AD7" s="268">
        <f t="shared" si="0"/>
        <v>0</v>
      </c>
      <c r="AE7" s="268">
        <f t="shared" si="0"/>
        <v>0</v>
      </c>
      <c r="AF7" s="268">
        <f t="shared" si="0"/>
        <v>0</v>
      </c>
      <c r="AG7" s="269"/>
      <c r="AH7" s="269"/>
      <c r="AI7" s="269"/>
      <c r="AJ7" s="269"/>
      <c r="AK7" s="269"/>
      <c r="AL7" s="269"/>
      <c r="AM7" s="269"/>
      <c r="AN7" s="269"/>
      <c r="AO7" s="269"/>
      <c r="AP7" s="205"/>
      <c r="AQ7" s="318">
        <f t="shared" ref="AQ7:AW7" si="1">+AQ8+AQ17+AQ22+AQ31+AQ40+AQ45</f>
        <v>0</v>
      </c>
      <c r="AR7" s="318">
        <f t="shared" si="1"/>
        <v>0</v>
      </c>
      <c r="AS7" s="318">
        <f t="shared" si="1"/>
        <v>0</v>
      </c>
      <c r="AT7" s="318">
        <f t="shared" si="1"/>
        <v>0</v>
      </c>
      <c r="AU7" s="318">
        <f t="shared" si="1"/>
        <v>0</v>
      </c>
      <c r="AV7" s="318">
        <f t="shared" si="1"/>
        <v>0</v>
      </c>
      <c r="AW7" s="318">
        <f t="shared" si="1"/>
        <v>0</v>
      </c>
      <c r="AX7" s="205"/>
      <c r="AY7" s="318">
        <f t="shared" ref="AY7:BE7" si="2">+AY8+AY17+AY22+AY31+AY40+AY45</f>
        <v>0</v>
      </c>
      <c r="AZ7" s="318">
        <f t="shared" si="2"/>
        <v>0</v>
      </c>
      <c r="BA7" s="318">
        <f t="shared" si="2"/>
        <v>0</v>
      </c>
      <c r="BB7" s="318">
        <f t="shared" si="2"/>
        <v>0</v>
      </c>
      <c r="BC7" s="318">
        <f t="shared" si="2"/>
        <v>0</v>
      </c>
      <c r="BD7" s="318">
        <f t="shared" si="2"/>
        <v>0</v>
      </c>
      <c r="BE7" s="318">
        <f t="shared" si="2"/>
        <v>0</v>
      </c>
      <c r="BF7" s="205"/>
      <c r="BG7" s="318">
        <f t="shared" ref="BG7:BM7" si="3">+BG8+BG17+BG22+BG31+BG40+BG45</f>
        <v>0</v>
      </c>
      <c r="BH7" s="318">
        <f t="shared" si="3"/>
        <v>0</v>
      </c>
      <c r="BI7" s="318">
        <f t="shared" si="3"/>
        <v>0</v>
      </c>
      <c r="BJ7" s="318">
        <f t="shared" si="3"/>
        <v>0</v>
      </c>
      <c r="BK7" s="318">
        <f t="shared" si="3"/>
        <v>0</v>
      </c>
      <c r="BL7" s="318">
        <f t="shared" si="3"/>
        <v>0</v>
      </c>
      <c r="BM7" s="318">
        <f t="shared" si="3"/>
        <v>0</v>
      </c>
      <c r="BN7" s="205"/>
      <c r="BO7" s="318">
        <f t="shared" ref="BO7:BU7" si="4">+BO8+BO17+BO22+BO31+BO40+BO45</f>
        <v>0</v>
      </c>
      <c r="BP7" s="318">
        <f t="shared" si="4"/>
        <v>0</v>
      </c>
      <c r="BQ7" s="318">
        <f t="shared" si="4"/>
        <v>0</v>
      </c>
      <c r="BR7" s="318">
        <f t="shared" si="4"/>
        <v>0</v>
      </c>
      <c r="BS7" s="318">
        <f t="shared" si="4"/>
        <v>0</v>
      </c>
      <c r="BT7" s="318">
        <f t="shared" si="4"/>
        <v>0</v>
      </c>
      <c r="BU7" s="318">
        <f t="shared" si="4"/>
        <v>0</v>
      </c>
    </row>
    <row r="8" spans="1:73" ht="39.950000000000003" customHeight="1">
      <c r="A8" s="133"/>
      <c r="B8" s="134" t="s">
        <v>2615</v>
      </c>
      <c r="C8" s="135" t="s">
        <v>2616</v>
      </c>
      <c r="D8" s="271"/>
      <c r="E8" s="271"/>
      <c r="F8" s="271"/>
      <c r="G8" s="272"/>
      <c r="H8" s="273"/>
      <c r="I8" s="273"/>
      <c r="J8" s="291"/>
      <c r="K8" s="291"/>
      <c r="L8" s="271"/>
      <c r="M8" s="292"/>
      <c r="N8" s="293"/>
      <c r="O8" s="174"/>
      <c r="P8" s="174"/>
      <c r="Q8" s="174"/>
      <c r="R8" s="174"/>
      <c r="S8" s="175"/>
      <c r="T8" s="305"/>
      <c r="U8" s="177"/>
      <c r="V8" s="177"/>
      <c r="W8" s="177"/>
      <c r="X8" s="177"/>
      <c r="Y8" s="185"/>
      <c r="Z8" s="186">
        <f t="shared" ref="Z8:AF58" si="5">+AQ8+AY8+BG8+BO8</f>
        <v>0</v>
      </c>
      <c r="AA8" s="186">
        <f t="shared" si="5"/>
        <v>0</v>
      </c>
      <c r="AB8" s="186">
        <f t="shared" si="5"/>
        <v>0</v>
      </c>
      <c r="AC8" s="186">
        <f t="shared" si="5"/>
        <v>0</v>
      </c>
      <c r="AD8" s="186">
        <f t="shared" si="5"/>
        <v>0</v>
      </c>
      <c r="AE8" s="186">
        <f t="shared" si="5"/>
        <v>0</v>
      </c>
      <c r="AF8" s="186">
        <f t="shared" si="5"/>
        <v>0</v>
      </c>
      <c r="AG8" s="193"/>
      <c r="AH8" s="193"/>
      <c r="AI8" s="193"/>
      <c r="AJ8" s="193"/>
      <c r="AK8" s="193"/>
      <c r="AL8" s="193"/>
      <c r="AM8" s="193"/>
      <c r="AN8" s="193"/>
      <c r="AO8" s="193"/>
      <c r="AP8" s="319"/>
      <c r="AQ8" s="207">
        <f t="shared" ref="AQ8:AR8" si="6">SUM(AQ9:AQ16)</f>
        <v>0</v>
      </c>
      <c r="AR8" s="207">
        <f t="shared" si="6"/>
        <v>0</v>
      </c>
      <c r="AS8" s="207">
        <f t="shared" ref="AS8:AW8" si="7">SUM(AS9:AS16)</f>
        <v>0</v>
      </c>
      <c r="AT8" s="207">
        <f t="shared" si="7"/>
        <v>0</v>
      </c>
      <c r="AU8" s="207">
        <f t="shared" si="7"/>
        <v>0</v>
      </c>
      <c r="AV8" s="207">
        <f t="shared" si="7"/>
        <v>0</v>
      </c>
      <c r="AW8" s="207">
        <f t="shared" si="7"/>
        <v>0</v>
      </c>
      <c r="AX8" s="319"/>
      <c r="AY8" s="207">
        <f t="shared" ref="AY8" si="8">SUM(AY9:AY16)</f>
        <v>0</v>
      </c>
      <c r="AZ8" s="207">
        <f t="shared" ref="AZ8:BE8" si="9">SUM(AZ9:AZ13)</f>
        <v>0</v>
      </c>
      <c r="BA8" s="207">
        <f t="shared" si="9"/>
        <v>0</v>
      </c>
      <c r="BB8" s="207">
        <f t="shared" si="9"/>
        <v>0</v>
      </c>
      <c r="BC8" s="207">
        <f t="shared" si="9"/>
        <v>0</v>
      </c>
      <c r="BD8" s="207">
        <f t="shared" si="9"/>
        <v>0</v>
      </c>
      <c r="BE8" s="207">
        <f t="shared" si="9"/>
        <v>0</v>
      </c>
      <c r="BF8" s="319"/>
      <c r="BG8" s="207">
        <f t="shared" ref="BG8" si="10">SUM(BG9:BG16)</f>
        <v>0</v>
      </c>
      <c r="BH8" s="207">
        <f t="shared" ref="BH8:BM8" si="11">SUM(BH9:BH13)</f>
        <v>0</v>
      </c>
      <c r="BI8" s="207">
        <f t="shared" si="11"/>
        <v>0</v>
      </c>
      <c r="BJ8" s="207">
        <f t="shared" si="11"/>
        <v>0</v>
      </c>
      <c r="BK8" s="207">
        <f t="shared" si="11"/>
        <v>0</v>
      </c>
      <c r="BL8" s="207">
        <f t="shared" si="11"/>
        <v>0</v>
      </c>
      <c r="BM8" s="207">
        <f t="shared" si="11"/>
        <v>0</v>
      </c>
      <c r="BN8" s="319"/>
      <c r="BO8" s="207">
        <f t="shared" ref="BO8" si="12">SUM(BO9:BO16)</f>
        <v>0</v>
      </c>
      <c r="BP8" s="207">
        <f t="shared" ref="BP8:BU8" si="13">SUM(BP9:BP13)</f>
        <v>0</v>
      </c>
      <c r="BQ8" s="207">
        <f t="shared" si="13"/>
        <v>0</v>
      </c>
      <c r="BR8" s="207">
        <f t="shared" si="13"/>
        <v>0</v>
      </c>
      <c r="BS8" s="207">
        <f t="shared" si="13"/>
        <v>0</v>
      </c>
      <c r="BT8" s="207">
        <f t="shared" si="13"/>
        <v>0</v>
      </c>
      <c r="BU8" s="207">
        <f t="shared" si="13"/>
        <v>0</v>
      </c>
    </row>
    <row r="9" spans="1:73" ht="40.15" customHeight="1">
      <c r="A9" s="274" t="s">
        <v>3844</v>
      </c>
      <c r="B9" s="275"/>
      <c r="C9" s="1220" t="s">
        <v>2617</v>
      </c>
      <c r="D9" s="1311" t="s">
        <v>2618</v>
      </c>
      <c r="E9" s="1393">
        <v>869</v>
      </c>
      <c r="F9" s="1394" t="s">
        <v>3845</v>
      </c>
      <c r="G9" s="1392" t="s">
        <v>2619</v>
      </c>
      <c r="H9" s="1403" t="s">
        <v>272</v>
      </c>
      <c r="I9" s="1403" t="s">
        <v>3846</v>
      </c>
      <c r="J9" s="1403" t="s">
        <v>3025</v>
      </c>
      <c r="K9" s="1392" t="s">
        <v>3300</v>
      </c>
      <c r="L9" s="1403" t="s">
        <v>3847</v>
      </c>
      <c r="M9" s="1392" t="s">
        <v>3848</v>
      </c>
      <c r="N9" s="1848" t="s">
        <v>3849</v>
      </c>
      <c r="O9" s="1392" t="s">
        <v>3850</v>
      </c>
      <c r="P9" s="1550" t="s">
        <v>2619</v>
      </c>
      <c r="Q9" s="1554">
        <v>1</v>
      </c>
      <c r="R9" s="1558" t="s">
        <v>2871</v>
      </c>
      <c r="S9" s="1558"/>
      <c r="T9" s="1284"/>
      <c r="U9" s="1287"/>
      <c r="V9" s="1287"/>
      <c r="W9" s="1287"/>
      <c r="X9" s="1287"/>
      <c r="Y9" s="1287"/>
      <c r="Z9" s="1294">
        <f t="shared" si="5"/>
        <v>0</v>
      </c>
      <c r="AA9" s="1294">
        <f t="shared" ref="AA9:AF13" si="14">SUM(AR9:AR12,AZ9:AZ12,BH9:BH12,BP9:BP12)</f>
        <v>0</v>
      </c>
      <c r="AB9" s="1294">
        <f t="shared" si="14"/>
        <v>0</v>
      </c>
      <c r="AC9" s="1294">
        <f t="shared" si="14"/>
        <v>0</v>
      </c>
      <c r="AD9" s="1294">
        <f t="shared" si="14"/>
        <v>0</v>
      </c>
      <c r="AE9" s="1294">
        <f t="shared" si="14"/>
        <v>0</v>
      </c>
      <c r="AF9" s="1294">
        <f t="shared" si="14"/>
        <v>0</v>
      </c>
      <c r="AG9" s="194"/>
      <c r="AH9" s="195"/>
      <c r="AI9" s="195"/>
      <c r="AJ9" s="195"/>
      <c r="AK9" s="196"/>
      <c r="AL9" s="197"/>
      <c r="AM9" s="197"/>
      <c r="AN9" s="197"/>
      <c r="AO9" s="197"/>
      <c r="AP9" s="1300">
        <f>+U9</f>
        <v>0</v>
      </c>
      <c r="AQ9" s="1294">
        <f>SUM(AR9:AW12)</f>
        <v>0</v>
      </c>
      <c r="AR9" s="209"/>
      <c r="AS9" s="209"/>
      <c r="AT9" s="209"/>
      <c r="AU9" s="209"/>
      <c r="AV9" s="209"/>
      <c r="AW9" s="209"/>
      <c r="AX9" s="1300">
        <f>+V9</f>
        <v>0</v>
      </c>
      <c r="AY9" s="1294">
        <f>SUM(AZ9:BE12)</f>
        <v>0</v>
      </c>
      <c r="AZ9" s="209"/>
      <c r="BA9" s="209"/>
      <c r="BB9" s="209"/>
      <c r="BC9" s="209"/>
      <c r="BD9" s="209"/>
      <c r="BE9" s="209"/>
      <c r="BF9" s="1300">
        <f>+W9</f>
        <v>0</v>
      </c>
      <c r="BG9" s="1294">
        <f>SUM(BH9:BM12)</f>
        <v>0</v>
      </c>
      <c r="BH9" s="209"/>
      <c r="BI9" s="209"/>
      <c r="BJ9" s="209"/>
      <c r="BK9" s="209"/>
      <c r="BL9" s="209"/>
      <c r="BM9" s="209"/>
      <c r="BN9" s="1300">
        <f>+X9</f>
        <v>0</v>
      </c>
      <c r="BO9" s="1294">
        <f>SUM(BP9:BU12)</f>
        <v>0</v>
      </c>
      <c r="BP9" s="209"/>
      <c r="BQ9" s="209"/>
      <c r="BR9" s="209"/>
      <c r="BS9" s="209"/>
      <c r="BT9" s="209"/>
      <c r="BU9" s="209"/>
    </row>
    <row r="10" spans="1:73" ht="40.15" customHeight="1">
      <c r="A10" s="274" t="s">
        <v>3844</v>
      </c>
      <c r="B10" s="275"/>
      <c r="C10" s="1221"/>
      <c r="D10" s="1312"/>
      <c r="E10" s="1393"/>
      <c r="F10" s="1394"/>
      <c r="G10" s="1392"/>
      <c r="H10" s="1403"/>
      <c r="I10" s="1403"/>
      <c r="J10" s="1403"/>
      <c r="K10" s="1392"/>
      <c r="L10" s="1403"/>
      <c r="M10" s="1392"/>
      <c r="N10" s="1848"/>
      <c r="O10" s="1392"/>
      <c r="P10" s="1550"/>
      <c r="Q10" s="1554"/>
      <c r="R10" s="1558"/>
      <c r="S10" s="1558"/>
      <c r="T10" s="1285"/>
      <c r="U10" s="1288"/>
      <c r="V10" s="1288"/>
      <c r="W10" s="1288"/>
      <c r="X10" s="1288"/>
      <c r="Y10" s="1288"/>
      <c r="Z10" s="1295"/>
      <c r="AA10" s="1295"/>
      <c r="AB10" s="1295"/>
      <c r="AC10" s="1295"/>
      <c r="AD10" s="1295"/>
      <c r="AE10" s="1295"/>
      <c r="AF10" s="1295"/>
      <c r="AG10" s="198"/>
      <c r="AH10" s="199"/>
      <c r="AI10" s="199"/>
      <c r="AJ10" s="199"/>
      <c r="AK10" s="200"/>
      <c r="AL10" s="201"/>
      <c r="AM10" s="201"/>
      <c r="AN10" s="201"/>
      <c r="AO10" s="201"/>
      <c r="AP10" s="1301"/>
      <c r="AQ10" s="1295"/>
      <c r="AR10" s="210"/>
      <c r="AS10" s="210"/>
      <c r="AT10" s="210"/>
      <c r="AU10" s="210"/>
      <c r="AV10" s="210"/>
      <c r="AW10" s="210"/>
      <c r="AX10" s="1301"/>
      <c r="AY10" s="1295"/>
      <c r="AZ10" s="210"/>
      <c r="BA10" s="210"/>
      <c r="BB10" s="210"/>
      <c r="BC10" s="210"/>
      <c r="BD10" s="210"/>
      <c r="BE10" s="210"/>
      <c r="BF10" s="1301"/>
      <c r="BG10" s="1295"/>
      <c r="BH10" s="210"/>
      <c r="BI10" s="210"/>
      <c r="BJ10" s="210"/>
      <c r="BK10" s="210"/>
      <c r="BL10" s="210"/>
      <c r="BM10" s="210"/>
      <c r="BN10" s="1301"/>
      <c r="BO10" s="1295"/>
      <c r="BP10" s="210"/>
      <c r="BQ10" s="210"/>
      <c r="BR10" s="210"/>
      <c r="BS10" s="210"/>
      <c r="BT10" s="210"/>
      <c r="BU10" s="210"/>
    </row>
    <row r="11" spans="1:73" ht="40.15" customHeight="1">
      <c r="A11" s="274" t="s">
        <v>3844</v>
      </c>
      <c r="B11" s="275"/>
      <c r="C11" s="1221"/>
      <c r="D11" s="1312"/>
      <c r="E11" s="1393"/>
      <c r="F11" s="1394"/>
      <c r="G11" s="1392"/>
      <c r="H11" s="1403"/>
      <c r="I11" s="1403"/>
      <c r="J11" s="1403"/>
      <c r="K11" s="1392"/>
      <c r="L11" s="1403"/>
      <c r="M11" s="1392"/>
      <c r="N11" s="1848"/>
      <c r="O11" s="1392"/>
      <c r="P11" s="1550"/>
      <c r="Q11" s="1554"/>
      <c r="R11" s="1558"/>
      <c r="S11" s="1558"/>
      <c r="T11" s="1285"/>
      <c r="U11" s="1288"/>
      <c r="V11" s="1288"/>
      <c r="W11" s="1288"/>
      <c r="X11" s="1288"/>
      <c r="Y11" s="1288"/>
      <c r="Z11" s="1295"/>
      <c r="AA11" s="1295"/>
      <c r="AB11" s="1295"/>
      <c r="AC11" s="1295"/>
      <c r="AD11" s="1295"/>
      <c r="AE11" s="1295"/>
      <c r="AF11" s="1295"/>
      <c r="AG11" s="200"/>
      <c r="AH11" s="199"/>
      <c r="AI11" s="199"/>
      <c r="AJ11" s="199"/>
      <c r="AK11" s="200"/>
      <c r="AL11" s="201"/>
      <c r="AM11" s="201"/>
      <c r="AN11" s="201"/>
      <c r="AO11" s="201"/>
      <c r="AP11" s="1301"/>
      <c r="AQ11" s="1295"/>
      <c r="AR11" s="210"/>
      <c r="AS11" s="210"/>
      <c r="AT11" s="210"/>
      <c r="AU11" s="210"/>
      <c r="AV11" s="210"/>
      <c r="AW11" s="210"/>
      <c r="AX11" s="1301"/>
      <c r="AY11" s="1295"/>
      <c r="AZ11" s="210"/>
      <c r="BA11" s="210"/>
      <c r="BB11" s="210"/>
      <c r="BC11" s="210"/>
      <c r="BD11" s="210"/>
      <c r="BE11" s="210"/>
      <c r="BF11" s="1301"/>
      <c r="BG11" s="1295"/>
      <c r="BH11" s="210"/>
      <c r="BI11" s="210"/>
      <c r="BJ11" s="210"/>
      <c r="BK11" s="210"/>
      <c r="BL11" s="210"/>
      <c r="BM11" s="210"/>
      <c r="BN11" s="1301"/>
      <c r="BO11" s="1295"/>
      <c r="BP11" s="210"/>
      <c r="BQ11" s="210"/>
      <c r="BR11" s="210"/>
      <c r="BS11" s="210"/>
      <c r="BT11" s="210"/>
      <c r="BU11" s="210"/>
    </row>
    <row r="12" spans="1:73" ht="40.15" customHeight="1">
      <c r="A12" s="274" t="s">
        <v>3844</v>
      </c>
      <c r="B12" s="275"/>
      <c r="C12" s="1221"/>
      <c r="D12" s="1312"/>
      <c r="E12" s="1393"/>
      <c r="F12" s="1394"/>
      <c r="G12" s="1392"/>
      <c r="H12" s="1403"/>
      <c r="I12" s="1403"/>
      <c r="J12" s="1403"/>
      <c r="K12" s="1392"/>
      <c r="L12" s="1403"/>
      <c r="M12" s="1392"/>
      <c r="N12" s="1848"/>
      <c r="O12" s="1392"/>
      <c r="P12" s="1550"/>
      <c r="Q12" s="1554"/>
      <c r="R12" s="1558"/>
      <c r="S12" s="1558"/>
      <c r="T12" s="1286"/>
      <c r="U12" s="1289"/>
      <c r="V12" s="1289"/>
      <c r="W12" s="1289"/>
      <c r="X12" s="1289"/>
      <c r="Y12" s="1289"/>
      <c r="Z12" s="1296"/>
      <c r="AA12" s="1296"/>
      <c r="AB12" s="1296"/>
      <c r="AC12" s="1296"/>
      <c r="AD12" s="1296"/>
      <c r="AE12" s="1296"/>
      <c r="AF12" s="1296"/>
      <c r="AG12" s="202"/>
      <c r="AH12" s="203"/>
      <c r="AI12" s="203"/>
      <c r="AJ12" s="203"/>
      <c r="AK12" s="202"/>
      <c r="AL12" s="204"/>
      <c r="AM12" s="204"/>
      <c r="AN12" s="204"/>
      <c r="AO12" s="204"/>
      <c r="AP12" s="1302"/>
      <c r="AQ12" s="1296"/>
      <c r="AR12" s="211"/>
      <c r="AS12" s="211"/>
      <c r="AT12" s="211"/>
      <c r="AU12" s="211"/>
      <c r="AV12" s="211"/>
      <c r="AW12" s="211"/>
      <c r="AX12" s="1302"/>
      <c r="AY12" s="1296"/>
      <c r="AZ12" s="211"/>
      <c r="BA12" s="211"/>
      <c r="BB12" s="211"/>
      <c r="BC12" s="211"/>
      <c r="BD12" s="211"/>
      <c r="BE12" s="211"/>
      <c r="BF12" s="1302"/>
      <c r="BG12" s="1296"/>
      <c r="BH12" s="211"/>
      <c r="BI12" s="211"/>
      <c r="BJ12" s="211"/>
      <c r="BK12" s="211"/>
      <c r="BL12" s="211"/>
      <c r="BM12" s="211"/>
      <c r="BN12" s="1302"/>
      <c r="BO12" s="1296"/>
      <c r="BP12" s="211"/>
      <c r="BQ12" s="211"/>
      <c r="BR12" s="211"/>
      <c r="BS12" s="211"/>
      <c r="BT12" s="211"/>
      <c r="BU12" s="211"/>
    </row>
    <row r="13" spans="1:73" ht="40.15" customHeight="1">
      <c r="A13" s="274" t="s">
        <v>3844</v>
      </c>
      <c r="B13" s="275"/>
      <c r="C13" s="1221"/>
      <c r="D13" s="1312"/>
      <c r="E13" s="1232">
        <v>870</v>
      </c>
      <c r="F13" s="1394" t="s">
        <v>3851</v>
      </c>
      <c r="G13" s="1392" t="s">
        <v>480</v>
      </c>
      <c r="H13" s="1403" t="s">
        <v>272</v>
      </c>
      <c r="I13" s="1403" t="s">
        <v>3846</v>
      </c>
      <c r="J13" s="1403" t="s">
        <v>3025</v>
      </c>
      <c r="K13" s="1392" t="s">
        <v>3300</v>
      </c>
      <c r="L13" s="1403" t="s">
        <v>3847</v>
      </c>
      <c r="M13" s="1392" t="s">
        <v>3848</v>
      </c>
      <c r="N13" s="1848" t="s">
        <v>3849</v>
      </c>
      <c r="O13" s="1392" t="s">
        <v>3850</v>
      </c>
      <c r="P13" s="1550" t="s">
        <v>480</v>
      </c>
      <c r="Q13" s="1554">
        <v>1</v>
      </c>
      <c r="R13" s="1558" t="s">
        <v>2871</v>
      </c>
      <c r="S13" s="1558"/>
      <c r="T13" s="1284"/>
      <c r="U13" s="1287"/>
      <c r="V13" s="1287"/>
      <c r="W13" s="1287"/>
      <c r="X13" s="1287"/>
      <c r="Y13" s="1287"/>
      <c r="Z13" s="1294">
        <f t="shared" si="5"/>
        <v>0</v>
      </c>
      <c r="AA13" s="1294">
        <f t="shared" si="14"/>
        <v>0</v>
      </c>
      <c r="AB13" s="1294">
        <f t="shared" si="14"/>
        <v>0</v>
      </c>
      <c r="AC13" s="1294">
        <f t="shared" si="14"/>
        <v>0</v>
      </c>
      <c r="AD13" s="1294">
        <f t="shared" si="14"/>
        <v>0</v>
      </c>
      <c r="AE13" s="1294">
        <f t="shared" si="14"/>
        <v>0</v>
      </c>
      <c r="AF13" s="1294">
        <f t="shared" si="14"/>
        <v>0</v>
      </c>
      <c r="AG13" s="194"/>
      <c r="AH13" s="195"/>
      <c r="AI13" s="195"/>
      <c r="AJ13" s="195"/>
      <c r="AK13" s="196"/>
      <c r="AL13" s="197"/>
      <c r="AM13" s="197"/>
      <c r="AN13" s="197"/>
      <c r="AO13" s="197"/>
      <c r="AP13" s="1300">
        <f>+U13</f>
        <v>0</v>
      </c>
      <c r="AQ13" s="1294">
        <f>SUM(AR13:AW16)</f>
        <v>0</v>
      </c>
      <c r="AR13" s="209"/>
      <c r="AS13" s="209"/>
      <c r="AT13" s="209"/>
      <c r="AU13" s="209"/>
      <c r="AV13" s="209"/>
      <c r="AW13" s="209"/>
      <c r="AX13" s="1300">
        <f>+V13</f>
        <v>0</v>
      </c>
      <c r="AY13" s="1294">
        <f>SUM(AZ13:BE16)</f>
        <v>0</v>
      </c>
      <c r="AZ13" s="209"/>
      <c r="BA13" s="209"/>
      <c r="BB13" s="209"/>
      <c r="BC13" s="209"/>
      <c r="BD13" s="209"/>
      <c r="BE13" s="209"/>
      <c r="BF13" s="1300">
        <f>+W13</f>
        <v>0</v>
      </c>
      <c r="BG13" s="1294">
        <f>SUM(BH13:BM16)</f>
        <v>0</v>
      </c>
      <c r="BH13" s="209"/>
      <c r="BI13" s="209"/>
      <c r="BJ13" s="209"/>
      <c r="BK13" s="209"/>
      <c r="BL13" s="209"/>
      <c r="BM13" s="209"/>
      <c r="BN13" s="1300">
        <f>+X13</f>
        <v>0</v>
      </c>
      <c r="BO13" s="1294">
        <f>SUM(BP13:BU16)</f>
        <v>0</v>
      </c>
      <c r="BP13" s="209"/>
      <c r="BQ13" s="209"/>
      <c r="BR13" s="209"/>
      <c r="BS13" s="209"/>
      <c r="BT13" s="209"/>
      <c r="BU13" s="209"/>
    </row>
    <row r="14" spans="1:73" ht="40.15" customHeight="1">
      <c r="A14" s="274" t="s">
        <v>3844</v>
      </c>
      <c r="B14" s="275"/>
      <c r="C14" s="1221"/>
      <c r="D14" s="1312"/>
      <c r="E14" s="1233"/>
      <c r="F14" s="1394"/>
      <c r="G14" s="1392"/>
      <c r="H14" s="1403"/>
      <c r="I14" s="1403"/>
      <c r="J14" s="1403"/>
      <c r="K14" s="1392"/>
      <c r="L14" s="1403"/>
      <c r="M14" s="1392"/>
      <c r="N14" s="1848"/>
      <c r="O14" s="1392"/>
      <c r="P14" s="1550"/>
      <c r="Q14" s="1554"/>
      <c r="R14" s="1558"/>
      <c r="S14" s="1558"/>
      <c r="T14" s="1285"/>
      <c r="U14" s="1288"/>
      <c r="V14" s="1288"/>
      <c r="W14" s="1288"/>
      <c r="X14" s="1288"/>
      <c r="Y14" s="1288"/>
      <c r="Z14" s="1295"/>
      <c r="AA14" s="1295"/>
      <c r="AB14" s="1295"/>
      <c r="AC14" s="1295"/>
      <c r="AD14" s="1295"/>
      <c r="AE14" s="1295"/>
      <c r="AF14" s="1295"/>
      <c r="AG14" s="198"/>
      <c r="AH14" s="199"/>
      <c r="AI14" s="199"/>
      <c r="AJ14" s="199"/>
      <c r="AK14" s="200"/>
      <c r="AL14" s="201"/>
      <c r="AM14" s="201"/>
      <c r="AN14" s="201"/>
      <c r="AO14" s="201"/>
      <c r="AP14" s="1301"/>
      <c r="AQ14" s="1295"/>
      <c r="AR14" s="210"/>
      <c r="AS14" s="210"/>
      <c r="AT14" s="210"/>
      <c r="AU14" s="210"/>
      <c r="AV14" s="210"/>
      <c r="AW14" s="210"/>
      <c r="AX14" s="1301"/>
      <c r="AY14" s="1295"/>
      <c r="AZ14" s="210"/>
      <c r="BA14" s="210"/>
      <c r="BB14" s="210"/>
      <c r="BC14" s="210"/>
      <c r="BD14" s="210"/>
      <c r="BE14" s="210"/>
      <c r="BF14" s="1301"/>
      <c r="BG14" s="1295"/>
      <c r="BH14" s="210"/>
      <c r="BI14" s="210"/>
      <c r="BJ14" s="210"/>
      <c r="BK14" s="210"/>
      <c r="BL14" s="210"/>
      <c r="BM14" s="210"/>
      <c r="BN14" s="1301"/>
      <c r="BO14" s="1295"/>
      <c r="BP14" s="210"/>
      <c r="BQ14" s="210"/>
      <c r="BR14" s="210"/>
      <c r="BS14" s="210"/>
      <c r="BT14" s="210"/>
      <c r="BU14" s="210"/>
    </row>
    <row r="15" spans="1:73" ht="40.15" customHeight="1">
      <c r="A15" s="274" t="s">
        <v>3844</v>
      </c>
      <c r="B15" s="275"/>
      <c r="C15" s="1221"/>
      <c r="D15" s="1312"/>
      <c r="E15" s="1233"/>
      <c r="F15" s="1394"/>
      <c r="G15" s="1392"/>
      <c r="H15" s="1403"/>
      <c r="I15" s="1403"/>
      <c r="J15" s="1403"/>
      <c r="K15" s="1392"/>
      <c r="L15" s="1403"/>
      <c r="M15" s="1392"/>
      <c r="N15" s="1848"/>
      <c r="O15" s="1392"/>
      <c r="P15" s="1550"/>
      <c r="Q15" s="1554"/>
      <c r="R15" s="1558"/>
      <c r="S15" s="1558"/>
      <c r="T15" s="1285"/>
      <c r="U15" s="1288"/>
      <c r="V15" s="1288"/>
      <c r="W15" s="1288"/>
      <c r="X15" s="1288"/>
      <c r="Y15" s="1288"/>
      <c r="Z15" s="1295"/>
      <c r="AA15" s="1295"/>
      <c r="AB15" s="1295"/>
      <c r="AC15" s="1295"/>
      <c r="AD15" s="1295"/>
      <c r="AE15" s="1295"/>
      <c r="AF15" s="1295"/>
      <c r="AG15" s="200"/>
      <c r="AH15" s="199"/>
      <c r="AI15" s="199"/>
      <c r="AJ15" s="199"/>
      <c r="AK15" s="200"/>
      <c r="AL15" s="201"/>
      <c r="AM15" s="201"/>
      <c r="AN15" s="201"/>
      <c r="AO15" s="201"/>
      <c r="AP15" s="1301"/>
      <c r="AQ15" s="1295"/>
      <c r="AR15" s="210"/>
      <c r="AS15" s="210"/>
      <c r="AT15" s="210"/>
      <c r="AU15" s="210"/>
      <c r="AV15" s="210"/>
      <c r="AW15" s="210"/>
      <c r="AX15" s="1301"/>
      <c r="AY15" s="1295"/>
      <c r="AZ15" s="210"/>
      <c r="BA15" s="210"/>
      <c r="BB15" s="210"/>
      <c r="BC15" s="210"/>
      <c r="BD15" s="210"/>
      <c r="BE15" s="210"/>
      <c r="BF15" s="1301"/>
      <c r="BG15" s="1295"/>
      <c r="BH15" s="210"/>
      <c r="BI15" s="210"/>
      <c r="BJ15" s="210"/>
      <c r="BK15" s="210"/>
      <c r="BL15" s="210"/>
      <c r="BM15" s="210"/>
      <c r="BN15" s="1301"/>
      <c r="BO15" s="1295"/>
      <c r="BP15" s="210"/>
      <c r="BQ15" s="210"/>
      <c r="BR15" s="210"/>
      <c r="BS15" s="210"/>
      <c r="BT15" s="210"/>
      <c r="BU15" s="210"/>
    </row>
    <row r="16" spans="1:73" ht="40.15" customHeight="1">
      <c r="A16" s="274" t="s">
        <v>3844</v>
      </c>
      <c r="B16" s="275"/>
      <c r="C16" s="1222"/>
      <c r="D16" s="1313"/>
      <c r="E16" s="1234"/>
      <c r="F16" s="1394"/>
      <c r="G16" s="1392"/>
      <c r="H16" s="1403"/>
      <c r="I16" s="1403"/>
      <c r="J16" s="1403"/>
      <c r="K16" s="1392"/>
      <c r="L16" s="1403"/>
      <c r="M16" s="1392"/>
      <c r="N16" s="1848"/>
      <c r="O16" s="1392"/>
      <c r="P16" s="1550"/>
      <c r="Q16" s="1554"/>
      <c r="R16" s="1558"/>
      <c r="S16" s="1558"/>
      <c r="T16" s="1286"/>
      <c r="U16" s="1289"/>
      <c r="V16" s="1289"/>
      <c r="W16" s="1289"/>
      <c r="X16" s="1289"/>
      <c r="Y16" s="1289"/>
      <c r="Z16" s="1296"/>
      <c r="AA16" s="1296"/>
      <c r="AB16" s="1296"/>
      <c r="AC16" s="1296"/>
      <c r="AD16" s="1296"/>
      <c r="AE16" s="1296"/>
      <c r="AF16" s="1296"/>
      <c r="AG16" s="202"/>
      <c r="AH16" s="203"/>
      <c r="AI16" s="203"/>
      <c r="AJ16" s="203"/>
      <c r="AK16" s="202"/>
      <c r="AL16" s="204"/>
      <c r="AM16" s="204"/>
      <c r="AN16" s="204"/>
      <c r="AO16" s="204"/>
      <c r="AP16" s="1302"/>
      <c r="AQ16" s="1296"/>
      <c r="AR16" s="211"/>
      <c r="AS16" s="211"/>
      <c r="AT16" s="211"/>
      <c r="AU16" s="211"/>
      <c r="AV16" s="211"/>
      <c r="AW16" s="211"/>
      <c r="AX16" s="1302"/>
      <c r="AY16" s="1296"/>
      <c r="AZ16" s="211"/>
      <c r="BA16" s="211"/>
      <c r="BB16" s="211"/>
      <c r="BC16" s="211"/>
      <c r="BD16" s="211"/>
      <c r="BE16" s="211"/>
      <c r="BF16" s="1302"/>
      <c r="BG16" s="1296"/>
      <c r="BH16" s="211"/>
      <c r="BI16" s="211"/>
      <c r="BJ16" s="211"/>
      <c r="BK16" s="211"/>
      <c r="BL16" s="211"/>
      <c r="BM16" s="211"/>
      <c r="BN16" s="1302"/>
      <c r="BO16" s="1296"/>
      <c r="BP16" s="211"/>
      <c r="BQ16" s="211"/>
      <c r="BR16" s="211"/>
      <c r="BS16" s="211"/>
      <c r="BT16" s="211"/>
      <c r="BU16" s="211"/>
    </row>
    <row r="17" spans="1:73" ht="40.15" customHeight="1">
      <c r="B17" s="134" t="s">
        <v>2620</v>
      </c>
      <c r="C17" s="276" t="s">
        <v>2621</v>
      </c>
      <c r="D17" s="277"/>
      <c r="E17" s="278"/>
      <c r="F17" s="228"/>
      <c r="G17" s="229"/>
      <c r="H17" s="230"/>
      <c r="I17" s="230"/>
      <c r="J17" s="231"/>
      <c r="K17" s="231"/>
      <c r="L17" s="231"/>
      <c r="M17" s="231"/>
      <c r="N17" s="294"/>
      <c r="O17" s="295"/>
      <c r="P17" s="296"/>
      <c r="Q17" s="306"/>
      <c r="R17" s="306"/>
      <c r="S17" s="306"/>
      <c r="T17" s="307"/>
      <c r="U17" s="308"/>
      <c r="V17" s="308"/>
      <c r="W17" s="308"/>
      <c r="X17" s="309"/>
      <c r="Y17" s="312"/>
      <c r="Z17" s="313">
        <f t="shared" si="5"/>
        <v>0</v>
      </c>
      <c r="AA17" s="313">
        <f t="shared" si="5"/>
        <v>0</v>
      </c>
      <c r="AB17" s="313">
        <f t="shared" si="5"/>
        <v>0</v>
      </c>
      <c r="AC17" s="313">
        <f t="shared" si="5"/>
        <v>0</v>
      </c>
      <c r="AD17" s="313">
        <f t="shared" si="5"/>
        <v>0</v>
      </c>
      <c r="AE17" s="313">
        <f t="shared" si="5"/>
        <v>0</v>
      </c>
      <c r="AF17" s="313">
        <f t="shared" si="5"/>
        <v>0</v>
      </c>
      <c r="AG17" s="316"/>
      <c r="AH17" s="317"/>
      <c r="AI17" s="317"/>
      <c r="AJ17" s="317"/>
      <c r="AK17" s="316"/>
      <c r="AL17" s="316"/>
      <c r="AM17" s="316"/>
      <c r="AN17" s="316"/>
      <c r="AO17" s="316"/>
      <c r="AP17" s="320"/>
      <c r="AQ17" s="321">
        <f t="shared" ref="AQ17:AR17" si="15">SUM(AQ18:AQ21)</f>
        <v>0</v>
      </c>
      <c r="AR17" s="321">
        <f t="shared" si="15"/>
        <v>0</v>
      </c>
      <c r="AS17" s="321">
        <f t="shared" ref="AS17:AW17" si="16">SUM(AS18:AS21)</f>
        <v>0</v>
      </c>
      <c r="AT17" s="321">
        <f t="shared" si="16"/>
        <v>0</v>
      </c>
      <c r="AU17" s="321">
        <f t="shared" si="16"/>
        <v>0</v>
      </c>
      <c r="AV17" s="321">
        <f t="shared" si="16"/>
        <v>0</v>
      </c>
      <c r="AW17" s="321">
        <f t="shared" si="16"/>
        <v>0</v>
      </c>
      <c r="AX17" s="320"/>
      <c r="AY17" s="321">
        <f t="shared" ref="AY17" si="17">SUM(AY18:AY21)</f>
        <v>0</v>
      </c>
      <c r="AZ17" s="321">
        <f t="shared" ref="AZ17:BE17" si="18">+AZ18</f>
        <v>0</v>
      </c>
      <c r="BA17" s="321">
        <f t="shared" si="18"/>
        <v>0</v>
      </c>
      <c r="BB17" s="321">
        <f t="shared" si="18"/>
        <v>0</v>
      </c>
      <c r="BC17" s="321">
        <f t="shared" si="18"/>
        <v>0</v>
      </c>
      <c r="BD17" s="321">
        <f t="shared" si="18"/>
        <v>0</v>
      </c>
      <c r="BE17" s="321">
        <f t="shared" si="18"/>
        <v>0</v>
      </c>
      <c r="BF17" s="320"/>
      <c r="BG17" s="321">
        <f t="shared" ref="BG17" si="19">SUM(BG18:BG21)</f>
        <v>0</v>
      </c>
      <c r="BH17" s="321">
        <f t="shared" ref="BH17:BM17" si="20">+BH18</f>
        <v>0</v>
      </c>
      <c r="BI17" s="321">
        <f t="shared" si="20"/>
        <v>0</v>
      </c>
      <c r="BJ17" s="321">
        <f t="shared" si="20"/>
        <v>0</v>
      </c>
      <c r="BK17" s="321">
        <f t="shared" si="20"/>
        <v>0</v>
      </c>
      <c r="BL17" s="321">
        <f t="shared" si="20"/>
        <v>0</v>
      </c>
      <c r="BM17" s="321">
        <f t="shared" si="20"/>
        <v>0</v>
      </c>
      <c r="BN17" s="320"/>
      <c r="BO17" s="321">
        <f t="shared" ref="BO17" si="21">SUM(BO18:BO21)</f>
        <v>0</v>
      </c>
      <c r="BP17" s="321">
        <f t="shared" ref="BP17:BU17" si="22">+BP18</f>
        <v>0</v>
      </c>
      <c r="BQ17" s="321">
        <f t="shared" si="22"/>
        <v>0</v>
      </c>
      <c r="BR17" s="321">
        <f t="shared" si="22"/>
        <v>0</v>
      </c>
      <c r="BS17" s="321">
        <f t="shared" si="22"/>
        <v>0</v>
      </c>
      <c r="BT17" s="321">
        <f t="shared" si="22"/>
        <v>0</v>
      </c>
      <c r="BU17" s="321">
        <f t="shared" si="22"/>
        <v>0</v>
      </c>
    </row>
    <row r="18" spans="1:73" ht="40.15" customHeight="1">
      <c r="A18" s="274" t="s">
        <v>3844</v>
      </c>
      <c r="B18" s="141"/>
      <c r="C18" s="1220" t="s">
        <v>2622</v>
      </c>
      <c r="D18" s="1226" t="s">
        <v>2623</v>
      </c>
      <c r="E18" s="1232">
        <v>871</v>
      </c>
      <c r="F18" s="1238" t="s">
        <v>3852</v>
      </c>
      <c r="G18" s="1226" t="s">
        <v>809</v>
      </c>
      <c r="H18" s="1244" t="s">
        <v>3025</v>
      </c>
      <c r="I18" s="1244" t="s">
        <v>3846</v>
      </c>
      <c r="J18" s="1244" t="s">
        <v>3025</v>
      </c>
      <c r="K18" s="1226" t="s">
        <v>3300</v>
      </c>
      <c r="L18" s="1244" t="s">
        <v>3847</v>
      </c>
      <c r="M18" s="1226" t="s">
        <v>3848</v>
      </c>
      <c r="N18" s="1252" t="s">
        <v>3849</v>
      </c>
      <c r="O18" s="1392" t="s">
        <v>3850</v>
      </c>
      <c r="P18" s="1261" t="s">
        <v>809</v>
      </c>
      <c r="Q18" s="1267">
        <v>40</v>
      </c>
      <c r="R18" s="1558" t="s">
        <v>2871</v>
      </c>
      <c r="S18" s="1558"/>
      <c r="T18" s="1284"/>
      <c r="U18" s="1287"/>
      <c r="V18" s="1287"/>
      <c r="W18" s="1287"/>
      <c r="X18" s="1287"/>
      <c r="Y18" s="1287"/>
      <c r="Z18" s="1294">
        <f t="shared" si="5"/>
        <v>0</v>
      </c>
      <c r="AA18" s="1294">
        <f t="shared" ref="AA18:AF18" si="23">SUM(AR18:AR21,AZ18:AZ21,BH18:BH21,BP18:BP21)</f>
        <v>0</v>
      </c>
      <c r="AB18" s="1294">
        <f t="shared" si="23"/>
        <v>0</v>
      </c>
      <c r="AC18" s="1294">
        <f t="shared" si="23"/>
        <v>0</v>
      </c>
      <c r="AD18" s="1294">
        <f t="shared" si="23"/>
        <v>0</v>
      </c>
      <c r="AE18" s="1294">
        <f t="shared" si="23"/>
        <v>0</v>
      </c>
      <c r="AF18" s="1294">
        <f t="shared" si="23"/>
        <v>0</v>
      </c>
      <c r="AG18" s="194"/>
      <c r="AH18" s="195"/>
      <c r="AI18" s="195"/>
      <c r="AJ18" s="195"/>
      <c r="AK18" s="196"/>
      <c r="AL18" s="197"/>
      <c r="AM18" s="197"/>
      <c r="AN18" s="197"/>
      <c r="AO18" s="197"/>
      <c r="AP18" s="1300">
        <f>+U18</f>
        <v>0</v>
      </c>
      <c r="AQ18" s="1294">
        <f>SUM(AR18:AW21)</f>
        <v>0</v>
      </c>
      <c r="AR18" s="209"/>
      <c r="AS18" s="209"/>
      <c r="AT18" s="209"/>
      <c r="AU18" s="209"/>
      <c r="AV18" s="209"/>
      <c r="AW18" s="209"/>
      <c r="AX18" s="1300">
        <f>+V18</f>
        <v>0</v>
      </c>
      <c r="AY18" s="1294">
        <f>SUM(AZ18:BE21)</f>
        <v>0</v>
      </c>
      <c r="AZ18" s="209"/>
      <c r="BA18" s="209"/>
      <c r="BB18" s="209"/>
      <c r="BC18" s="209"/>
      <c r="BD18" s="209"/>
      <c r="BE18" s="209"/>
      <c r="BF18" s="1300">
        <f>+W18</f>
        <v>0</v>
      </c>
      <c r="BG18" s="1294">
        <f>SUM(BH18:BM21)</f>
        <v>0</v>
      </c>
      <c r="BH18" s="209"/>
      <c r="BI18" s="209"/>
      <c r="BJ18" s="209"/>
      <c r="BK18" s="209"/>
      <c r="BL18" s="209"/>
      <c r="BM18" s="209"/>
      <c r="BN18" s="1300">
        <f>+X18</f>
        <v>0</v>
      </c>
      <c r="BO18" s="1294">
        <f>SUM(BP18:BU21)</f>
        <v>0</v>
      </c>
      <c r="BP18" s="209"/>
      <c r="BQ18" s="209"/>
      <c r="BR18" s="209"/>
      <c r="BS18" s="209"/>
      <c r="BT18" s="209"/>
      <c r="BU18" s="209"/>
    </row>
    <row r="19" spans="1:73" ht="40.15" customHeight="1">
      <c r="A19" s="274" t="s">
        <v>3844</v>
      </c>
      <c r="B19" s="141"/>
      <c r="C19" s="1221"/>
      <c r="D19" s="1227"/>
      <c r="E19" s="1233"/>
      <c r="F19" s="1239"/>
      <c r="G19" s="1227"/>
      <c r="H19" s="1245"/>
      <c r="I19" s="1245"/>
      <c r="J19" s="1245"/>
      <c r="K19" s="1227"/>
      <c r="L19" s="1245"/>
      <c r="M19" s="1227"/>
      <c r="N19" s="1253"/>
      <c r="O19" s="1392"/>
      <c r="P19" s="1262"/>
      <c r="Q19" s="1268"/>
      <c r="R19" s="1558"/>
      <c r="S19" s="1558"/>
      <c r="T19" s="1285"/>
      <c r="U19" s="1288"/>
      <c r="V19" s="1288"/>
      <c r="W19" s="1288"/>
      <c r="X19" s="1288"/>
      <c r="Y19" s="1288"/>
      <c r="Z19" s="1295"/>
      <c r="AA19" s="1295"/>
      <c r="AB19" s="1295"/>
      <c r="AC19" s="1295"/>
      <c r="AD19" s="1295"/>
      <c r="AE19" s="1295"/>
      <c r="AF19" s="1295"/>
      <c r="AG19" s="198"/>
      <c r="AH19" s="199"/>
      <c r="AI19" s="199"/>
      <c r="AJ19" s="199"/>
      <c r="AK19" s="200"/>
      <c r="AL19" s="201"/>
      <c r="AM19" s="201"/>
      <c r="AN19" s="201"/>
      <c r="AO19" s="201"/>
      <c r="AP19" s="1301"/>
      <c r="AQ19" s="1295"/>
      <c r="AR19" s="210"/>
      <c r="AS19" s="210"/>
      <c r="AT19" s="210"/>
      <c r="AU19" s="210"/>
      <c r="AV19" s="210"/>
      <c r="AW19" s="210"/>
      <c r="AX19" s="1301"/>
      <c r="AY19" s="1295"/>
      <c r="AZ19" s="210"/>
      <c r="BA19" s="210"/>
      <c r="BB19" s="210"/>
      <c r="BC19" s="210"/>
      <c r="BD19" s="210"/>
      <c r="BE19" s="210"/>
      <c r="BF19" s="1301"/>
      <c r="BG19" s="1295"/>
      <c r="BH19" s="210"/>
      <c r="BI19" s="210"/>
      <c r="BJ19" s="210"/>
      <c r="BK19" s="210"/>
      <c r="BL19" s="210"/>
      <c r="BM19" s="210"/>
      <c r="BN19" s="1301"/>
      <c r="BO19" s="1295"/>
      <c r="BP19" s="210"/>
      <c r="BQ19" s="210"/>
      <c r="BR19" s="210"/>
      <c r="BS19" s="210"/>
      <c r="BT19" s="210"/>
      <c r="BU19" s="210"/>
    </row>
    <row r="20" spans="1:73" ht="40.15" customHeight="1">
      <c r="A20" s="274" t="s">
        <v>3844</v>
      </c>
      <c r="B20" s="141"/>
      <c r="C20" s="1221"/>
      <c r="D20" s="1227"/>
      <c r="E20" s="1233"/>
      <c r="F20" s="1239"/>
      <c r="G20" s="1227"/>
      <c r="H20" s="1245"/>
      <c r="I20" s="1245"/>
      <c r="J20" s="1245"/>
      <c r="K20" s="1227"/>
      <c r="L20" s="1245"/>
      <c r="M20" s="1227"/>
      <c r="N20" s="1253"/>
      <c r="O20" s="1392"/>
      <c r="P20" s="1262"/>
      <c r="Q20" s="1268"/>
      <c r="R20" s="1558"/>
      <c r="S20" s="1558"/>
      <c r="T20" s="1285"/>
      <c r="U20" s="1288"/>
      <c r="V20" s="1288"/>
      <c r="W20" s="1288"/>
      <c r="X20" s="1288"/>
      <c r="Y20" s="1288"/>
      <c r="Z20" s="1295"/>
      <c r="AA20" s="1295"/>
      <c r="AB20" s="1295"/>
      <c r="AC20" s="1295"/>
      <c r="AD20" s="1295"/>
      <c r="AE20" s="1295"/>
      <c r="AF20" s="1295"/>
      <c r="AG20" s="200"/>
      <c r="AH20" s="199"/>
      <c r="AI20" s="199"/>
      <c r="AJ20" s="199"/>
      <c r="AK20" s="200"/>
      <c r="AL20" s="201"/>
      <c r="AM20" s="201"/>
      <c r="AN20" s="201"/>
      <c r="AO20" s="201"/>
      <c r="AP20" s="1301"/>
      <c r="AQ20" s="1295"/>
      <c r="AR20" s="210"/>
      <c r="AS20" s="210"/>
      <c r="AT20" s="210"/>
      <c r="AU20" s="210"/>
      <c r="AV20" s="210"/>
      <c r="AW20" s="210"/>
      <c r="AX20" s="1301"/>
      <c r="AY20" s="1295"/>
      <c r="AZ20" s="210"/>
      <c r="BA20" s="210"/>
      <c r="BB20" s="210"/>
      <c r="BC20" s="210"/>
      <c r="BD20" s="210"/>
      <c r="BE20" s="210"/>
      <c r="BF20" s="1301"/>
      <c r="BG20" s="1295"/>
      <c r="BH20" s="210"/>
      <c r="BI20" s="210"/>
      <c r="BJ20" s="210"/>
      <c r="BK20" s="210"/>
      <c r="BL20" s="210"/>
      <c r="BM20" s="210"/>
      <c r="BN20" s="1301"/>
      <c r="BO20" s="1295"/>
      <c r="BP20" s="210"/>
      <c r="BQ20" s="210"/>
      <c r="BR20" s="210"/>
      <c r="BS20" s="210"/>
      <c r="BT20" s="210"/>
      <c r="BU20" s="210"/>
    </row>
    <row r="21" spans="1:73" ht="40.15" customHeight="1">
      <c r="A21" s="274" t="s">
        <v>3844</v>
      </c>
      <c r="B21" s="141"/>
      <c r="C21" s="1222"/>
      <c r="D21" s="1228"/>
      <c r="E21" s="1234"/>
      <c r="F21" s="1240"/>
      <c r="G21" s="1228"/>
      <c r="H21" s="1246"/>
      <c r="I21" s="1246"/>
      <c r="J21" s="1246"/>
      <c r="K21" s="1228"/>
      <c r="L21" s="1246"/>
      <c r="M21" s="1228"/>
      <c r="N21" s="1254"/>
      <c r="O21" s="1392"/>
      <c r="P21" s="1263"/>
      <c r="Q21" s="1269"/>
      <c r="R21" s="1558"/>
      <c r="S21" s="1558"/>
      <c r="T21" s="1286"/>
      <c r="U21" s="1289"/>
      <c r="V21" s="1289"/>
      <c r="W21" s="1289"/>
      <c r="X21" s="1289"/>
      <c r="Y21" s="1289"/>
      <c r="Z21" s="1296"/>
      <c r="AA21" s="1296"/>
      <c r="AB21" s="1296"/>
      <c r="AC21" s="1296"/>
      <c r="AD21" s="1296"/>
      <c r="AE21" s="1296"/>
      <c r="AF21" s="1296"/>
      <c r="AG21" s="202"/>
      <c r="AH21" s="203"/>
      <c r="AI21" s="203"/>
      <c r="AJ21" s="203"/>
      <c r="AK21" s="202"/>
      <c r="AL21" s="204"/>
      <c r="AM21" s="204"/>
      <c r="AN21" s="204"/>
      <c r="AO21" s="204"/>
      <c r="AP21" s="1302"/>
      <c r="AQ21" s="1296"/>
      <c r="AR21" s="211"/>
      <c r="AS21" s="211"/>
      <c r="AT21" s="211"/>
      <c r="AU21" s="211"/>
      <c r="AV21" s="211"/>
      <c r="AW21" s="211"/>
      <c r="AX21" s="1302"/>
      <c r="AY21" s="1296"/>
      <c r="AZ21" s="211"/>
      <c r="BA21" s="211"/>
      <c r="BB21" s="211"/>
      <c r="BC21" s="211"/>
      <c r="BD21" s="211"/>
      <c r="BE21" s="211"/>
      <c r="BF21" s="1302"/>
      <c r="BG21" s="1296"/>
      <c r="BH21" s="211"/>
      <c r="BI21" s="211"/>
      <c r="BJ21" s="211"/>
      <c r="BK21" s="211"/>
      <c r="BL21" s="211"/>
      <c r="BM21" s="211"/>
      <c r="BN21" s="1302"/>
      <c r="BO21" s="1296"/>
      <c r="BP21" s="211"/>
      <c r="BQ21" s="211"/>
      <c r="BR21" s="211"/>
      <c r="BS21" s="211"/>
      <c r="BT21" s="211"/>
      <c r="BU21" s="211"/>
    </row>
    <row r="22" spans="1:73" ht="40.15" customHeight="1">
      <c r="B22" s="134" t="s">
        <v>2624</v>
      </c>
      <c r="C22" s="276" t="s">
        <v>2625</v>
      </c>
      <c r="D22" s="277"/>
      <c r="E22" s="279"/>
      <c r="F22" s="280"/>
      <c r="G22" s="281"/>
      <c r="H22" s="282"/>
      <c r="I22" s="282"/>
      <c r="J22" s="297"/>
      <c r="K22" s="297"/>
      <c r="L22" s="297"/>
      <c r="M22" s="297"/>
      <c r="N22" s="298"/>
      <c r="O22" s="299"/>
      <c r="P22" s="300"/>
      <c r="Q22" s="310"/>
      <c r="R22" s="310"/>
      <c r="S22" s="310"/>
      <c r="T22" s="238"/>
      <c r="U22" s="239"/>
      <c r="V22" s="239"/>
      <c r="W22" s="239"/>
      <c r="X22" s="240"/>
      <c r="Y22" s="314"/>
      <c r="Z22" s="315">
        <f t="shared" ref="Z22:Z27" si="24">+AQ22+AY22+BG22+BO22</f>
        <v>0</v>
      </c>
      <c r="AA22" s="315">
        <f t="shared" ref="AA22" si="25">+AR22+AZ22+BH22+BP22</f>
        <v>0</v>
      </c>
      <c r="AB22" s="315">
        <f t="shared" ref="AB22" si="26">+AS22+BA22+BI22+BQ22</f>
        <v>0</v>
      </c>
      <c r="AC22" s="315">
        <f t="shared" ref="AC22" si="27">+AT22+BB22+BJ22+BR22</f>
        <v>0</v>
      </c>
      <c r="AD22" s="315">
        <f t="shared" ref="AD22" si="28">+AU22+BC22+BK22+BS22</f>
        <v>0</v>
      </c>
      <c r="AE22" s="315">
        <f t="shared" ref="AE22" si="29">+AV22+BD22+BL22+BT22</f>
        <v>0</v>
      </c>
      <c r="AF22" s="315">
        <f t="shared" ref="AF22" si="30">+AW22+BE22+BM22+BU22</f>
        <v>0</v>
      </c>
      <c r="AG22" s="244"/>
      <c r="AH22" s="244"/>
      <c r="AI22" s="244"/>
      <c r="AJ22" s="244"/>
      <c r="AK22" s="244"/>
      <c r="AL22" s="244"/>
      <c r="AM22" s="244"/>
      <c r="AN22" s="244"/>
      <c r="AO22" s="244"/>
      <c r="AP22" s="245"/>
      <c r="AQ22" s="322">
        <f t="shared" ref="AQ22:AR22" si="31">SUM(AQ23:AQ30)</f>
        <v>0</v>
      </c>
      <c r="AR22" s="322">
        <f t="shared" si="31"/>
        <v>0</v>
      </c>
      <c r="AS22" s="322">
        <f t="shared" ref="AS22:AW22" si="32">SUM(AS23:AS30)</f>
        <v>0</v>
      </c>
      <c r="AT22" s="322">
        <f t="shared" si="32"/>
        <v>0</v>
      </c>
      <c r="AU22" s="322">
        <f t="shared" si="32"/>
        <v>0</v>
      </c>
      <c r="AV22" s="322">
        <f t="shared" si="32"/>
        <v>0</v>
      </c>
      <c r="AW22" s="322">
        <f t="shared" si="32"/>
        <v>0</v>
      </c>
      <c r="AX22" s="245"/>
      <c r="AY22" s="322">
        <f t="shared" ref="AY22" si="33">SUM(AY23:AY30)</f>
        <v>0</v>
      </c>
      <c r="AZ22" s="322">
        <f t="shared" ref="AZ22" si="34">SUM(AZ23:AZ27)</f>
        <v>0</v>
      </c>
      <c r="BA22" s="322">
        <f t="shared" ref="BA22" si="35">SUM(BA23:BA27)</f>
        <v>0</v>
      </c>
      <c r="BB22" s="322">
        <f t="shared" ref="BB22" si="36">SUM(BB23:BB27)</f>
        <v>0</v>
      </c>
      <c r="BC22" s="322">
        <f t="shared" ref="BC22" si="37">SUM(BC23:BC27)</f>
        <v>0</v>
      </c>
      <c r="BD22" s="322">
        <f t="shared" ref="BD22" si="38">SUM(BD23:BD27)</f>
        <v>0</v>
      </c>
      <c r="BE22" s="322">
        <f t="shared" ref="BE22" si="39">SUM(BE23:BE27)</f>
        <v>0</v>
      </c>
      <c r="BF22" s="245"/>
      <c r="BG22" s="322">
        <f t="shared" ref="BG22" si="40">SUM(BG23:BG30)</f>
        <v>0</v>
      </c>
      <c r="BH22" s="322">
        <f t="shared" ref="BH22" si="41">SUM(BH23:BH27)</f>
        <v>0</v>
      </c>
      <c r="BI22" s="322">
        <f t="shared" ref="BI22" si="42">SUM(BI23:BI27)</f>
        <v>0</v>
      </c>
      <c r="BJ22" s="322">
        <f t="shared" ref="BJ22" si="43">SUM(BJ23:BJ27)</f>
        <v>0</v>
      </c>
      <c r="BK22" s="322">
        <f t="shared" ref="BK22" si="44">SUM(BK23:BK27)</f>
        <v>0</v>
      </c>
      <c r="BL22" s="322">
        <f t="shared" ref="BL22" si="45">SUM(BL23:BL27)</f>
        <v>0</v>
      </c>
      <c r="BM22" s="322">
        <f t="shared" ref="BM22" si="46">SUM(BM23:BM27)</f>
        <v>0</v>
      </c>
      <c r="BN22" s="245"/>
      <c r="BO22" s="322">
        <f t="shared" ref="BO22" si="47">SUM(BO23:BO30)</f>
        <v>0</v>
      </c>
      <c r="BP22" s="322">
        <f t="shared" ref="BP22" si="48">SUM(BP23:BP27)</f>
        <v>0</v>
      </c>
      <c r="BQ22" s="322">
        <f t="shared" ref="BQ22" si="49">SUM(BQ23:BQ27)</f>
        <v>0</v>
      </c>
      <c r="BR22" s="322">
        <f t="shared" ref="BR22" si="50">SUM(BR23:BR27)</f>
        <v>0</v>
      </c>
      <c r="BS22" s="322">
        <f t="shared" ref="BS22" si="51">SUM(BS23:BS27)</f>
        <v>0</v>
      </c>
      <c r="BT22" s="322">
        <f t="shared" ref="BT22" si="52">SUM(BT23:BT27)</f>
        <v>0</v>
      </c>
      <c r="BU22" s="322">
        <f t="shared" ref="BU22" si="53">SUM(BU23:BU27)</f>
        <v>0</v>
      </c>
    </row>
    <row r="23" spans="1:73" ht="40.15" customHeight="1">
      <c r="A23" s="283" t="s">
        <v>3853</v>
      </c>
      <c r="B23" s="275"/>
      <c r="C23" s="1831" t="s">
        <v>2626</v>
      </c>
      <c r="D23" s="1400" t="s">
        <v>2627</v>
      </c>
      <c r="E23" s="1393">
        <v>872</v>
      </c>
      <c r="F23" s="1394">
        <v>459902000</v>
      </c>
      <c r="G23" s="1392" t="s">
        <v>3172</v>
      </c>
      <c r="H23" s="1403">
        <v>1</v>
      </c>
      <c r="I23" s="1403" t="s">
        <v>2982</v>
      </c>
      <c r="J23" s="1403">
        <v>45</v>
      </c>
      <c r="K23" s="1392" t="s">
        <v>3595</v>
      </c>
      <c r="L23" s="1403">
        <v>4599</v>
      </c>
      <c r="M23" s="1392" t="s">
        <v>3615</v>
      </c>
      <c r="N23" s="1848">
        <v>2024004540028</v>
      </c>
      <c r="O23" s="1392" t="s">
        <v>3854</v>
      </c>
      <c r="P23" s="1550" t="s">
        <v>2628</v>
      </c>
      <c r="Q23" s="1554">
        <v>1</v>
      </c>
      <c r="R23" s="1558" t="s">
        <v>2867</v>
      </c>
      <c r="S23" s="1558"/>
      <c r="T23" s="1284"/>
      <c r="U23" s="1287"/>
      <c r="V23" s="1287"/>
      <c r="W23" s="1287"/>
      <c r="X23" s="1287"/>
      <c r="Y23" s="1287"/>
      <c r="Z23" s="1294">
        <f t="shared" si="24"/>
        <v>0</v>
      </c>
      <c r="AA23" s="1294">
        <f t="shared" ref="AA23:AF27" si="54">SUM(AR23:AR26,AZ23:AZ26,BH23:BH26,BP23:BP26)</f>
        <v>0</v>
      </c>
      <c r="AB23" s="1294">
        <f t="shared" si="54"/>
        <v>0</v>
      </c>
      <c r="AC23" s="1294">
        <f t="shared" si="54"/>
        <v>0</v>
      </c>
      <c r="AD23" s="1294">
        <f t="shared" si="54"/>
        <v>0</v>
      </c>
      <c r="AE23" s="1294">
        <f t="shared" si="54"/>
        <v>0</v>
      </c>
      <c r="AF23" s="1294">
        <f t="shared" si="54"/>
        <v>0</v>
      </c>
      <c r="AG23" s="194"/>
      <c r="AH23" s="195"/>
      <c r="AI23" s="195"/>
      <c r="AJ23" s="195"/>
      <c r="AK23" s="196"/>
      <c r="AL23" s="197"/>
      <c r="AM23" s="197"/>
      <c r="AN23" s="197"/>
      <c r="AO23" s="197"/>
      <c r="AP23" s="1300">
        <f>+U23</f>
        <v>0</v>
      </c>
      <c r="AQ23" s="1294">
        <f>SUM(AR23:AW26)</f>
        <v>0</v>
      </c>
      <c r="AR23" s="209"/>
      <c r="AS23" s="209"/>
      <c r="AT23" s="209"/>
      <c r="AU23" s="209"/>
      <c r="AV23" s="209"/>
      <c r="AW23" s="209"/>
      <c r="AX23" s="1300">
        <f>+V23</f>
        <v>0</v>
      </c>
      <c r="AY23" s="1294">
        <f>SUM(AZ23:BE26)</f>
        <v>0</v>
      </c>
      <c r="AZ23" s="209"/>
      <c r="BA23" s="209"/>
      <c r="BB23" s="209"/>
      <c r="BC23" s="209"/>
      <c r="BD23" s="209"/>
      <c r="BE23" s="209"/>
      <c r="BF23" s="1300">
        <f>+W23</f>
        <v>0</v>
      </c>
      <c r="BG23" s="1294">
        <f>SUM(BH23:BM26)</f>
        <v>0</v>
      </c>
      <c r="BH23" s="209"/>
      <c r="BI23" s="209"/>
      <c r="BJ23" s="209"/>
      <c r="BK23" s="209"/>
      <c r="BL23" s="209"/>
      <c r="BM23" s="209"/>
      <c r="BN23" s="1300">
        <f>+X23</f>
        <v>0</v>
      </c>
      <c r="BO23" s="1294">
        <f>SUM(BP23:BU26)</f>
        <v>0</v>
      </c>
      <c r="BP23" s="209"/>
      <c r="BQ23" s="209"/>
      <c r="BR23" s="209"/>
      <c r="BS23" s="209"/>
      <c r="BT23" s="209"/>
      <c r="BU23" s="209"/>
    </row>
    <row r="24" spans="1:73" ht="40.15" customHeight="1">
      <c r="A24" s="283" t="s">
        <v>3853</v>
      </c>
      <c r="B24" s="275"/>
      <c r="C24" s="1832"/>
      <c r="D24" s="1401"/>
      <c r="E24" s="1393"/>
      <c r="F24" s="1394"/>
      <c r="G24" s="1392"/>
      <c r="H24" s="1403"/>
      <c r="I24" s="1403"/>
      <c r="J24" s="1403"/>
      <c r="K24" s="1392"/>
      <c r="L24" s="1403"/>
      <c r="M24" s="1392"/>
      <c r="N24" s="1848"/>
      <c r="O24" s="1392"/>
      <c r="P24" s="1550"/>
      <c r="Q24" s="1554"/>
      <c r="R24" s="1558"/>
      <c r="S24" s="1558"/>
      <c r="T24" s="1285"/>
      <c r="U24" s="1288"/>
      <c r="V24" s="1288"/>
      <c r="W24" s="1288"/>
      <c r="X24" s="1288"/>
      <c r="Y24" s="1288"/>
      <c r="Z24" s="1295"/>
      <c r="AA24" s="1295"/>
      <c r="AB24" s="1295"/>
      <c r="AC24" s="1295"/>
      <c r="AD24" s="1295"/>
      <c r="AE24" s="1295"/>
      <c r="AF24" s="1295"/>
      <c r="AG24" s="198"/>
      <c r="AH24" s="199"/>
      <c r="AI24" s="199"/>
      <c r="AJ24" s="199"/>
      <c r="AK24" s="200"/>
      <c r="AL24" s="201"/>
      <c r="AM24" s="201"/>
      <c r="AN24" s="201"/>
      <c r="AO24" s="201"/>
      <c r="AP24" s="1301"/>
      <c r="AQ24" s="1295"/>
      <c r="AR24" s="210"/>
      <c r="AS24" s="210"/>
      <c r="AT24" s="210"/>
      <c r="AU24" s="210"/>
      <c r="AV24" s="210"/>
      <c r="AW24" s="210"/>
      <c r="AX24" s="1301"/>
      <c r="AY24" s="1295"/>
      <c r="AZ24" s="210"/>
      <c r="BA24" s="210"/>
      <c r="BB24" s="210"/>
      <c r="BC24" s="210"/>
      <c r="BD24" s="210"/>
      <c r="BE24" s="210"/>
      <c r="BF24" s="1301"/>
      <c r="BG24" s="1295"/>
      <c r="BH24" s="210"/>
      <c r="BI24" s="210"/>
      <c r="BJ24" s="210"/>
      <c r="BK24" s="210"/>
      <c r="BL24" s="210"/>
      <c r="BM24" s="210"/>
      <c r="BN24" s="1301"/>
      <c r="BO24" s="1295"/>
      <c r="BP24" s="210"/>
      <c r="BQ24" s="210"/>
      <c r="BR24" s="210"/>
      <c r="BS24" s="210"/>
      <c r="BT24" s="210"/>
      <c r="BU24" s="210"/>
    </row>
    <row r="25" spans="1:73" ht="40.15" customHeight="1">
      <c r="A25" s="283" t="s">
        <v>3853</v>
      </c>
      <c r="B25" s="275"/>
      <c r="C25" s="1832"/>
      <c r="D25" s="1401"/>
      <c r="E25" s="1393"/>
      <c r="F25" s="1394"/>
      <c r="G25" s="1392"/>
      <c r="H25" s="1403"/>
      <c r="I25" s="1403"/>
      <c r="J25" s="1403"/>
      <c r="K25" s="1392"/>
      <c r="L25" s="1403"/>
      <c r="M25" s="1392"/>
      <c r="N25" s="1848"/>
      <c r="O25" s="1392"/>
      <c r="P25" s="1550"/>
      <c r="Q25" s="1554"/>
      <c r="R25" s="1558"/>
      <c r="S25" s="1558"/>
      <c r="T25" s="1285"/>
      <c r="U25" s="1288"/>
      <c r="V25" s="1288"/>
      <c r="W25" s="1288"/>
      <c r="X25" s="1288"/>
      <c r="Y25" s="1288"/>
      <c r="Z25" s="1295"/>
      <c r="AA25" s="1295"/>
      <c r="AB25" s="1295"/>
      <c r="AC25" s="1295"/>
      <c r="AD25" s="1295"/>
      <c r="AE25" s="1295"/>
      <c r="AF25" s="1295"/>
      <c r="AG25" s="200"/>
      <c r="AH25" s="199"/>
      <c r="AI25" s="199"/>
      <c r="AJ25" s="199"/>
      <c r="AK25" s="200"/>
      <c r="AL25" s="201"/>
      <c r="AM25" s="201"/>
      <c r="AN25" s="201"/>
      <c r="AO25" s="201"/>
      <c r="AP25" s="1301"/>
      <c r="AQ25" s="1295"/>
      <c r="AR25" s="210"/>
      <c r="AS25" s="210"/>
      <c r="AT25" s="210"/>
      <c r="AU25" s="210"/>
      <c r="AV25" s="210"/>
      <c r="AW25" s="210"/>
      <c r="AX25" s="1301"/>
      <c r="AY25" s="1295"/>
      <c r="AZ25" s="210"/>
      <c r="BA25" s="210"/>
      <c r="BB25" s="210"/>
      <c r="BC25" s="210"/>
      <c r="BD25" s="210"/>
      <c r="BE25" s="210"/>
      <c r="BF25" s="1301"/>
      <c r="BG25" s="1295"/>
      <c r="BH25" s="210"/>
      <c r="BI25" s="210"/>
      <c r="BJ25" s="210"/>
      <c r="BK25" s="210"/>
      <c r="BL25" s="210"/>
      <c r="BM25" s="210"/>
      <c r="BN25" s="1301"/>
      <c r="BO25" s="1295"/>
      <c r="BP25" s="210"/>
      <c r="BQ25" s="210"/>
      <c r="BR25" s="210"/>
      <c r="BS25" s="210"/>
      <c r="BT25" s="210"/>
      <c r="BU25" s="210"/>
    </row>
    <row r="26" spans="1:73" ht="40.15" customHeight="1">
      <c r="A26" s="283" t="s">
        <v>3853</v>
      </c>
      <c r="B26" s="275"/>
      <c r="C26" s="1832"/>
      <c r="D26" s="1401"/>
      <c r="E26" s="1393"/>
      <c r="F26" s="1394"/>
      <c r="G26" s="1392"/>
      <c r="H26" s="1403"/>
      <c r="I26" s="1403"/>
      <c r="J26" s="1403"/>
      <c r="K26" s="1392"/>
      <c r="L26" s="1403"/>
      <c r="M26" s="1392"/>
      <c r="N26" s="1848"/>
      <c r="O26" s="1392"/>
      <c r="P26" s="1550"/>
      <c r="Q26" s="1554"/>
      <c r="R26" s="1558"/>
      <c r="S26" s="1558"/>
      <c r="T26" s="1286"/>
      <c r="U26" s="1289"/>
      <c r="V26" s="1289"/>
      <c r="W26" s="1289"/>
      <c r="X26" s="1289"/>
      <c r="Y26" s="1289"/>
      <c r="Z26" s="1296"/>
      <c r="AA26" s="1296"/>
      <c r="AB26" s="1296"/>
      <c r="AC26" s="1296"/>
      <c r="AD26" s="1296"/>
      <c r="AE26" s="1296"/>
      <c r="AF26" s="1296"/>
      <c r="AG26" s="202"/>
      <c r="AH26" s="203"/>
      <c r="AI26" s="203"/>
      <c r="AJ26" s="203"/>
      <c r="AK26" s="202"/>
      <c r="AL26" s="204"/>
      <c r="AM26" s="204"/>
      <c r="AN26" s="204"/>
      <c r="AO26" s="204"/>
      <c r="AP26" s="1302"/>
      <c r="AQ26" s="1296"/>
      <c r="AR26" s="211"/>
      <c r="AS26" s="211"/>
      <c r="AT26" s="211"/>
      <c r="AU26" s="211"/>
      <c r="AV26" s="211"/>
      <c r="AW26" s="211"/>
      <c r="AX26" s="1302"/>
      <c r="AY26" s="1296"/>
      <c r="AZ26" s="211"/>
      <c r="BA26" s="211"/>
      <c r="BB26" s="211"/>
      <c r="BC26" s="211"/>
      <c r="BD26" s="211"/>
      <c r="BE26" s="211"/>
      <c r="BF26" s="1302"/>
      <c r="BG26" s="1296"/>
      <c r="BH26" s="211"/>
      <c r="BI26" s="211"/>
      <c r="BJ26" s="211"/>
      <c r="BK26" s="211"/>
      <c r="BL26" s="211"/>
      <c r="BM26" s="211"/>
      <c r="BN26" s="1302"/>
      <c r="BO26" s="1296"/>
      <c r="BP26" s="211"/>
      <c r="BQ26" s="211"/>
      <c r="BR26" s="211"/>
      <c r="BS26" s="211"/>
      <c r="BT26" s="211"/>
      <c r="BU26" s="211"/>
    </row>
    <row r="27" spans="1:73" ht="40.15" customHeight="1">
      <c r="A27" s="283" t="s">
        <v>3853</v>
      </c>
      <c r="B27" s="275"/>
      <c r="C27" s="1832"/>
      <c r="D27" s="1401"/>
      <c r="E27" s="1393">
        <v>873</v>
      </c>
      <c r="F27" s="1394">
        <v>459902000</v>
      </c>
      <c r="G27" s="1392" t="s">
        <v>3172</v>
      </c>
      <c r="H27" s="1403">
        <v>1</v>
      </c>
      <c r="I27" s="1403" t="s">
        <v>2982</v>
      </c>
      <c r="J27" s="1403">
        <v>45</v>
      </c>
      <c r="K27" s="1392" t="s">
        <v>3595</v>
      </c>
      <c r="L27" s="1403">
        <v>4599</v>
      </c>
      <c r="M27" s="1392" t="s">
        <v>3615</v>
      </c>
      <c r="N27" s="1848">
        <v>2024004540028</v>
      </c>
      <c r="O27" s="1392" t="s">
        <v>3854</v>
      </c>
      <c r="P27" s="1550" t="s">
        <v>2629</v>
      </c>
      <c r="Q27" s="1554">
        <v>1</v>
      </c>
      <c r="R27" s="1558"/>
      <c r="S27" s="1558"/>
      <c r="T27" s="1284"/>
      <c r="U27" s="1287"/>
      <c r="V27" s="1287"/>
      <c r="W27" s="1287"/>
      <c r="X27" s="1287"/>
      <c r="Y27" s="1287"/>
      <c r="Z27" s="1294">
        <f t="shared" si="24"/>
        <v>0</v>
      </c>
      <c r="AA27" s="1294">
        <f t="shared" si="54"/>
        <v>0</v>
      </c>
      <c r="AB27" s="1294">
        <f t="shared" si="54"/>
        <v>0</v>
      </c>
      <c r="AC27" s="1294">
        <f t="shared" si="54"/>
        <v>0</v>
      </c>
      <c r="AD27" s="1294">
        <f t="shared" si="54"/>
        <v>0</v>
      </c>
      <c r="AE27" s="1294">
        <f t="shared" si="54"/>
        <v>0</v>
      </c>
      <c r="AF27" s="1294">
        <f t="shared" si="54"/>
        <v>0</v>
      </c>
      <c r="AG27" s="194"/>
      <c r="AH27" s="195"/>
      <c r="AI27" s="195"/>
      <c r="AJ27" s="195"/>
      <c r="AK27" s="196"/>
      <c r="AL27" s="197"/>
      <c r="AM27" s="197"/>
      <c r="AN27" s="197"/>
      <c r="AO27" s="197"/>
      <c r="AP27" s="1300">
        <f>+U27</f>
        <v>0</v>
      </c>
      <c r="AQ27" s="1294">
        <f>SUM(AR27:AW30)</f>
        <v>0</v>
      </c>
      <c r="AR27" s="209"/>
      <c r="AS27" s="209"/>
      <c r="AT27" s="209"/>
      <c r="AU27" s="209"/>
      <c r="AV27" s="209"/>
      <c r="AW27" s="209"/>
      <c r="AX27" s="1300">
        <f>+V27</f>
        <v>0</v>
      </c>
      <c r="AY27" s="1294">
        <f>SUM(AZ27:BE30)</f>
        <v>0</v>
      </c>
      <c r="AZ27" s="209"/>
      <c r="BA27" s="209"/>
      <c r="BB27" s="209"/>
      <c r="BC27" s="209"/>
      <c r="BD27" s="209"/>
      <c r="BE27" s="209"/>
      <c r="BF27" s="1300">
        <f>+W27</f>
        <v>0</v>
      </c>
      <c r="BG27" s="1294">
        <f>SUM(BH27:BM30)</f>
        <v>0</v>
      </c>
      <c r="BH27" s="209"/>
      <c r="BI27" s="209"/>
      <c r="BJ27" s="209"/>
      <c r="BK27" s="209"/>
      <c r="BL27" s="209"/>
      <c r="BM27" s="209"/>
      <c r="BN27" s="1300">
        <f>+X27</f>
        <v>0</v>
      </c>
      <c r="BO27" s="1294">
        <f>SUM(BP27:BU30)</f>
        <v>0</v>
      </c>
      <c r="BP27" s="209"/>
      <c r="BQ27" s="209"/>
      <c r="BR27" s="209"/>
      <c r="BS27" s="209"/>
      <c r="BT27" s="209"/>
      <c r="BU27" s="209"/>
    </row>
    <row r="28" spans="1:73" ht="40.15" customHeight="1">
      <c r="A28" s="283" t="s">
        <v>3853</v>
      </c>
      <c r="B28" s="275"/>
      <c r="C28" s="1832"/>
      <c r="D28" s="1401"/>
      <c r="E28" s="1393"/>
      <c r="F28" s="1394"/>
      <c r="G28" s="1392"/>
      <c r="H28" s="1403"/>
      <c r="I28" s="1403"/>
      <c r="J28" s="1403"/>
      <c r="K28" s="1392"/>
      <c r="L28" s="1403"/>
      <c r="M28" s="1392"/>
      <c r="N28" s="1848"/>
      <c r="O28" s="1392"/>
      <c r="P28" s="1550"/>
      <c r="Q28" s="1554"/>
      <c r="R28" s="1558"/>
      <c r="S28" s="1558"/>
      <c r="T28" s="1285"/>
      <c r="U28" s="1288"/>
      <c r="V28" s="1288"/>
      <c r="W28" s="1288"/>
      <c r="X28" s="1288"/>
      <c r="Y28" s="1288"/>
      <c r="Z28" s="1295"/>
      <c r="AA28" s="1295"/>
      <c r="AB28" s="1295"/>
      <c r="AC28" s="1295"/>
      <c r="AD28" s="1295"/>
      <c r="AE28" s="1295"/>
      <c r="AF28" s="1295"/>
      <c r="AG28" s="198"/>
      <c r="AH28" s="199"/>
      <c r="AI28" s="199"/>
      <c r="AJ28" s="199"/>
      <c r="AK28" s="200"/>
      <c r="AL28" s="201"/>
      <c r="AM28" s="201"/>
      <c r="AN28" s="201"/>
      <c r="AO28" s="201"/>
      <c r="AP28" s="1301"/>
      <c r="AQ28" s="1295"/>
      <c r="AR28" s="210"/>
      <c r="AS28" s="210"/>
      <c r="AT28" s="210"/>
      <c r="AU28" s="210"/>
      <c r="AV28" s="210"/>
      <c r="AW28" s="210"/>
      <c r="AX28" s="1301"/>
      <c r="AY28" s="1295"/>
      <c r="AZ28" s="210"/>
      <c r="BA28" s="210"/>
      <c r="BB28" s="210"/>
      <c r="BC28" s="210"/>
      <c r="BD28" s="210"/>
      <c r="BE28" s="210"/>
      <c r="BF28" s="1301"/>
      <c r="BG28" s="1295"/>
      <c r="BH28" s="210"/>
      <c r="BI28" s="210"/>
      <c r="BJ28" s="210"/>
      <c r="BK28" s="210"/>
      <c r="BL28" s="210"/>
      <c r="BM28" s="210"/>
      <c r="BN28" s="1301"/>
      <c r="BO28" s="1295"/>
      <c r="BP28" s="210"/>
      <c r="BQ28" s="210"/>
      <c r="BR28" s="210"/>
      <c r="BS28" s="210"/>
      <c r="BT28" s="210"/>
      <c r="BU28" s="210"/>
    </row>
    <row r="29" spans="1:73" ht="40.15" customHeight="1">
      <c r="A29" s="283" t="s">
        <v>3853</v>
      </c>
      <c r="B29" s="275"/>
      <c r="C29" s="1832"/>
      <c r="D29" s="1401"/>
      <c r="E29" s="1393"/>
      <c r="F29" s="1394"/>
      <c r="G29" s="1392"/>
      <c r="H29" s="1403"/>
      <c r="I29" s="1403"/>
      <c r="J29" s="1403"/>
      <c r="K29" s="1392"/>
      <c r="L29" s="1403"/>
      <c r="M29" s="1392"/>
      <c r="N29" s="1848"/>
      <c r="O29" s="1392"/>
      <c r="P29" s="1550"/>
      <c r="Q29" s="1554"/>
      <c r="R29" s="1558"/>
      <c r="S29" s="1558"/>
      <c r="T29" s="1285"/>
      <c r="U29" s="1288"/>
      <c r="V29" s="1288"/>
      <c r="W29" s="1288"/>
      <c r="X29" s="1288"/>
      <c r="Y29" s="1288"/>
      <c r="Z29" s="1295"/>
      <c r="AA29" s="1295"/>
      <c r="AB29" s="1295"/>
      <c r="AC29" s="1295"/>
      <c r="AD29" s="1295"/>
      <c r="AE29" s="1295"/>
      <c r="AF29" s="1295"/>
      <c r="AG29" s="200"/>
      <c r="AH29" s="199"/>
      <c r="AI29" s="199"/>
      <c r="AJ29" s="199"/>
      <c r="AK29" s="200"/>
      <c r="AL29" s="201"/>
      <c r="AM29" s="201"/>
      <c r="AN29" s="201"/>
      <c r="AO29" s="201"/>
      <c r="AP29" s="1301"/>
      <c r="AQ29" s="1295"/>
      <c r="AR29" s="210"/>
      <c r="AS29" s="210"/>
      <c r="AT29" s="210"/>
      <c r="AU29" s="210"/>
      <c r="AV29" s="210"/>
      <c r="AW29" s="210"/>
      <c r="AX29" s="1301"/>
      <c r="AY29" s="1295"/>
      <c r="AZ29" s="210"/>
      <c r="BA29" s="210"/>
      <c r="BB29" s="210"/>
      <c r="BC29" s="210"/>
      <c r="BD29" s="210"/>
      <c r="BE29" s="210"/>
      <c r="BF29" s="1301"/>
      <c r="BG29" s="1295"/>
      <c r="BH29" s="210"/>
      <c r="BI29" s="210"/>
      <c r="BJ29" s="210"/>
      <c r="BK29" s="210"/>
      <c r="BL29" s="210"/>
      <c r="BM29" s="210"/>
      <c r="BN29" s="1301"/>
      <c r="BO29" s="1295"/>
      <c r="BP29" s="210"/>
      <c r="BQ29" s="210"/>
      <c r="BR29" s="210"/>
      <c r="BS29" s="210"/>
      <c r="BT29" s="210"/>
      <c r="BU29" s="210"/>
    </row>
    <row r="30" spans="1:73" ht="40.15" customHeight="1">
      <c r="A30" s="283" t="s">
        <v>3853</v>
      </c>
      <c r="B30" s="275"/>
      <c r="C30" s="1833"/>
      <c r="D30" s="1835"/>
      <c r="E30" s="1393"/>
      <c r="F30" s="1394"/>
      <c r="G30" s="1392"/>
      <c r="H30" s="1403"/>
      <c r="I30" s="1403"/>
      <c r="J30" s="1403"/>
      <c r="K30" s="1392"/>
      <c r="L30" s="1403"/>
      <c r="M30" s="1392"/>
      <c r="N30" s="1848"/>
      <c r="O30" s="1392"/>
      <c r="P30" s="1550"/>
      <c r="Q30" s="1554"/>
      <c r="R30" s="1558"/>
      <c r="S30" s="1558"/>
      <c r="T30" s="1286"/>
      <c r="U30" s="1289"/>
      <c r="V30" s="1289"/>
      <c r="W30" s="1289"/>
      <c r="X30" s="1289"/>
      <c r="Y30" s="1289"/>
      <c r="Z30" s="1296"/>
      <c r="AA30" s="1296"/>
      <c r="AB30" s="1296"/>
      <c r="AC30" s="1296"/>
      <c r="AD30" s="1296"/>
      <c r="AE30" s="1296"/>
      <c r="AF30" s="1296"/>
      <c r="AG30" s="202"/>
      <c r="AH30" s="203"/>
      <c r="AI30" s="203"/>
      <c r="AJ30" s="203"/>
      <c r="AK30" s="202"/>
      <c r="AL30" s="204"/>
      <c r="AM30" s="204"/>
      <c r="AN30" s="204"/>
      <c r="AO30" s="204"/>
      <c r="AP30" s="1302"/>
      <c r="AQ30" s="1296"/>
      <c r="AR30" s="211"/>
      <c r="AS30" s="211"/>
      <c r="AT30" s="211"/>
      <c r="AU30" s="211"/>
      <c r="AV30" s="211"/>
      <c r="AW30" s="211"/>
      <c r="AX30" s="1302"/>
      <c r="AY30" s="1296"/>
      <c r="AZ30" s="211"/>
      <c r="BA30" s="211"/>
      <c r="BB30" s="211"/>
      <c r="BC30" s="211"/>
      <c r="BD30" s="211"/>
      <c r="BE30" s="211"/>
      <c r="BF30" s="1302"/>
      <c r="BG30" s="1296"/>
      <c r="BH30" s="211"/>
      <c r="BI30" s="211"/>
      <c r="BJ30" s="211"/>
      <c r="BK30" s="211"/>
      <c r="BL30" s="211"/>
      <c r="BM30" s="211"/>
      <c r="BN30" s="1302"/>
      <c r="BO30" s="1296"/>
      <c r="BP30" s="211"/>
      <c r="BQ30" s="211"/>
      <c r="BR30" s="211"/>
      <c r="BS30" s="211"/>
      <c r="BT30" s="211"/>
      <c r="BU30" s="211"/>
    </row>
    <row r="31" spans="1:73" ht="40.15" customHeight="1">
      <c r="A31" s="133"/>
      <c r="B31" s="134" t="s">
        <v>2630</v>
      </c>
      <c r="C31" s="135" t="s">
        <v>2631</v>
      </c>
      <c r="D31" s="136"/>
      <c r="E31" s="137"/>
      <c r="F31" s="138"/>
      <c r="G31" s="139"/>
      <c r="H31" s="140"/>
      <c r="I31" s="140"/>
      <c r="J31" s="158"/>
      <c r="K31" s="158"/>
      <c r="L31" s="136"/>
      <c r="M31" s="159"/>
      <c r="N31" s="160"/>
      <c r="O31" s="161"/>
      <c r="P31" s="161"/>
      <c r="Q31" s="174"/>
      <c r="R31" s="175"/>
      <c r="S31" s="175"/>
      <c r="T31" s="176"/>
      <c r="U31" s="177"/>
      <c r="V31" s="177"/>
      <c r="W31" s="177"/>
      <c r="X31" s="177"/>
      <c r="Y31" s="185"/>
      <c r="Z31" s="186">
        <f t="shared" si="5"/>
        <v>0</v>
      </c>
      <c r="AA31" s="186">
        <f t="shared" si="5"/>
        <v>0</v>
      </c>
      <c r="AB31" s="186">
        <f t="shared" si="5"/>
        <v>0</v>
      </c>
      <c r="AC31" s="186">
        <f t="shared" si="5"/>
        <v>0</v>
      </c>
      <c r="AD31" s="186">
        <f t="shared" si="5"/>
        <v>0</v>
      </c>
      <c r="AE31" s="186">
        <f t="shared" si="5"/>
        <v>0</v>
      </c>
      <c r="AF31" s="186">
        <f t="shared" si="5"/>
        <v>0</v>
      </c>
      <c r="AG31" s="193"/>
      <c r="AH31" s="193"/>
      <c r="AI31" s="193"/>
      <c r="AJ31" s="193"/>
      <c r="AK31" s="193"/>
      <c r="AL31" s="193"/>
      <c r="AM31" s="193"/>
      <c r="AN31" s="193"/>
      <c r="AO31" s="193"/>
      <c r="AP31" s="206"/>
      <c r="AQ31" s="207">
        <f t="shared" ref="AQ31:AR31" si="55">SUM(AQ32:AQ39)</f>
        <v>0</v>
      </c>
      <c r="AR31" s="207">
        <f t="shared" si="55"/>
        <v>0</v>
      </c>
      <c r="AS31" s="207">
        <f t="shared" ref="AS31:AW31" si="56">SUM(AS32:AS39)</f>
        <v>0</v>
      </c>
      <c r="AT31" s="207">
        <f t="shared" si="56"/>
        <v>0</v>
      </c>
      <c r="AU31" s="207">
        <f t="shared" si="56"/>
        <v>0</v>
      </c>
      <c r="AV31" s="207">
        <f t="shared" si="56"/>
        <v>0</v>
      </c>
      <c r="AW31" s="207">
        <f t="shared" si="56"/>
        <v>0</v>
      </c>
      <c r="AX31" s="206"/>
      <c r="AY31" s="207">
        <f t="shared" ref="AY31" si="57">SUM(AY32:AY39)</f>
        <v>0</v>
      </c>
      <c r="AZ31" s="207">
        <f t="shared" ref="AZ31:BE31" si="58">SUM(AZ32:AZ36)</f>
        <v>0</v>
      </c>
      <c r="BA31" s="207">
        <f t="shared" si="58"/>
        <v>0</v>
      </c>
      <c r="BB31" s="207">
        <f t="shared" si="58"/>
        <v>0</v>
      </c>
      <c r="BC31" s="207">
        <f t="shared" si="58"/>
        <v>0</v>
      </c>
      <c r="BD31" s="207">
        <f t="shared" si="58"/>
        <v>0</v>
      </c>
      <c r="BE31" s="207">
        <f t="shared" si="58"/>
        <v>0</v>
      </c>
      <c r="BF31" s="206"/>
      <c r="BG31" s="207">
        <f t="shared" ref="BG31" si="59">SUM(BG32:BG39)</f>
        <v>0</v>
      </c>
      <c r="BH31" s="207">
        <f t="shared" ref="BH31:BM31" si="60">SUM(BH32:BH36)</f>
        <v>0</v>
      </c>
      <c r="BI31" s="207">
        <f t="shared" si="60"/>
        <v>0</v>
      </c>
      <c r="BJ31" s="207">
        <f t="shared" si="60"/>
        <v>0</v>
      </c>
      <c r="BK31" s="207">
        <f t="shared" si="60"/>
        <v>0</v>
      </c>
      <c r="BL31" s="207">
        <f t="shared" si="60"/>
        <v>0</v>
      </c>
      <c r="BM31" s="207">
        <f t="shared" si="60"/>
        <v>0</v>
      </c>
      <c r="BN31" s="206"/>
      <c r="BO31" s="207">
        <f t="shared" ref="BO31" si="61">SUM(BO32:BO39)</f>
        <v>0</v>
      </c>
      <c r="BP31" s="207">
        <f t="shared" ref="BP31:BU31" si="62">SUM(BP32:BP36)</f>
        <v>0</v>
      </c>
      <c r="BQ31" s="207">
        <f t="shared" si="62"/>
        <v>0</v>
      </c>
      <c r="BR31" s="207">
        <f t="shared" si="62"/>
        <v>0</v>
      </c>
      <c r="BS31" s="207">
        <f t="shared" si="62"/>
        <v>0</v>
      </c>
      <c r="BT31" s="207">
        <f t="shared" si="62"/>
        <v>0</v>
      </c>
      <c r="BU31" s="207">
        <f t="shared" si="62"/>
        <v>0</v>
      </c>
    </row>
    <row r="32" spans="1:73" ht="40.15" customHeight="1">
      <c r="A32" s="284" t="s">
        <v>3855</v>
      </c>
      <c r="B32" s="275"/>
      <c r="C32" s="1831" t="s">
        <v>2632</v>
      </c>
      <c r="D32" s="1400" t="s">
        <v>2633</v>
      </c>
      <c r="E32" s="1836">
        <v>874</v>
      </c>
      <c r="F32" s="1831">
        <v>459902500</v>
      </c>
      <c r="G32" s="1400" t="s">
        <v>742</v>
      </c>
      <c r="H32" s="1845">
        <v>1</v>
      </c>
      <c r="I32" s="1845" t="s">
        <v>2982</v>
      </c>
      <c r="J32" s="1845">
        <v>45</v>
      </c>
      <c r="K32" s="1400" t="s">
        <v>3595</v>
      </c>
      <c r="L32" s="1845">
        <v>4599</v>
      </c>
      <c r="M32" s="1400" t="s">
        <v>3615</v>
      </c>
      <c r="N32" s="1845">
        <v>2024004540028</v>
      </c>
      <c r="O32" s="1400" t="s">
        <v>3854</v>
      </c>
      <c r="P32" s="1849" t="s">
        <v>2634</v>
      </c>
      <c r="Q32" s="1852">
        <v>1</v>
      </c>
      <c r="R32" s="1855"/>
      <c r="S32" s="1861"/>
      <c r="T32" s="1284"/>
      <c r="U32" s="1287"/>
      <c r="V32" s="1287"/>
      <c r="W32" s="1287"/>
      <c r="X32" s="1287"/>
      <c r="Y32" s="1287"/>
      <c r="Z32" s="1294">
        <f t="shared" si="5"/>
        <v>0</v>
      </c>
      <c r="AA32" s="1294">
        <f t="shared" ref="AA32:AF36" si="63">SUM(AR32:AR35,AZ32:AZ35,BH32:BH35,BP32:BP35)</f>
        <v>0</v>
      </c>
      <c r="AB32" s="1294">
        <f t="shared" si="63"/>
        <v>0</v>
      </c>
      <c r="AC32" s="1294">
        <f t="shared" si="63"/>
        <v>0</v>
      </c>
      <c r="AD32" s="1294">
        <f t="shared" si="63"/>
        <v>0</v>
      </c>
      <c r="AE32" s="1294">
        <f t="shared" si="63"/>
        <v>0</v>
      </c>
      <c r="AF32" s="1294">
        <f t="shared" si="63"/>
        <v>0</v>
      </c>
      <c r="AG32" s="194"/>
      <c r="AH32" s="195"/>
      <c r="AI32" s="195"/>
      <c r="AJ32" s="195"/>
      <c r="AK32" s="196"/>
      <c r="AL32" s="197"/>
      <c r="AM32" s="197"/>
      <c r="AN32" s="197"/>
      <c r="AO32" s="197"/>
      <c r="AP32" s="1300">
        <f>+U32</f>
        <v>0</v>
      </c>
      <c r="AQ32" s="1294">
        <f>SUM(AR32:AW35)</f>
        <v>0</v>
      </c>
      <c r="AR32" s="209"/>
      <c r="AS32" s="209"/>
      <c r="AT32" s="209"/>
      <c r="AU32" s="209"/>
      <c r="AV32" s="209"/>
      <c r="AW32" s="209"/>
      <c r="AX32" s="1300">
        <f>+V32</f>
        <v>0</v>
      </c>
      <c r="AY32" s="1294">
        <f>SUM(AZ32:BE35)</f>
        <v>0</v>
      </c>
      <c r="AZ32" s="209"/>
      <c r="BA32" s="209"/>
      <c r="BB32" s="209"/>
      <c r="BC32" s="209"/>
      <c r="BD32" s="209"/>
      <c r="BE32" s="209"/>
      <c r="BF32" s="1300">
        <f>+W32</f>
        <v>0</v>
      </c>
      <c r="BG32" s="1294">
        <f>SUM(BH32:BM35)</f>
        <v>0</v>
      </c>
      <c r="BH32" s="209"/>
      <c r="BI32" s="209"/>
      <c r="BJ32" s="209"/>
      <c r="BK32" s="209"/>
      <c r="BL32" s="209"/>
      <c r="BM32" s="209"/>
      <c r="BN32" s="1300">
        <f>+X32</f>
        <v>0</v>
      </c>
      <c r="BO32" s="1294">
        <f>SUM(BP32:BU35)</f>
        <v>0</v>
      </c>
      <c r="BP32" s="209"/>
      <c r="BQ32" s="209"/>
      <c r="BR32" s="209"/>
      <c r="BS32" s="209"/>
      <c r="BT32" s="209"/>
      <c r="BU32" s="209"/>
    </row>
    <row r="33" spans="1:73" ht="40.15" customHeight="1">
      <c r="A33" s="284" t="s">
        <v>3855</v>
      </c>
      <c r="B33" s="275"/>
      <c r="C33" s="1832"/>
      <c r="D33" s="1401"/>
      <c r="E33" s="1837"/>
      <c r="F33" s="1832"/>
      <c r="G33" s="1401"/>
      <c r="H33" s="1846"/>
      <c r="I33" s="1846"/>
      <c r="J33" s="1846"/>
      <c r="K33" s="1401"/>
      <c r="L33" s="1846"/>
      <c r="M33" s="1401"/>
      <c r="N33" s="1846"/>
      <c r="O33" s="1401"/>
      <c r="P33" s="1850"/>
      <c r="Q33" s="1853"/>
      <c r="R33" s="1856"/>
      <c r="S33" s="1862"/>
      <c r="T33" s="1285"/>
      <c r="U33" s="1288"/>
      <c r="V33" s="1288"/>
      <c r="W33" s="1288"/>
      <c r="X33" s="1288"/>
      <c r="Y33" s="1288"/>
      <c r="Z33" s="1295"/>
      <c r="AA33" s="1295"/>
      <c r="AB33" s="1295"/>
      <c r="AC33" s="1295"/>
      <c r="AD33" s="1295"/>
      <c r="AE33" s="1295"/>
      <c r="AF33" s="1295"/>
      <c r="AG33" s="198"/>
      <c r="AH33" s="199"/>
      <c r="AI33" s="199"/>
      <c r="AJ33" s="199"/>
      <c r="AK33" s="200"/>
      <c r="AL33" s="201"/>
      <c r="AM33" s="201"/>
      <c r="AN33" s="201"/>
      <c r="AO33" s="201"/>
      <c r="AP33" s="1301"/>
      <c r="AQ33" s="1295"/>
      <c r="AR33" s="210"/>
      <c r="AS33" s="210"/>
      <c r="AT33" s="210"/>
      <c r="AU33" s="210"/>
      <c r="AV33" s="210"/>
      <c r="AW33" s="210"/>
      <c r="AX33" s="1301"/>
      <c r="AY33" s="1295"/>
      <c r="AZ33" s="210"/>
      <c r="BA33" s="210"/>
      <c r="BB33" s="210"/>
      <c r="BC33" s="210"/>
      <c r="BD33" s="210"/>
      <c r="BE33" s="210"/>
      <c r="BF33" s="1301"/>
      <c r="BG33" s="1295"/>
      <c r="BH33" s="210"/>
      <c r="BI33" s="210"/>
      <c r="BJ33" s="210"/>
      <c r="BK33" s="210"/>
      <c r="BL33" s="210"/>
      <c r="BM33" s="210"/>
      <c r="BN33" s="1301"/>
      <c r="BO33" s="1295"/>
      <c r="BP33" s="210"/>
      <c r="BQ33" s="210"/>
      <c r="BR33" s="210"/>
      <c r="BS33" s="210"/>
      <c r="BT33" s="210"/>
      <c r="BU33" s="210"/>
    </row>
    <row r="34" spans="1:73" ht="40.15" customHeight="1">
      <c r="A34" s="284" t="s">
        <v>3855</v>
      </c>
      <c r="B34" s="275"/>
      <c r="C34" s="1832"/>
      <c r="D34" s="1401"/>
      <c r="E34" s="1837"/>
      <c r="F34" s="1832"/>
      <c r="G34" s="1401"/>
      <c r="H34" s="1846"/>
      <c r="I34" s="1846"/>
      <c r="J34" s="1846"/>
      <c r="K34" s="1401"/>
      <c r="L34" s="1846"/>
      <c r="M34" s="1401"/>
      <c r="N34" s="1846"/>
      <c r="O34" s="1401"/>
      <c r="P34" s="1850"/>
      <c r="Q34" s="1853"/>
      <c r="R34" s="1856"/>
      <c r="S34" s="1862"/>
      <c r="T34" s="1285"/>
      <c r="U34" s="1288"/>
      <c r="V34" s="1288"/>
      <c r="W34" s="1288"/>
      <c r="X34" s="1288"/>
      <c r="Y34" s="1288"/>
      <c r="Z34" s="1295"/>
      <c r="AA34" s="1295"/>
      <c r="AB34" s="1295"/>
      <c r="AC34" s="1295"/>
      <c r="AD34" s="1295"/>
      <c r="AE34" s="1295"/>
      <c r="AF34" s="1295"/>
      <c r="AG34" s="200"/>
      <c r="AH34" s="199"/>
      <c r="AI34" s="199"/>
      <c r="AJ34" s="199"/>
      <c r="AK34" s="200"/>
      <c r="AL34" s="201"/>
      <c r="AM34" s="201"/>
      <c r="AN34" s="201"/>
      <c r="AO34" s="201"/>
      <c r="AP34" s="1301"/>
      <c r="AQ34" s="1295"/>
      <c r="AR34" s="210"/>
      <c r="AS34" s="210"/>
      <c r="AT34" s="210"/>
      <c r="AU34" s="210"/>
      <c r="AV34" s="210"/>
      <c r="AW34" s="210"/>
      <c r="AX34" s="1301"/>
      <c r="AY34" s="1295"/>
      <c r="AZ34" s="210"/>
      <c r="BA34" s="210"/>
      <c r="BB34" s="210"/>
      <c r="BC34" s="210"/>
      <c r="BD34" s="210"/>
      <c r="BE34" s="210"/>
      <c r="BF34" s="1301"/>
      <c r="BG34" s="1295"/>
      <c r="BH34" s="210"/>
      <c r="BI34" s="210"/>
      <c r="BJ34" s="210"/>
      <c r="BK34" s="210"/>
      <c r="BL34" s="210"/>
      <c r="BM34" s="210"/>
      <c r="BN34" s="1301"/>
      <c r="BO34" s="1295"/>
      <c r="BP34" s="210"/>
      <c r="BQ34" s="210"/>
      <c r="BR34" s="210"/>
      <c r="BS34" s="210"/>
      <c r="BT34" s="210"/>
      <c r="BU34" s="210"/>
    </row>
    <row r="35" spans="1:73" ht="40.15" customHeight="1">
      <c r="A35" s="284" t="s">
        <v>3855</v>
      </c>
      <c r="B35" s="275"/>
      <c r="C35" s="1832"/>
      <c r="D35" s="1401"/>
      <c r="E35" s="1838"/>
      <c r="F35" s="1834"/>
      <c r="G35" s="1402"/>
      <c r="H35" s="1847"/>
      <c r="I35" s="1847"/>
      <c r="J35" s="1847"/>
      <c r="K35" s="1402"/>
      <c r="L35" s="1847"/>
      <c r="M35" s="1402"/>
      <c r="N35" s="1847"/>
      <c r="O35" s="1402"/>
      <c r="P35" s="1851"/>
      <c r="Q35" s="1854"/>
      <c r="R35" s="1857"/>
      <c r="S35" s="1863"/>
      <c r="T35" s="1286"/>
      <c r="U35" s="1289"/>
      <c r="V35" s="1289"/>
      <c r="W35" s="1289"/>
      <c r="X35" s="1289"/>
      <c r="Y35" s="1289"/>
      <c r="Z35" s="1296"/>
      <c r="AA35" s="1296"/>
      <c r="AB35" s="1296"/>
      <c r="AC35" s="1296"/>
      <c r="AD35" s="1296"/>
      <c r="AE35" s="1296"/>
      <c r="AF35" s="1296"/>
      <c r="AG35" s="202"/>
      <c r="AH35" s="203"/>
      <c r="AI35" s="203"/>
      <c r="AJ35" s="203"/>
      <c r="AK35" s="202"/>
      <c r="AL35" s="204"/>
      <c r="AM35" s="204"/>
      <c r="AN35" s="204"/>
      <c r="AO35" s="204"/>
      <c r="AP35" s="1302"/>
      <c r="AQ35" s="1296"/>
      <c r="AR35" s="211"/>
      <c r="AS35" s="211"/>
      <c r="AT35" s="211"/>
      <c r="AU35" s="211"/>
      <c r="AV35" s="211"/>
      <c r="AW35" s="211"/>
      <c r="AX35" s="1302"/>
      <c r="AY35" s="1296"/>
      <c r="AZ35" s="211"/>
      <c r="BA35" s="211"/>
      <c r="BB35" s="211"/>
      <c r="BC35" s="211"/>
      <c r="BD35" s="211"/>
      <c r="BE35" s="211"/>
      <c r="BF35" s="1302"/>
      <c r="BG35" s="1296"/>
      <c r="BH35" s="211"/>
      <c r="BI35" s="211"/>
      <c r="BJ35" s="211"/>
      <c r="BK35" s="211"/>
      <c r="BL35" s="211"/>
      <c r="BM35" s="211"/>
      <c r="BN35" s="1302"/>
      <c r="BO35" s="1296"/>
      <c r="BP35" s="211"/>
      <c r="BQ35" s="211"/>
      <c r="BR35" s="211"/>
      <c r="BS35" s="211"/>
      <c r="BT35" s="211"/>
      <c r="BU35" s="211"/>
    </row>
    <row r="36" spans="1:73" ht="40.15" customHeight="1">
      <c r="A36" s="284" t="s">
        <v>3855</v>
      </c>
      <c r="B36" s="275"/>
      <c r="C36" s="1832"/>
      <c r="D36" s="1401"/>
      <c r="E36" s="1836">
        <v>875</v>
      </c>
      <c r="F36" s="1831">
        <v>459902300</v>
      </c>
      <c r="G36" s="1400" t="s">
        <v>3856</v>
      </c>
      <c r="H36" s="1845">
        <v>1</v>
      </c>
      <c r="I36" s="1845" t="s">
        <v>2982</v>
      </c>
      <c r="J36" s="1845">
        <v>45</v>
      </c>
      <c r="K36" s="1400" t="s">
        <v>3595</v>
      </c>
      <c r="L36" s="1845">
        <v>4599</v>
      </c>
      <c r="M36" s="1400" t="s">
        <v>3615</v>
      </c>
      <c r="N36" s="1845">
        <v>2024004540028</v>
      </c>
      <c r="O36" s="1400" t="s">
        <v>3854</v>
      </c>
      <c r="P36" s="1849" t="s">
        <v>2635</v>
      </c>
      <c r="Q36" s="1852">
        <v>1</v>
      </c>
      <c r="R36" s="1855"/>
      <c r="S36" s="1861"/>
      <c r="T36" s="1284"/>
      <c r="U36" s="1287"/>
      <c r="V36" s="1287"/>
      <c r="W36" s="1287"/>
      <c r="X36" s="1287"/>
      <c r="Y36" s="1287"/>
      <c r="Z36" s="1294">
        <f t="shared" si="5"/>
        <v>0</v>
      </c>
      <c r="AA36" s="1294">
        <f t="shared" si="63"/>
        <v>0</v>
      </c>
      <c r="AB36" s="1294">
        <f t="shared" si="63"/>
        <v>0</v>
      </c>
      <c r="AC36" s="1294">
        <f t="shared" si="63"/>
        <v>0</v>
      </c>
      <c r="AD36" s="1294">
        <f t="shared" si="63"/>
        <v>0</v>
      </c>
      <c r="AE36" s="1294">
        <f t="shared" si="63"/>
        <v>0</v>
      </c>
      <c r="AF36" s="1294">
        <f t="shared" si="63"/>
        <v>0</v>
      </c>
      <c r="AG36" s="194"/>
      <c r="AH36" s="195"/>
      <c r="AI36" s="195"/>
      <c r="AJ36" s="195"/>
      <c r="AK36" s="196"/>
      <c r="AL36" s="197"/>
      <c r="AM36" s="197"/>
      <c r="AN36" s="197"/>
      <c r="AO36" s="197"/>
      <c r="AP36" s="1300">
        <f>+U36</f>
        <v>0</v>
      </c>
      <c r="AQ36" s="1294">
        <f>SUM(AR36:AW39)</f>
        <v>0</v>
      </c>
      <c r="AR36" s="209"/>
      <c r="AS36" s="209"/>
      <c r="AT36" s="209"/>
      <c r="AU36" s="209"/>
      <c r="AV36" s="209"/>
      <c r="AW36" s="209"/>
      <c r="AX36" s="1300">
        <f>+V36</f>
        <v>0</v>
      </c>
      <c r="AY36" s="1294">
        <f>SUM(AZ36:BE39)</f>
        <v>0</v>
      </c>
      <c r="AZ36" s="209"/>
      <c r="BA36" s="209"/>
      <c r="BB36" s="209"/>
      <c r="BC36" s="209"/>
      <c r="BD36" s="209"/>
      <c r="BE36" s="209"/>
      <c r="BF36" s="1300">
        <f>+W36</f>
        <v>0</v>
      </c>
      <c r="BG36" s="1294">
        <f>SUM(BH36:BM39)</f>
        <v>0</v>
      </c>
      <c r="BH36" s="209"/>
      <c r="BI36" s="209"/>
      <c r="BJ36" s="209"/>
      <c r="BK36" s="209"/>
      <c r="BL36" s="209"/>
      <c r="BM36" s="209"/>
      <c r="BN36" s="1300">
        <f>+X36</f>
        <v>0</v>
      </c>
      <c r="BO36" s="1294">
        <f>SUM(BP36:BU39)</f>
        <v>0</v>
      </c>
      <c r="BP36" s="209"/>
      <c r="BQ36" s="209"/>
      <c r="BR36" s="209"/>
      <c r="BS36" s="209"/>
      <c r="BT36" s="209"/>
      <c r="BU36" s="209"/>
    </row>
    <row r="37" spans="1:73" ht="40.15" customHeight="1">
      <c r="A37" s="284" t="s">
        <v>3855</v>
      </c>
      <c r="B37" s="275"/>
      <c r="C37" s="1832"/>
      <c r="D37" s="1401"/>
      <c r="E37" s="1837"/>
      <c r="F37" s="1832"/>
      <c r="G37" s="1401"/>
      <c r="H37" s="1846"/>
      <c r="I37" s="1846"/>
      <c r="J37" s="1846"/>
      <c r="K37" s="1401"/>
      <c r="L37" s="1846"/>
      <c r="M37" s="1401"/>
      <c r="N37" s="1846"/>
      <c r="O37" s="1401"/>
      <c r="P37" s="1850"/>
      <c r="Q37" s="1853"/>
      <c r="R37" s="1856"/>
      <c r="S37" s="1862"/>
      <c r="T37" s="1285"/>
      <c r="U37" s="1288"/>
      <c r="V37" s="1288"/>
      <c r="W37" s="1288"/>
      <c r="X37" s="1288"/>
      <c r="Y37" s="1288"/>
      <c r="Z37" s="1295"/>
      <c r="AA37" s="1295"/>
      <c r="AB37" s="1295"/>
      <c r="AC37" s="1295"/>
      <c r="AD37" s="1295"/>
      <c r="AE37" s="1295"/>
      <c r="AF37" s="1295"/>
      <c r="AG37" s="198"/>
      <c r="AH37" s="199"/>
      <c r="AI37" s="199"/>
      <c r="AJ37" s="199"/>
      <c r="AK37" s="200"/>
      <c r="AL37" s="201"/>
      <c r="AM37" s="201"/>
      <c r="AN37" s="201"/>
      <c r="AO37" s="201"/>
      <c r="AP37" s="1301"/>
      <c r="AQ37" s="1295"/>
      <c r="AR37" s="210"/>
      <c r="AS37" s="210"/>
      <c r="AT37" s="210"/>
      <c r="AU37" s="210"/>
      <c r="AV37" s="210"/>
      <c r="AW37" s="210"/>
      <c r="AX37" s="1301"/>
      <c r="AY37" s="1295"/>
      <c r="AZ37" s="210"/>
      <c r="BA37" s="210"/>
      <c r="BB37" s="210"/>
      <c r="BC37" s="210"/>
      <c r="BD37" s="210"/>
      <c r="BE37" s="210"/>
      <c r="BF37" s="1301"/>
      <c r="BG37" s="1295"/>
      <c r="BH37" s="210"/>
      <c r="BI37" s="210"/>
      <c r="BJ37" s="210"/>
      <c r="BK37" s="210"/>
      <c r="BL37" s="210"/>
      <c r="BM37" s="210"/>
      <c r="BN37" s="1301"/>
      <c r="BO37" s="1295"/>
      <c r="BP37" s="210"/>
      <c r="BQ37" s="210"/>
      <c r="BR37" s="210"/>
      <c r="BS37" s="210"/>
      <c r="BT37" s="210"/>
      <c r="BU37" s="210"/>
    </row>
    <row r="38" spans="1:73" ht="40.15" customHeight="1">
      <c r="A38" s="284" t="s">
        <v>3855</v>
      </c>
      <c r="B38" s="275"/>
      <c r="C38" s="1832"/>
      <c r="D38" s="1401"/>
      <c r="E38" s="1837"/>
      <c r="F38" s="1832"/>
      <c r="G38" s="1401"/>
      <c r="H38" s="1846"/>
      <c r="I38" s="1846"/>
      <c r="J38" s="1846"/>
      <c r="K38" s="1401"/>
      <c r="L38" s="1846"/>
      <c r="M38" s="1401"/>
      <c r="N38" s="1846"/>
      <c r="O38" s="1401"/>
      <c r="P38" s="1850"/>
      <c r="Q38" s="1853"/>
      <c r="R38" s="1856"/>
      <c r="S38" s="1862"/>
      <c r="T38" s="1285"/>
      <c r="U38" s="1288"/>
      <c r="V38" s="1288"/>
      <c r="W38" s="1288"/>
      <c r="X38" s="1288"/>
      <c r="Y38" s="1288"/>
      <c r="Z38" s="1295"/>
      <c r="AA38" s="1295"/>
      <c r="AB38" s="1295"/>
      <c r="AC38" s="1295"/>
      <c r="AD38" s="1295"/>
      <c r="AE38" s="1295"/>
      <c r="AF38" s="1295"/>
      <c r="AG38" s="200"/>
      <c r="AH38" s="199"/>
      <c r="AI38" s="199"/>
      <c r="AJ38" s="199"/>
      <c r="AK38" s="200"/>
      <c r="AL38" s="201"/>
      <c r="AM38" s="201"/>
      <c r="AN38" s="201"/>
      <c r="AO38" s="201"/>
      <c r="AP38" s="1301"/>
      <c r="AQ38" s="1295"/>
      <c r="AR38" s="210"/>
      <c r="AS38" s="210"/>
      <c r="AT38" s="210"/>
      <c r="AU38" s="210"/>
      <c r="AV38" s="210"/>
      <c r="AW38" s="210"/>
      <c r="AX38" s="1301"/>
      <c r="AY38" s="1295"/>
      <c r="AZ38" s="210"/>
      <c r="BA38" s="210"/>
      <c r="BB38" s="210"/>
      <c r="BC38" s="210"/>
      <c r="BD38" s="210"/>
      <c r="BE38" s="210"/>
      <c r="BF38" s="1301"/>
      <c r="BG38" s="1295"/>
      <c r="BH38" s="210"/>
      <c r="BI38" s="210"/>
      <c r="BJ38" s="210"/>
      <c r="BK38" s="210"/>
      <c r="BL38" s="210"/>
      <c r="BM38" s="210"/>
      <c r="BN38" s="1301"/>
      <c r="BO38" s="1295"/>
      <c r="BP38" s="210"/>
      <c r="BQ38" s="210"/>
      <c r="BR38" s="210"/>
      <c r="BS38" s="210"/>
      <c r="BT38" s="210"/>
      <c r="BU38" s="210"/>
    </row>
    <row r="39" spans="1:73" ht="40.15" customHeight="1">
      <c r="A39" s="284" t="s">
        <v>3855</v>
      </c>
      <c r="B39" s="275"/>
      <c r="C39" s="1832"/>
      <c r="D39" s="1401"/>
      <c r="E39" s="1838"/>
      <c r="F39" s="1834"/>
      <c r="G39" s="1402"/>
      <c r="H39" s="1847"/>
      <c r="I39" s="1847"/>
      <c r="J39" s="1847"/>
      <c r="K39" s="1402"/>
      <c r="L39" s="1847"/>
      <c r="M39" s="1402"/>
      <c r="N39" s="1847"/>
      <c r="O39" s="1402"/>
      <c r="P39" s="1851"/>
      <c r="Q39" s="1854"/>
      <c r="R39" s="1857"/>
      <c r="S39" s="1863"/>
      <c r="T39" s="1286"/>
      <c r="U39" s="1289"/>
      <c r="V39" s="1289"/>
      <c r="W39" s="1289"/>
      <c r="X39" s="1289"/>
      <c r="Y39" s="1289"/>
      <c r="Z39" s="1296"/>
      <c r="AA39" s="1296"/>
      <c r="AB39" s="1296"/>
      <c r="AC39" s="1296"/>
      <c r="AD39" s="1296"/>
      <c r="AE39" s="1296"/>
      <c r="AF39" s="1296"/>
      <c r="AG39" s="202"/>
      <c r="AH39" s="203"/>
      <c r="AI39" s="203"/>
      <c r="AJ39" s="203"/>
      <c r="AK39" s="202"/>
      <c r="AL39" s="204"/>
      <c r="AM39" s="204"/>
      <c r="AN39" s="204"/>
      <c r="AO39" s="204"/>
      <c r="AP39" s="1302"/>
      <c r="AQ39" s="1296"/>
      <c r="AR39" s="211"/>
      <c r="AS39" s="211"/>
      <c r="AT39" s="211"/>
      <c r="AU39" s="211"/>
      <c r="AV39" s="211"/>
      <c r="AW39" s="211"/>
      <c r="AX39" s="1302"/>
      <c r="AY39" s="1296"/>
      <c r="AZ39" s="211"/>
      <c r="BA39" s="211"/>
      <c r="BB39" s="211"/>
      <c r="BC39" s="211"/>
      <c r="BD39" s="211"/>
      <c r="BE39" s="211"/>
      <c r="BF39" s="1302"/>
      <c r="BG39" s="1296"/>
      <c r="BH39" s="211"/>
      <c r="BI39" s="211"/>
      <c r="BJ39" s="211"/>
      <c r="BK39" s="211"/>
      <c r="BL39" s="211"/>
      <c r="BM39" s="211"/>
      <c r="BN39" s="1302"/>
      <c r="BO39" s="1296"/>
      <c r="BP39" s="211"/>
      <c r="BQ39" s="211"/>
      <c r="BR39" s="211"/>
      <c r="BS39" s="211"/>
      <c r="BT39" s="211"/>
      <c r="BU39" s="211"/>
    </row>
    <row r="40" spans="1:73" ht="40.15" customHeight="1">
      <c r="B40" s="285" t="s">
        <v>2636</v>
      </c>
      <c r="C40" s="286" t="s">
        <v>2637</v>
      </c>
      <c r="D40" s="287"/>
      <c r="E40" s="279"/>
      <c r="F40" s="280"/>
      <c r="G40" s="229"/>
      <c r="H40" s="230"/>
      <c r="I40" s="282"/>
      <c r="J40" s="297"/>
      <c r="K40" s="297"/>
      <c r="L40" s="297"/>
      <c r="M40" s="297"/>
      <c r="N40" s="301"/>
      <c r="O40" s="295"/>
      <c r="P40" s="300"/>
      <c r="Q40" s="310"/>
      <c r="R40" s="310"/>
      <c r="S40" s="310"/>
      <c r="T40" s="238"/>
      <c r="U40" s="239"/>
      <c r="V40" s="239"/>
      <c r="W40" s="239"/>
      <c r="X40" s="240"/>
      <c r="Y40" s="314"/>
      <c r="Z40" s="315">
        <f t="shared" si="5"/>
        <v>0</v>
      </c>
      <c r="AA40" s="315">
        <f t="shared" si="5"/>
        <v>0</v>
      </c>
      <c r="AB40" s="315">
        <f t="shared" si="5"/>
        <v>0</v>
      </c>
      <c r="AC40" s="315">
        <f t="shared" si="5"/>
        <v>0</v>
      </c>
      <c r="AD40" s="315">
        <f t="shared" si="5"/>
        <v>0</v>
      </c>
      <c r="AE40" s="315">
        <f t="shared" si="5"/>
        <v>0</v>
      </c>
      <c r="AF40" s="315">
        <f t="shared" si="5"/>
        <v>0</v>
      </c>
      <c r="AG40" s="244"/>
      <c r="AH40" s="244"/>
      <c r="AI40" s="244"/>
      <c r="AJ40" s="244"/>
      <c r="AK40" s="244"/>
      <c r="AL40" s="244"/>
      <c r="AM40" s="244"/>
      <c r="AN40" s="244"/>
      <c r="AO40" s="244"/>
      <c r="AP40" s="245"/>
      <c r="AQ40" s="322">
        <f t="shared" ref="AQ40:AR40" si="64">SUM(AQ41:AQ44)</f>
        <v>0</v>
      </c>
      <c r="AR40" s="322">
        <f t="shared" si="64"/>
        <v>0</v>
      </c>
      <c r="AS40" s="322">
        <f t="shared" ref="AS40:AW40" si="65">SUM(AS41:AS44)</f>
        <v>0</v>
      </c>
      <c r="AT40" s="322">
        <f t="shared" si="65"/>
        <v>0</v>
      </c>
      <c r="AU40" s="322">
        <f t="shared" si="65"/>
        <v>0</v>
      </c>
      <c r="AV40" s="322">
        <f t="shared" si="65"/>
        <v>0</v>
      </c>
      <c r="AW40" s="322">
        <f t="shared" si="65"/>
        <v>0</v>
      </c>
      <c r="AX40" s="245"/>
      <c r="AY40" s="322">
        <f t="shared" ref="AY40" si="66">SUM(AY41:AY44)</f>
        <v>0</v>
      </c>
      <c r="AZ40" s="322">
        <f t="shared" ref="AZ40:BE40" si="67">+AZ41</f>
        <v>0</v>
      </c>
      <c r="BA40" s="322">
        <f t="shared" si="67"/>
        <v>0</v>
      </c>
      <c r="BB40" s="322">
        <f t="shared" si="67"/>
        <v>0</v>
      </c>
      <c r="BC40" s="322">
        <f t="shared" si="67"/>
        <v>0</v>
      </c>
      <c r="BD40" s="322">
        <f t="shared" si="67"/>
        <v>0</v>
      </c>
      <c r="BE40" s="322">
        <f t="shared" si="67"/>
        <v>0</v>
      </c>
      <c r="BF40" s="245"/>
      <c r="BG40" s="322">
        <f t="shared" ref="BG40" si="68">SUM(BG41:BG44)</f>
        <v>0</v>
      </c>
      <c r="BH40" s="322">
        <f t="shared" ref="BH40:BM40" si="69">+BH41</f>
        <v>0</v>
      </c>
      <c r="BI40" s="322">
        <f t="shared" si="69"/>
        <v>0</v>
      </c>
      <c r="BJ40" s="322">
        <f t="shared" si="69"/>
        <v>0</v>
      </c>
      <c r="BK40" s="322">
        <f t="shared" si="69"/>
        <v>0</v>
      </c>
      <c r="BL40" s="322">
        <f t="shared" si="69"/>
        <v>0</v>
      </c>
      <c r="BM40" s="322">
        <f t="shared" si="69"/>
        <v>0</v>
      </c>
      <c r="BN40" s="245"/>
      <c r="BO40" s="322">
        <f t="shared" ref="BO40" si="70">SUM(BO41:BO44)</f>
        <v>0</v>
      </c>
      <c r="BP40" s="322">
        <f t="shared" ref="BP40:BU40" si="71">+BP41</f>
        <v>0</v>
      </c>
      <c r="BQ40" s="322">
        <f t="shared" si="71"/>
        <v>0</v>
      </c>
      <c r="BR40" s="322">
        <f t="shared" si="71"/>
        <v>0</v>
      </c>
      <c r="BS40" s="322">
        <f t="shared" si="71"/>
        <v>0</v>
      </c>
      <c r="BT40" s="322">
        <f t="shared" si="71"/>
        <v>0</v>
      </c>
      <c r="BU40" s="322">
        <f t="shared" si="71"/>
        <v>0</v>
      </c>
    </row>
    <row r="41" spans="1:73" ht="40.15" customHeight="1">
      <c r="A41" s="288" t="s">
        <v>3857</v>
      </c>
      <c r="B41" s="141"/>
      <c r="C41" s="1220" t="s">
        <v>2638</v>
      </c>
      <c r="D41" s="1226" t="s">
        <v>3858</v>
      </c>
      <c r="E41" s="1232">
        <v>876</v>
      </c>
      <c r="F41" s="1238" t="s">
        <v>3859</v>
      </c>
      <c r="G41" s="1226" t="s">
        <v>2089</v>
      </c>
      <c r="H41" s="1244" t="s">
        <v>3025</v>
      </c>
      <c r="I41" s="1244" t="s">
        <v>2982</v>
      </c>
      <c r="J41" s="1244" t="s">
        <v>3058</v>
      </c>
      <c r="K41" s="1226" t="s">
        <v>3595</v>
      </c>
      <c r="L41" s="1244" t="s">
        <v>3614</v>
      </c>
      <c r="M41" s="1226" t="s">
        <v>3615</v>
      </c>
      <c r="N41" s="1252" t="s">
        <v>3860</v>
      </c>
      <c r="O41" s="1392" t="s">
        <v>3854</v>
      </c>
      <c r="P41" s="1261" t="s">
        <v>2640</v>
      </c>
      <c r="Q41" s="1267">
        <v>40</v>
      </c>
      <c r="R41" s="1276" t="s">
        <v>2867</v>
      </c>
      <c r="S41" s="1276"/>
      <c r="T41" s="1284"/>
      <c r="U41" s="1287"/>
      <c r="V41" s="1287"/>
      <c r="W41" s="1287"/>
      <c r="X41" s="1287"/>
      <c r="Y41" s="1287"/>
      <c r="Z41" s="1294">
        <f t="shared" si="5"/>
        <v>0</v>
      </c>
      <c r="AA41" s="1294">
        <f t="shared" ref="AA41:AF41" si="72">SUM(AR41:AR44,AZ41:AZ44,BH41:BH44,BP41:BP44)</f>
        <v>0</v>
      </c>
      <c r="AB41" s="1294">
        <f t="shared" si="72"/>
        <v>0</v>
      </c>
      <c r="AC41" s="1294">
        <f t="shared" si="72"/>
        <v>0</v>
      </c>
      <c r="AD41" s="1294">
        <f t="shared" si="72"/>
        <v>0</v>
      </c>
      <c r="AE41" s="1294">
        <f t="shared" si="72"/>
        <v>0</v>
      </c>
      <c r="AF41" s="1294">
        <f t="shared" si="72"/>
        <v>0</v>
      </c>
      <c r="AG41" s="194"/>
      <c r="AH41" s="195"/>
      <c r="AI41" s="195"/>
      <c r="AJ41" s="195"/>
      <c r="AK41" s="196"/>
      <c r="AL41" s="197"/>
      <c r="AM41" s="197"/>
      <c r="AN41" s="197"/>
      <c r="AO41" s="197"/>
      <c r="AP41" s="1300">
        <f>+U41</f>
        <v>0</v>
      </c>
      <c r="AQ41" s="1294">
        <f>SUM(AR41:AW44)</f>
        <v>0</v>
      </c>
      <c r="AR41" s="209"/>
      <c r="AS41" s="209"/>
      <c r="AT41" s="209"/>
      <c r="AU41" s="209"/>
      <c r="AV41" s="209"/>
      <c r="AW41" s="209"/>
      <c r="AX41" s="1300">
        <f>+V41</f>
        <v>0</v>
      </c>
      <c r="AY41" s="1294">
        <f>SUM(AZ41:BE44)</f>
        <v>0</v>
      </c>
      <c r="AZ41" s="209"/>
      <c r="BA41" s="209"/>
      <c r="BB41" s="209"/>
      <c r="BC41" s="209"/>
      <c r="BD41" s="209"/>
      <c r="BE41" s="209"/>
      <c r="BF41" s="1300">
        <f>+W41</f>
        <v>0</v>
      </c>
      <c r="BG41" s="1294">
        <f>SUM(BH41:BM44)</f>
        <v>0</v>
      </c>
      <c r="BH41" s="209"/>
      <c r="BI41" s="209"/>
      <c r="BJ41" s="209"/>
      <c r="BK41" s="209"/>
      <c r="BL41" s="209"/>
      <c r="BM41" s="209"/>
      <c r="BN41" s="1300">
        <f>+X41</f>
        <v>0</v>
      </c>
      <c r="BO41" s="1294">
        <f>SUM(BP41:BU44)</f>
        <v>0</v>
      </c>
      <c r="BP41" s="209"/>
      <c r="BQ41" s="209"/>
      <c r="BR41" s="209"/>
      <c r="BS41" s="209"/>
      <c r="BT41" s="209"/>
      <c r="BU41" s="209"/>
    </row>
    <row r="42" spans="1:73" ht="40.15" customHeight="1">
      <c r="A42" s="288" t="s">
        <v>3857</v>
      </c>
      <c r="B42" s="141"/>
      <c r="C42" s="1221"/>
      <c r="D42" s="1227"/>
      <c r="E42" s="1233"/>
      <c r="F42" s="1239"/>
      <c r="G42" s="1227"/>
      <c r="H42" s="1245"/>
      <c r="I42" s="1245"/>
      <c r="J42" s="1245"/>
      <c r="K42" s="1227"/>
      <c r="L42" s="1245"/>
      <c r="M42" s="1227"/>
      <c r="N42" s="1253"/>
      <c r="O42" s="1392"/>
      <c r="P42" s="1262"/>
      <c r="Q42" s="1268"/>
      <c r="R42" s="1277"/>
      <c r="S42" s="1277"/>
      <c r="T42" s="1285"/>
      <c r="U42" s="1288"/>
      <c r="V42" s="1288"/>
      <c r="W42" s="1288"/>
      <c r="X42" s="1288"/>
      <c r="Y42" s="1288"/>
      <c r="Z42" s="1295"/>
      <c r="AA42" s="1295"/>
      <c r="AB42" s="1295"/>
      <c r="AC42" s="1295"/>
      <c r="AD42" s="1295"/>
      <c r="AE42" s="1295"/>
      <c r="AF42" s="1295"/>
      <c r="AG42" s="198"/>
      <c r="AH42" s="199"/>
      <c r="AI42" s="199"/>
      <c r="AJ42" s="199"/>
      <c r="AK42" s="200"/>
      <c r="AL42" s="201"/>
      <c r="AM42" s="201"/>
      <c r="AN42" s="201"/>
      <c r="AO42" s="201"/>
      <c r="AP42" s="1301"/>
      <c r="AQ42" s="1295"/>
      <c r="AR42" s="210"/>
      <c r="AS42" s="210"/>
      <c r="AT42" s="210"/>
      <c r="AU42" s="210"/>
      <c r="AV42" s="210"/>
      <c r="AW42" s="210"/>
      <c r="AX42" s="1301"/>
      <c r="AY42" s="1295"/>
      <c r="AZ42" s="210"/>
      <c r="BA42" s="210"/>
      <c r="BB42" s="210"/>
      <c r="BC42" s="210"/>
      <c r="BD42" s="210"/>
      <c r="BE42" s="210"/>
      <c r="BF42" s="1301"/>
      <c r="BG42" s="1295"/>
      <c r="BH42" s="210"/>
      <c r="BI42" s="210"/>
      <c r="BJ42" s="210"/>
      <c r="BK42" s="210"/>
      <c r="BL42" s="210"/>
      <c r="BM42" s="210"/>
      <c r="BN42" s="1301"/>
      <c r="BO42" s="1295"/>
      <c r="BP42" s="210"/>
      <c r="BQ42" s="210"/>
      <c r="BR42" s="210"/>
      <c r="BS42" s="210"/>
      <c r="BT42" s="210"/>
      <c r="BU42" s="210"/>
    </row>
    <row r="43" spans="1:73" ht="40.15" customHeight="1">
      <c r="A43" s="288" t="s">
        <v>3857</v>
      </c>
      <c r="B43" s="141"/>
      <c r="C43" s="1221"/>
      <c r="D43" s="1227"/>
      <c r="E43" s="1233"/>
      <c r="F43" s="1239"/>
      <c r="G43" s="1227"/>
      <c r="H43" s="1245"/>
      <c r="I43" s="1245"/>
      <c r="J43" s="1245"/>
      <c r="K43" s="1227"/>
      <c r="L43" s="1245"/>
      <c r="M43" s="1227"/>
      <c r="N43" s="1253"/>
      <c r="O43" s="1392"/>
      <c r="P43" s="1262"/>
      <c r="Q43" s="1268"/>
      <c r="R43" s="1277"/>
      <c r="S43" s="1277"/>
      <c r="T43" s="1285"/>
      <c r="U43" s="1288"/>
      <c r="V43" s="1288"/>
      <c r="W43" s="1288"/>
      <c r="X43" s="1288"/>
      <c r="Y43" s="1288"/>
      <c r="Z43" s="1295"/>
      <c r="AA43" s="1295"/>
      <c r="AB43" s="1295"/>
      <c r="AC43" s="1295"/>
      <c r="AD43" s="1295"/>
      <c r="AE43" s="1295"/>
      <c r="AF43" s="1295"/>
      <c r="AG43" s="200"/>
      <c r="AH43" s="199"/>
      <c r="AI43" s="199"/>
      <c r="AJ43" s="199"/>
      <c r="AK43" s="200"/>
      <c r="AL43" s="201"/>
      <c r="AM43" s="201"/>
      <c r="AN43" s="201"/>
      <c r="AO43" s="201"/>
      <c r="AP43" s="1301"/>
      <c r="AQ43" s="1295"/>
      <c r="AR43" s="210"/>
      <c r="AS43" s="210"/>
      <c r="AT43" s="210"/>
      <c r="AU43" s="210"/>
      <c r="AV43" s="210"/>
      <c r="AW43" s="210"/>
      <c r="AX43" s="1301"/>
      <c r="AY43" s="1295"/>
      <c r="AZ43" s="210"/>
      <c r="BA43" s="210"/>
      <c r="BB43" s="210"/>
      <c r="BC43" s="210"/>
      <c r="BD43" s="210"/>
      <c r="BE43" s="210"/>
      <c r="BF43" s="1301"/>
      <c r="BG43" s="1295"/>
      <c r="BH43" s="210"/>
      <c r="BI43" s="210"/>
      <c r="BJ43" s="210"/>
      <c r="BK43" s="210"/>
      <c r="BL43" s="210"/>
      <c r="BM43" s="210"/>
      <c r="BN43" s="1301"/>
      <c r="BO43" s="1295"/>
      <c r="BP43" s="210"/>
      <c r="BQ43" s="210"/>
      <c r="BR43" s="210"/>
      <c r="BS43" s="210"/>
      <c r="BT43" s="210"/>
      <c r="BU43" s="210"/>
    </row>
    <row r="44" spans="1:73" ht="40.15" customHeight="1">
      <c r="A44" s="288" t="s">
        <v>3857</v>
      </c>
      <c r="B44" s="141"/>
      <c r="C44" s="1222"/>
      <c r="D44" s="1228"/>
      <c r="E44" s="1234"/>
      <c r="F44" s="1240"/>
      <c r="G44" s="1228"/>
      <c r="H44" s="1246"/>
      <c r="I44" s="1246"/>
      <c r="J44" s="1246"/>
      <c r="K44" s="1228"/>
      <c r="L44" s="1246"/>
      <c r="M44" s="1228"/>
      <c r="N44" s="1254"/>
      <c r="O44" s="1392"/>
      <c r="P44" s="1263"/>
      <c r="Q44" s="1269"/>
      <c r="R44" s="1278"/>
      <c r="S44" s="1278"/>
      <c r="T44" s="1286"/>
      <c r="U44" s="1289"/>
      <c r="V44" s="1289"/>
      <c r="W44" s="1289"/>
      <c r="X44" s="1289"/>
      <c r="Y44" s="1289"/>
      <c r="Z44" s="1296"/>
      <c r="AA44" s="1296"/>
      <c r="AB44" s="1296"/>
      <c r="AC44" s="1296"/>
      <c r="AD44" s="1296"/>
      <c r="AE44" s="1296"/>
      <c r="AF44" s="1296"/>
      <c r="AG44" s="202"/>
      <c r="AH44" s="203"/>
      <c r="AI44" s="203"/>
      <c r="AJ44" s="203"/>
      <c r="AK44" s="202"/>
      <c r="AL44" s="204"/>
      <c r="AM44" s="204"/>
      <c r="AN44" s="204"/>
      <c r="AO44" s="204"/>
      <c r="AP44" s="1302"/>
      <c r="AQ44" s="1296"/>
      <c r="AR44" s="211"/>
      <c r="AS44" s="211"/>
      <c r="AT44" s="211"/>
      <c r="AU44" s="211"/>
      <c r="AV44" s="211"/>
      <c r="AW44" s="211"/>
      <c r="AX44" s="1302"/>
      <c r="AY44" s="1296"/>
      <c r="AZ44" s="211"/>
      <c r="BA44" s="211"/>
      <c r="BB44" s="211"/>
      <c r="BC44" s="211"/>
      <c r="BD44" s="211"/>
      <c r="BE44" s="211"/>
      <c r="BF44" s="1302"/>
      <c r="BG44" s="1296"/>
      <c r="BH44" s="211"/>
      <c r="BI44" s="211"/>
      <c r="BJ44" s="211"/>
      <c r="BK44" s="211"/>
      <c r="BL44" s="211"/>
      <c r="BM44" s="211"/>
      <c r="BN44" s="1302"/>
      <c r="BO44" s="1296"/>
      <c r="BP44" s="211"/>
      <c r="BQ44" s="211"/>
      <c r="BR44" s="211"/>
      <c r="BS44" s="211"/>
      <c r="BT44" s="211"/>
      <c r="BU44" s="211"/>
    </row>
    <row r="45" spans="1:73" ht="40.15" customHeight="1">
      <c r="B45" s="134" t="s">
        <v>2641</v>
      </c>
      <c r="C45" s="276" t="s">
        <v>2642</v>
      </c>
      <c r="D45" s="277"/>
      <c r="E45" s="279"/>
      <c r="F45" s="138"/>
      <c r="G45" s="139"/>
      <c r="H45" s="140"/>
      <c r="I45" s="140"/>
      <c r="J45" s="158"/>
      <c r="K45" s="158"/>
      <c r="L45" s="158"/>
      <c r="M45" s="158"/>
      <c r="N45" s="301"/>
      <c r="O45" s="299"/>
      <c r="P45" s="300"/>
      <c r="Q45" s="310"/>
      <c r="R45" s="310"/>
      <c r="S45" s="310"/>
      <c r="T45" s="238"/>
      <c r="U45" s="239"/>
      <c r="V45" s="239"/>
      <c r="W45" s="239"/>
      <c r="X45" s="240"/>
      <c r="Y45" s="314"/>
      <c r="Z45" s="315">
        <f t="shared" si="5"/>
        <v>0</v>
      </c>
      <c r="AA45" s="315">
        <f t="shared" si="5"/>
        <v>0</v>
      </c>
      <c r="AB45" s="315">
        <f t="shared" si="5"/>
        <v>0</v>
      </c>
      <c r="AC45" s="315">
        <f t="shared" si="5"/>
        <v>0</v>
      </c>
      <c r="AD45" s="315">
        <f t="shared" si="5"/>
        <v>0</v>
      </c>
      <c r="AE45" s="315">
        <f t="shared" si="5"/>
        <v>0</v>
      </c>
      <c r="AF45" s="315">
        <f t="shared" si="5"/>
        <v>0</v>
      </c>
      <c r="AG45" s="244"/>
      <c r="AH45" s="244"/>
      <c r="AI45" s="244"/>
      <c r="AJ45" s="244"/>
      <c r="AK45" s="244"/>
      <c r="AL45" s="244"/>
      <c r="AM45" s="244"/>
      <c r="AN45" s="244"/>
      <c r="AO45" s="244"/>
      <c r="AP45" s="245"/>
      <c r="AQ45" s="322">
        <f t="shared" ref="AQ45:AR45" si="73">SUM(AQ46:AQ77)</f>
        <v>0</v>
      </c>
      <c r="AR45" s="322">
        <f t="shared" si="73"/>
        <v>0</v>
      </c>
      <c r="AS45" s="322">
        <f t="shared" ref="AS45:AW45" si="74">SUM(AS46:AS77)</f>
        <v>0</v>
      </c>
      <c r="AT45" s="322">
        <f t="shared" si="74"/>
        <v>0</v>
      </c>
      <c r="AU45" s="322">
        <f t="shared" si="74"/>
        <v>0</v>
      </c>
      <c r="AV45" s="322">
        <f t="shared" si="74"/>
        <v>0</v>
      </c>
      <c r="AW45" s="322">
        <f t="shared" si="74"/>
        <v>0</v>
      </c>
      <c r="AX45" s="245"/>
      <c r="AY45" s="322">
        <f t="shared" ref="AY45" si="75">SUM(AY46:AY77)</f>
        <v>0</v>
      </c>
      <c r="AZ45" s="322">
        <f t="shared" ref="AZ45" si="76">SUM(AZ46:AZ74)</f>
        <v>0</v>
      </c>
      <c r="BA45" s="322">
        <f t="shared" ref="BA45" si="77">SUM(BA46:BA74)</f>
        <v>0</v>
      </c>
      <c r="BB45" s="322">
        <f t="shared" ref="BB45" si="78">SUM(BB46:BB74)</f>
        <v>0</v>
      </c>
      <c r="BC45" s="322">
        <f t="shared" ref="BC45" si="79">SUM(BC46:BC74)</f>
        <v>0</v>
      </c>
      <c r="BD45" s="322">
        <f t="shared" ref="BD45" si="80">SUM(BD46:BD74)</f>
        <v>0</v>
      </c>
      <c r="BE45" s="322">
        <f t="shared" ref="BE45" si="81">SUM(BE46:BE74)</f>
        <v>0</v>
      </c>
      <c r="BF45" s="245"/>
      <c r="BG45" s="322">
        <f t="shared" ref="BG45" si="82">SUM(BG46:BG77)</f>
        <v>0</v>
      </c>
      <c r="BH45" s="322">
        <f t="shared" ref="BH45" si="83">SUM(BH46:BH74)</f>
        <v>0</v>
      </c>
      <c r="BI45" s="322">
        <f t="shared" ref="BI45" si="84">SUM(BI46:BI74)</f>
        <v>0</v>
      </c>
      <c r="BJ45" s="322">
        <f t="shared" ref="BJ45" si="85">SUM(BJ46:BJ74)</f>
        <v>0</v>
      </c>
      <c r="BK45" s="322">
        <f t="shared" ref="BK45" si="86">SUM(BK46:BK74)</f>
        <v>0</v>
      </c>
      <c r="BL45" s="322">
        <f t="shared" ref="BL45" si="87">SUM(BL46:BL74)</f>
        <v>0</v>
      </c>
      <c r="BM45" s="322">
        <f t="shared" ref="BM45" si="88">SUM(BM46:BM74)</f>
        <v>0</v>
      </c>
      <c r="BN45" s="245"/>
      <c r="BO45" s="322">
        <f t="shared" ref="BO45" si="89">SUM(BO46:BO77)</f>
        <v>0</v>
      </c>
      <c r="BP45" s="322">
        <f t="shared" ref="BP45" si="90">SUM(BP46:BP74)</f>
        <v>0</v>
      </c>
      <c r="BQ45" s="322">
        <f t="shared" ref="BQ45" si="91">SUM(BQ46:BQ74)</f>
        <v>0</v>
      </c>
      <c r="BR45" s="322">
        <f t="shared" ref="BR45" si="92">SUM(BR46:BR74)</f>
        <v>0</v>
      </c>
      <c r="BS45" s="322">
        <f t="shared" ref="BS45" si="93">SUM(BS46:BS74)</f>
        <v>0</v>
      </c>
      <c r="BT45" s="322">
        <f t="shared" ref="BT45" si="94">SUM(BT46:BT74)</f>
        <v>0</v>
      </c>
      <c r="BU45" s="322">
        <f t="shared" ref="BU45" si="95">SUM(BU46:BU74)</f>
        <v>0</v>
      </c>
    </row>
    <row r="46" spans="1:73" ht="40.15" customHeight="1">
      <c r="A46" s="289" t="s">
        <v>3855</v>
      </c>
      <c r="B46" s="141"/>
      <c r="C46" s="1220" t="s">
        <v>2643</v>
      </c>
      <c r="D46" s="1226" t="s">
        <v>2644</v>
      </c>
      <c r="E46" s="1232">
        <v>877</v>
      </c>
      <c r="F46" s="1238">
        <v>459902500</v>
      </c>
      <c r="G46" s="1226" t="s">
        <v>742</v>
      </c>
      <c r="H46" s="1244">
        <v>1</v>
      </c>
      <c r="I46" s="1244" t="s">
        <v>2982</v>
      </c>
      <c r="J46" s="1244">
        <v>45</v>
      </c>
      <c r="K46" s="1226" t="s">
        <v>3595</v>
      </c>
      <c r="L46" s="1244">
        <v>4599</v>
      </c>
      <c r="M46" s="1226" t="s">
        <v>3615</v>
      </c>
      <c r="N46" s="1252">
        <v>2024004540028</v>
      </c>
      <c r="O46" s="1392" t="s">
        <v>3854</v>
      </c>
      <c r="P46" s="1261" t="s">
        <v>1718</v>
      </c>
      <c r="Q46" s="1267">
        <v>1</v>
      </c>
      <c r="R46" s="1276" t="s">
        <v>2867</v>
      </c>
      <c r="S46" s="1276"/>
      <c r="T46" s="1284"/>
      <c r="U46" s="1287"/>
      <c r="V46" s="1287"/>
      <c r="W46" s="1287"/>
      <c r="X46" s="1287"/>
      <c r="Y46" s="1287"/>
      <c r="Z46" s="1294">
        <f t="shared" si="5"/>
        <v>0</v>
      </c>
      <c r="AA46" s="1294">
        <f t="shared" ref="AA46:AF58" si="96">SUM(AR46:AR49,AZ46:AZ49,BH46:BH49,BP46:BP49)</f>
        <v>0</v>
      </c>
      <c r="AB46" s="1294">
        <f t="shared" si="96"/>
        <v>0</v>
      </c>
      <c r="AC46" s="1294">
        <f t="shared" si="96"/>
        <v>0</v>
      </c>
      <c r="AD46" s="1294">
        <f t="shared" si="96"/>
        <v>0</v>
      </c>
      <c r="AE46" s="1294">
        <f t="shared" si="96"/>
        <v>0</v>
      </c>
      <c r="AF46" s="1294">
        <f t="shared" si="96"/>
        <v>0</v>
      </c>
      <c r="AG46" s="194"/>
      <c r="AH46" s="195"/>
      <c r="AI46" s="195"/>
      <c r="AJ46" s="195"/>
      <c r="AK46" s="196"/>
      <c r="AL46" s="197"/>
      <c r="AM46" s="197"/>
      <c r="AN46" s="197"/>
      <c r="AO46" s="197"/>
      <c r="AP46" s="1300">
        <f>+U46</f>
        <v>0</v>
      </c>
      <c r="AQ46" s="1294">
        <f>SUM(AR46:AW49)</f>
        <v>0</v>
      </c>
      <c r="AR46" s="209"/>
      <c r="AS46" s="209"/>
      <c r="AT46" s="209"/>
      <c r="AU46" s="209"/>
      <c r="AV46" s="209"/>
      <c r="AW46" s="209"/>
      <c r="AX46" s="1300">
        <f>+V46</f>
        <v>0</v>
      </c>
      <c r="AY46" s="1294">
        <f>SUM(AZ46:BE49)</f>
        <v>0</v>
      </c>
      <c r="AZ46" s="209"/>
      <c r="BA46" s="209"/>
      <c r="BB46" s="209"/>
      <c r="BC46" s="209"/>
      <c r="BD46" s="209"/>
      <c r="BE46" s="209"/>
      <c r="BF46" s="1300">
        <f>+W46</f>
        <v>0</v>
      </c>
      <c r="BG46" s="1294">
        <f>SUM(BH46:BM49)</f>
        <v>0</v>
      </c>
      <c r="BH46" s="209"/>
      <c r="BI46" s="209"/>
      <c r="BJ46" s="209"/>
      <c r="BK46" s="209"/>
      <c r="BL46" s="209"/>
      <c r="BM46" s="209"/>
      <c r="BN46" s="1300">
        <f>+X46</f>
        <v>0</v>
      </c>
      <c r="BO46" s="1294">
        <f>SUM(BP46:BU49)</f>
        <v>0</v>
      </c>
      <c r="BP46" s="209"/>
      <c r="BQ46" s="209"/>
      <c r="BR46" s="209"/>
      <c r="BS46" s="209"/>
      <c r="BT46" s="209"/>
      <c r="BU46" s="209"/>
    </row>
    <row r="47" spans="1:73" ht="40.15" customHeight="1">
      <c r="A47" s="289" t="s">
        <v>3855</v>
      </c>
      <c r="B47" s="141"/>
      <c r="C47" s="1221"/>
      <c r="D47" s="1227"/>
      <c r="E47" s="1233"/>
      <c r="F47" s="1239"/>
      <c r="G47" s="1227"/>
      <c r="H47" s="1245"/>
      <c r="I47" s="1245"/>
      <c r="J47" s="1245"/>
      <c r="K47" s="1227"/>
      <c r="L47" s="1245"/>
      <c r="M47" s="1227"/>
      <c r="N47" s="1253"/>
      <c r="O47" s="1392"/>
      <c r="P47" s="1262"/>
      <c r="Q47" s="1268"/>
      <c r="R47" s="1277"/>
      <c r="S47" s="1277"/>
      <c r="T47" s="1285"/>
      <c r="U47" s="1288"/>
      <c r="V47" s="1288"/>
      <c r="W47" s="1288"/>
      <c r="X47" s="1288"/>
      <c r="Y47" s="1288"/>
      <c r="Z47" s="1295"/>
      <c r="AA47" s="1295"/>
      <c r="AB47" s="1295"/>
      <c r="AC47" s="1295"/>
      <c r="AD47" s="1295"/>
      <c r="AE47" s="1295"/>
      <c r="AF47" s="1295"/>
      <c r="AG47" s="198"/>
      <c r="AH47" s="199"/>
      <c r="AI47" s="199"/>
      <c r="AJ47" s="199"/>
      <c r="AK47" s="200"/>
      <c r="AL47" s="201"/>
      <c r="AM47" s="201"/>
      <c r="AN47" s="201"/>
      <c r="AO47" s="201"/>
      <c r="AP47" s="1301"/>
      <c r="AQ47" s="1295"/>
      <c r="AR47" s="210"/>
      <c r="AS47" s="210"/>
      <c r="AT47" s="210"/>
      <c r="AU47" s="210"/>
      <c r="AV47" s="210"/>
      <c r="AW47" s="210"/>
      <c r="AX47" s="1301"/>
      <c r="AY47" s="1295"/>
      <c r="AZ47" s="210"/>
      <c r="BA47" s="210"/>
      <c r="BB47" s="210"/>
      <c r="BC47" s="210"/>
      <c r="BD47" s="210"/>
      <c r="BE47" s="210"/>
      <c r="BF47" s="1301"/>
      <c r="BG47" s="1295"/>
      <c r="BH47" s="210"/>
      <c r="BI47" s="210"/>
      <c r="BJ47" s="210"/>
      <c r="BK47" s="210"/>
      <c r="BL47" s="210"/>
      <c r="BM47" s="210"/>
      <c r="BN47" s="1301"/>
      <c r="BO47" s="1295"/>
      <c r="BP47" s="210"/>
      <c r="BQ47" s="210"/>
      <c r="BR47" s="210"/>
      <c r="BS47" s="210"/>
      <c r="BT47" s="210"/>
      <c r="BU47" s="210"/>
    </row>
    <row r="48" spans="1:73" ht="40.15" customHeight="1">
      <c r="A48" s="289" t="s">
        <v>3855</v>
      </c>
      <c r="B48" s="141"/>
      <c r="C48" s="1221"/>
      <c r="D48" s="1227"/>
      <c r="E48" s="1233"/>
      <c r="F48" s="1239"/>
      <c r="G48" s="1227"/>
      <c r="H48" s="1245"/>
      <c r="I48" s="1245"/>
      <c r="J48" s="1245"/>
      <c r="K48" s="1227"/>
      <c r="L48" s="1245"/>
      <c r="M48" s="1227"/>
      <c r="N48" s="1253"/>
      <c r="O48" s="1392"/>
      <c r="P48" s="1262"/>
      <c r="Q48" s="1268"/>
      <c r="R48" s="1277"/>
      <c r="S48" s="1277"/>
      <c r="T48" s="1285"/>
      <c r="U48" s="1288"/>
      <c r="V48" s="1288"/>
      <c r="W48" s="1288"/>
      <c r="X48" s="1288"/>
      <c r="Y48" s="1288"/>
      <c r="Z48" s="1295"/>
      <c r="AA48" s="1295"/>
      <c r="AB48" s="1295"/>
      <c r="AC48" s="1295"/>
      <c r="AD48" s="1295"/>
      <c r="AE48" s="1295"/>
      <c r="AF48" s="1295"/>
      <c r="AG48" s="200"/>
      <c r="AH48" s="199"/>
      <c r="AI48" s="199"/>
      <c r="AJ48" s="199"/>
      <c r="AK48" s="200"/>
      <c r="AL48" s="201"/>
      <c r="AM48" s="201"/>
      <c r="AN48" s="201"/>
      <c r="AO48" s="201"/>
      <c r="AP48" s="1301"/>
      <c r="AQ48" s="1295"/>
      <c r="AR48" s="210"/>
      <c r="AS48" s="210"/>
      <c r="AT48" s="210"/>
      <c r="AU48" s="210"/>
      <c r="AV48" s="210"/>
      <c r="AW48" s="210"/>
      <c r="AX48" s="1301"/>
      <c r="AY48" s="1295"/>
      <c r="AZ48" s="210"/>
      <c r="BA48" s="210"/>
      <c r="BB48" s="210"/>
      <c r="BC48" s="210"/>
      <c r="BD48" s="210"/>
      <c r="BE48" s="210"/>
      <c r="BF48" s="1301"/>
      <c r="BG48" s="1295"/>
      <c r="BH48" s="210"/>
      <c r="BI48" s="210"/>
      <c r="BJ48" s="210"/>
      <c r="BK48" s="210"/>
      <c r="BL48" s="210"/>
      <c r="BM48" s="210"/>
      <c r="BN48" s="1301"/>
      <c r="BO48" s="1295"/>
      <c r="BP48" s="210"/>
      <c r="BQ48" s="210"/>
      <c r="BR48" s="210"/>
      <c r="BS48" s="210"/>
      <c r="BT48" s="210"/>
      <c r="BU48" s="210"/>
    </row>
    <row r="49" spans="1:73" ht="40.15" customHeight="1">
      <c r="A49" s="289" t="s">
        <v>3855</v>
      </c>
      <c r="B49" s="141"/>
      <c r="C49" s="1222"/>
      <c r="D49" s="1228"/>
      <c r="E49" s="1234"/>
      <c r="F49" s="1240"/>
      <c r="G49" s="1228"/>
      <c r="H49" s="1246"/>
      <c r="I49" s="1246"/>
      <c r="J49" s="1246"/>
      <c r="K49" s="1228"/>
      <c r="L49" s="1246"/>
      <c r="M49" s="1228"/>
      <c r="N49" s="1254"/>
      <c r="O49" s="1392"/>
      <c r="P49" s="1263"/>
      <c r="Q49" s="1269"/>
      <c r="R49" s="1278"/>
      <c r="S49" s="1278"/>
      <c r="T49" s="1286"/>
      <c r="U49" s="1289"/>
      <c r="V49" s="1289"/>
      <c r="W49" s="1289"/>
      <c r="X49" s="1289"/>
      <c r="Y49" s="1289"/>
      <c r="Z49" s="1296"/>
      <c r="AA49" s="1296"/>
      <c r="AB49" s="1296"/>
      <c r="AC49" s="1296"/>
      <c r="AD49" s="1296"/>
      <c r="AE49" s="1296"/>
      <c r="AF49" s="1296"/>
      <c r="AG49" s="202"/>
      <c r="AH49" s="203"/>
      <c r="AI49" s="203"/>
      <c r="AJ49" s="203"/>
      <c r="AK49" s="202"/>
      <c r="AL49" s="204"/>
      <c r="AM49" s="204"/>
      <c r="AN49" s="204"/>
      <c r="AO49" s="204"/>
      <c r="AP49" s="1302"/>
      <c r="AQ49" s="1296"/>
      <c r="AR49" s="211"/>
      <c r="AS49" s="211"/>
      <c r="AT49" s="211"/>
      <c r="AU49" s="211"/>
      <c r="AV49" s="211"/>
      <c r="AW49" s="211"/>
      <c r="AX49" s="1302"/>
      <c r="AY49" s="1296"/>
      <c r="AZ49" s="211"/>
      <c r="BA49" s="211"/>
      <c r="BB49" s="211"/>
      <c r="BC49" s="211"/>
      <c r="BD49" s="211"/>
      <c r="BE49" s="211"/>
      <c r="BF49" s="1302"/>
      <c r="BG49" s="1296"/>
      <c r="BH49" s="211"/>
      <c r="BI49" s="211"/>
      <c r="BJ49" s="211"/>
      <c r="BK49" s="211"/>
      <c r="BL49" s="211"/>
      <c r="BM49" s="211"/>
      <c r="BN49" s="1302"/>
      <c r="BO49" s="1296"/>
      <c r="BP49" s="211"/>
      <c r="BQ49" s="211"/>
      <c r="BR49" s="211"/>
      <c r="BS49" s="211"/>
      <c r="BT49" s="211"/>
      <c r="BU49" s="211"/>
    </row>
    <row r="50" spans="1:73" ht="40.15" customHeight="1">
      <c r="A50" s="284" t="s">
        <v>3855</v>
      </c>
      <c r="B50" s="141"/>
      <c r="C50" s="1831" t="s">
        <v>2645</v>
      </c>
      <c r="D50" s="1400" t="s">
        <v>2646</v>
      </c>
      <c r="E50" s="1836">
        <v>878</v>
      </c>
      <c r="F50" s="1238">
        <v>459902800</v>
      </c>
      <c r="G50" s="1400" t="s">
        <v>351</v>
      </c>
      <c r="H50" s="1845">
        <v>1</v>
      </c>
      <c r="I50" s="1845" t="s">
        <v>2982</v>
      </c>
      <c r="J50" s="1845">
        <v>45</v>
      </c>
      <c r="K50" s="1400" t="s">
        <v>3595</v>
      </c>
      <c r="L50" s="1845">
        <v>4599</v>
      </c>
      <c r="M50" s="1400" t="s">
        <v>3615</v>
      </c>
      <c r="N50" s="1252">
        <v>2024004540028</v>
      </c>
      <c r="O50" s="1400" t="s">
        <v>3854</v>
      </c>
      <c r="P50" s="1849" t="s">
        <v>2647</v>
      </c>
      <c r="Q50" s="1852">
        <v>1</v>
      </c>
      <c r="R50" s="1855" t="s">
        <v>2867</v>
      </c>
      <c r="S50" s="1861"/>
      <c r="T50" s="1284"/>
      <c r="U50" s="1287"/>
      <c r="V50" s="1287"/>
      <c r="W50" s="1287"/>
      <c r="X50" s="1287"/>
      <c r="Y50" s="1287"/>
      <c r="Z50" s="1294">
        <f t="shared" si="5"/>
        <v>0</v>
      </c>
      <c r="AA50" s="1294">
        <f t="shared" si="96"/>
        <v>0</v>
      </c>
      <c r="AB50" s="1294">
        <f t="shared" si="96"/>
        <v>0</v>
      </c>
      <c r="AC50" s="1294">
        <f t="shared" si="96"/>
        <v>0</v>
      </c>
      <c r="AD50" s="1294">
        <f t="shared" si="96"/>
        <v>0</v>
      </c>
      <c r="AE50" s="1294">
        <f t="shared" si="96"/>
        <v>0</v>
      </c>
      <c r="AF50" s="1294">
        <f t="shared" si="96"/>
        <v>0</v>
      </c>
      <c r="AG50" s="194"/>
      <c r="AH50" s="195"/>
      <c r="AI50" s="195"/>
      <c r="AJ50" s="195"/>
      <c r="AK50" s="196"/>
      <c r="AL50" s="197"/>
      <c r="AM50" s="197"/>
      <c r="AN50" s="197"/>
      <c r="AO50" s="197"/>
      <c r="AP50" s="1300">
        <f>+U50</f>
        <v>0</v>
      </c>
      <c r="AQ50" s="1294">
        <f>SUM(AR50:AW53)</f>
        <v>0</v>
      </c>
      <c r="AR50" s="209"/>
      <c r="AS50" s="209"/>
      <c r="AT50" s="209"/>
      <c r="AU50" s="209"/>
      <c r="AV50" s="209"/>
      <c r="AW50" s="209"/>
      <c r="AX50" s="1300">
        <f>+V50</f>
        <v>0</v>
      </c>
      <c r="AY50" s="1294">
        <f>SUM(AZ50:BE53)</f>
        <v>0</v>
      </c>
      <c r="AZ50" s="209"/>
      <c r="BA50" s="209"/>
      <c r="BB50" s="209"/>
      <c r="BC50" s="209"/>
      <c r="BD50" s="209"/>
      <c r="BE50" s="209"/>
      <c r="BF50" s="1300">
        <f>+W50</f>
        <v>0</v>
      </c>
      <c r="BG50" s="1294">
        <f>SUM(BH50:BM53)</f>
        <v>0</v>
      </c>
      <c r="BH50" s="209"/>
      <c r="BI50" s="209"/>
      <c r="BJ50" s="209"/>
      <c r="BK50" s="209"/>
      <c r="BL50" s="209"/>
      <c r="BM50" s="209"/>
      <c r="BN50" s="1300">
        <f>+X50</f>
        <v>0</v>
      </c>
      <c r="BO50" s="1294">
        <f>SUM(BP50:BU53)</f>
        <v>0</v>
      </c>
      <c r="BP50" s="209"/>
      <c r="BQ50" s="209"/>
      <c r="BR50" s="209"/>
      <c r="BS50" s="209"/>
      <c r="BT50" s="209"/>
      <c r="BU50" s="209"/>
    </row>
    <row r="51" spans="1:73" ht="40.15" customHeight="1">
      <c r="A51" s="284" t="s">
        <v>3855</v>
      </c>
      <c r="B51" s="141"/>
      <c r="C51" s="1832"/>
      <c r="D51" s="1401"/>
      <c r="E51" s="1837"/>
      <c r="F51" s="1239"/>
      <c r="G51" s="1401"/>
      <c r="H51" s="1846"/>
      <c r="I51" s="1846"/>
      <c r="J51" s="1846"/>
      <c r="K51" s="1401"/>
      <c r="L51" s="1846"/>
      <c r="M51" s="1401"/>
      <c r="N51" s="1253"/>
      <c r="O51" s="1401"/>
      <c r="P51" s="1850"/>
      <c r="Q51" s="1853"/>
      <c r="R51" s="1856"/>
      <c r="S51" s="1862"/>
      <c r="T51" s="1285"/>
      <c r="U51" s="1288"/>
      <c r="V51" s="1288"/>
      <c r="W51" s="1288"/>
      <c r="X51" s="1288"/>
      <c r="Y51" s="1288"/>
      <c r="Z51" s="1295"/>
      <c r="AA51" s="1295"/>
      <c r="AB51" s="1295"/>
      <c r="AC51" s="1295"/>
      <c r="AD51" s="1295"/>
      <c r="AE51" s="1295"/>
      <c r="AF51" s="1295"/>
      <c r="AG51" s="198"/>
      <c r="AH51" s="199"/>
      <c r="AI51" s="199"/>
      <c r="AJ51" s="199"/>
      <c r="AK51" s="200"/>
      <c r="AL51" s="201"/>
      <c r="AM51" s="201"/>
      <c r="AN51" s="201"/>
      <c r="AO51" s="201"/>
      <c r="AP51" s="1301"/>
      <c r="AQ51" s="1295"/>
      <c r="AR51" s="210"/>
      <c r="AS51" s="210"/>
      <c r="AT51" s="210"/>
      <c r="AU51" s="210"/>
      <c r="AV51" s="210"/>
      <c r="AW51" s="210"/>
      <c r="AX51" s="1301"/>
      <c r="AY51" s="1295"/>
      <c r="AZ51" s="210"/>
      <c r="BA51" s="210"/>
      <c r="BB51" s="210"/>
      <c r="BC51" s="210"/>
      <c r="BD51" s="210"/>
      <c r="BE51" s="210"/>
      <c r="BF51" s="1301"/>
      <c r="BG51" s="1295"/>
      <c r="BH51" s="210"/>
      <c r="BI51" s="210"/>
      <c r="BJ51" s="210"/>
      <c r="BK51" s="210"/>
      <c r="BL51" s="210"/>
      <c r="BM51" s="210"/>
      <c r="BN51" s="1301"/>
      <c r="BO51" s="1295"/>
      <c r="BP51" s="210"/>
      <c r="BQ51" s="210"/>
      <c r="BR51" s="210"/>
      <c r="BS51" s="210"/>
      <c r="BT51" s="210"/>
      <c r="BU51" s="210"/>
    </row>
    <row r="52" spans="1:73" ht="40.15" customHeight="1">
      <c r="A52" s="284" t="s">
        <v>3855</v>
      </c>
      <c r="B52" s="141"/>
      <c r="C52" s="1832"/>
      <c r="D52" s="1401"/>
      <c r="E52" s="1837"/>
      <c r="F52" s="1239"/>
      <c r="G52" s="1401"/>
      <c r="H52" s="1846"/>
      <c r="I52" s="1846"/>
      <c r="J52" s="1846"/>
      <c r="K52" s="1401"/>
      <c r="L52" s="1846"/>
      <c r="M52" s="1401"/>
      <c r="N52" s="1253"/>
      <c r="O52" s="1401"/>
      <c r="P52" s="1850"/>
      <c r="Q52" s="1853"/>
      <c r="R52" s="1856"/>
      <c r="S52" s="1862"/>
      <c r="T52" s="1285"/>
      <c r="U52" s="1288"/>
      <c r="V52" s="1288"/>
      <c r="W52" s="1288"/>
      <c r="X52" s="1288"/>
      <c r="Y52" s="1288"/>
      <c r="Z52" s="1295"/>
      <c r="AA52" s="1295"/>
      <c r="AB52" s="1295"/>
      <c r="AC52" s="1295"/>
      <c r="AD52" s="1295"/>
      <c r="AE52" s="1295"/>
      <c r="AF52" s="1295"/>
      <c r="AG52" s="200"/>
      <c r="AH52" s="199"/>
      <c r="AI52" s="199"/>
      <c r="AJ52" s="199"/>
      <c r="AK52" s="200"/>
      <c r="AL52" s="201"/>
      <c r="AM52" s="201"/>
      <c r="AN52" s="201"/>
      <c r="AO52" s="201"/>
      <c r="AP52" s="1301"/>
      <c r="AQ52" s="1295"/>
      <c r="AR52" s="210"/>
      <c r="AS52" s="210"/>
      <c r="AT52" s="210"/>
      <c r="AU52" s="210"/>
      <c r="AV52" s="210"/>
      <c r="AW52" s="210"/>
      <c r="AX52" s="1301"/>
      <c r="AY52" s="1295"/>
      <c r="AZ52" s="210"/>
      <c r="BA52" s="210"/>
      <c r="BB52" s="210"/>
      <c r="BC52" s="210"/>
      <c r="BD52" s="210"/>
      <c r="BE52" s="210"/>
      <c r="BF52" s="1301"/>
      <c r="BG52" s="1295"/>
      <c r="BH52" s="210"/>
      <c r="BI52" s="210"/>
      <c r="BJ52" s="210"/>
      <c r="BK52" s="210"/>
      <c r="BL52" s="210"/>
      <c r="BM52" s="210"/>
      <c r="BN52" s="1301"/>
      <c r="BO52" s="1295"/>
      <c r="BP52" s="210"/>
      <c r="BQ52" s="210"/>
      <c r="BR52" s="210"/>
      <c r="BS52" s="210"/>
      <c r="BT52" s="210"/>
      <c r="BU52" s="210"/>
    </row>
    <row r="53" spans="1:73" ht="40.15" customHeight="1">
      <c r="A53" s="284" t="s">
        <v>3855</v>
      </c>
      <c r="B53" s="141"/>
      <c r="C53" s="1834"/>
      <c r="D53" s="1402"/>
      <c r="E53" s="1838"/>
      <c r="F53" s="1240"/>
      <c r="G53" s="1402"/>
      <c r="H53" s="1847"/>
      <c r="I53" s="1847"/>
      <c r="J53" s="1847"/>
      <c r="K53" s="1402"/>
      <c r="L53" s="1847"/>
      <c r="M53" s="1402"/>
      <c r="N53" s="1254"/>
      <c r="O53" s="1402"/>
      <c r="P53" s="1851"/>
      <c r="Q53" s="1854"/>
      <c r="R53" s="1857"/>
      <c r="S53" s="1863"/>
      <c r="T53" s="1286"/>
      <c r="U53" s="1289"/>
      <c r="V53" s="1289"/>
      <c r="W53" s="1289"/>
      <c r="X53" s="1289"/>
      <c r="Y53" s="1289"/>
      <c r="Z53" s="1296"/>
      <c r="AA53" s="1296"/>
      <c r="AB53" s="1296"/>
      <c r="AC53" s="1296"/>
      <c r="AD53" s="1296"/>
      <c r="AE53" s="1296"/>
      <c r="AF53" s="1296"/>
      <c r="AG53" s="202"/>
      <c r="AH53" s="203"/>
      <c r="AI53" s="203"/>
      <c r="AJ53" s="203"/>
      <c r="AK53" s="202"/>
      <c r="AL53" s="204"/>
      <c r="AM53" s="204"/>
      <c r="AN53" s="204"/>
      <c r="AO53" s="204"/>
      <c r="AP53" s="1302"/>
      <c r="AQ53" s="1296"/>
      <c r="AR53" s="211"/>
      <c r="AS53" s="211"/>
      <c r="AT53" s="211"/>
      <c r="AU53" s="211"/>
      <c r="AV53" s="211"/>
      <c r="AW53" s="211"/>
      <c r="AX53" s="1302"/>
      <c r="AY53" s="1296"/>
      <c r="AZ53" s="211"/>
      <c r="BA53" s="211"/>
      <c r="BB53" s="211"/>
      <c r="BC53" s="211"/>
      <c r="BD53" s="211"/>
      <c r="BE53" s="211"/>
      <c r="BF53" s="1302"/>
      <c r="BG53" s="1296"/>
      <c r="BH53" s="211"/>
      <c r="BI53" s="211"/>
      <c r="BJ53" s="211"/>
      <c r="BK53" s="211"/>
      <c r="BL53" s="211"/>
      <c r="BM53" s="211"/>
      <c r="BN53" s="1302"/>
      <c r="BO53" s="1296"/>
      <c r="BP53" s="211"/>
      <c r="BQ53" s="211"/>
      <c r="BR53" s="211"/>
      <c r="BS53" s="211"/>
      <c r="BT53" s="211"/>
      <c r="BU53" s="211"/>
    </row>
    <row r="54" spans="1:73" ht="40.15" customHeight="1">
      <c r="A54" s="284" t="s">
        <v>3855</v>
      </c>
      <c r="B54" s="141"/>
      <c r="C54" s="1220" t="s">
        <v>2648</v>
      </c>
      <c r="D54" s="1226" t="s">
        <v>2649</v>
      </c>
      <c r="E54" s="1232">
        <v>879</v>
      </c>
      <c r="F54" s="1238">
        <v>459902800</v>
      </c>
      <c r="G54" s="1226" t="s">
        <v>351</v>
      </c>
      <c r="H54" s="1244">
        <v>1</v>
      </c>
      <c r="I54" s="1244" t="s">
        <v>2982</v>
      </c>
      <c r="J54" s="1244">
        <v>45</v>
      </c>
      <c r="K54" s="1226" t="s">
        <v>3595</v>
      </c>
      <c r="L54" s="1244">
        <v>4599</v>
      </c>
      <c r="M54" s="1226" t="s">
        <v>3615</v>
      </c>
      <c r="N54" s="1252">
        <v>2024004540028</v>
      </c>
      <c r="O54" s="1392" t="s">
        <v>3854</v>
      </c>
      <c r="P54" s="1261" t="s">
        <v>2650</v>
      </c>
      <c r="Q54" s="1267">
        <v>1</v>
      </c>
      <c r="R54" s="1276"/>
      <c r="S54" s="1276"/>
      <c r="T54" s="1284"/>
      <c r="U54" s="1287"/>
      <c r="V54" s="1287"/>
      <c r="W54" s="1287"/>
      <c r="X54" s="1287"/>
      <c r="Y54" s="1287"/>
      <c r="Z54" s="1294">
        <f t="shared" si="5"/>
        <v>0</v>
      </c>
      <c r="AA54" s="1294">
        <f t="shared" si="96"/>
        <v>0</v>
      </c>
      <c r="AB54" s="1294">
        <f t="shared" si="96"/>
        <v>0</v>
      </c>
      <c r="AC54" s="1294">
        <f t="shared" si="96"/>
        <v>0</v>
      </c>
      <c r="AD54" s="1294">
        <f t="shared" si="96"/>
        <v>0</v>
      </c>
      <c r="AE54" s="1294">
        <f t="shared" si="96"/>
        <v>0</v>
      </c>
      <c r="AF54" s="1294">
        <f t="shared" si="96"/>
        <v>0</v>
      </c>
      <c r="AG54" s="194"/>
      <c r="AH54" s="195"/>
      <c r="AI54" s="195"/>
      <c r="AJ54" s="195"/>
      <c r="AK54" s="196"/>
      <c r="AL54" s="197"/>
      <c r="AM54" s="197"/>
      <c r="AN54" s="197"/>
      <c r="AO54" s="197"/>
      <c r="AP54" s="1300">
        <f>+U54</f>
        <v>0</v>
      </c>
      <c r="AQ54" s="1294">
        <f>SUM(AR54:AW57)</f>
        <v>0</v>
      </c>
      <c r="AR54" s="209"/>
      <c r="AS54" s="209"/>
      <c r="AT54" s="209"/>
      <c r="AU54" s="209"/>
      <c r="AV54" s="209"/>
      <c r="AW54" s="209"/>
      <c r="AX54" s="1300">
        <f>+V54</f>
        <v>0</v>
      </c>
      <c r="AY54" s="1294">
        <f>SUM(AZ54:BE57)</f>
        <v>0</v>
      </c>
      <c r="AZ54" s="209"/>
      <c r="BA54" s="209"/>
      <c r="BB54" s="209"/>
      <c r="BC54" s="209"/>
      <c r="BD54" s="209"/>
      <c r="BE54" s="209"/>
      <c r="BF54" s="1300">
        <f>+W54</f>
        <v>0</v>
      </c>
      <c r="BG54" s="1294">
        <f>SUM(BH54:BM57)</f>
        <v>0</v>
      </c>
      <c r="BH54" s="209"/>
      <c r="BI54" s="209"/>
      <c r="BJ54" s="209"/>
      <c r="BK54" s="209"/>
      <c r="BL54" s="209"/>
      <c r="BM54" s="209"/>
      <c r="BN54" s="1300">
        <f>+X54</f>
        <v>0</v>
      </c>
      <c r="BO54" s="1294">
        <f>SUM(BP54:BU57)</f>
        <v>0</v>
      </c>
      <c r="BP54" s="209"/>
      <c r="BQ54" s="209"/>
      <c r="BR54" s="209"/>
      <c r="BS54" s="209"/>
      <c r="BT54" s="209"/>
      <c r="BU54" s="209"/>
    </row>
    <row r="55" spans="1:73" ht="40.15" customHeight="1">
      <c r="A55" s="284" t="s">
        <v>3855</v>
      </c>
      <c r="B55" s="141"/>
      <c r="C55" s="1221"/>
      <c r="D55" s="1227"/>
      <c r="E55" s="1233">
        <v>879</v>
      </c>
      <c r="F55" s="1239">
        <v>459902800</v>
      </c>
      <c r="G55" s="1227" t="s">
        <v>351</v>
      </c>
      <c r="H55" s="1245">
        <v>1</v>
      </c>
      <c r="I55" s="1245" t="s">
        <v>2982</v>
      </c>
      <c r="J55" s="1245">
        <v>45</v>
      </c>
      <c r="K55" s="1227" t="s">
        <v>3595</v>
      </c>
      <c r="L55" s="1245">
        <v>4599</v>
      </c>
      <c r="M55" s="1227"/>
      <c r="N55" s="1253">
        <v>2024004540028</v>
      </c>
      <c r="O55" s="1392" t="s">
        <v>3854</v>
      </c>
      <c r="P55" s="1262"/>
      <c r="Q55" s="1268"/>
      <c r="R55" s="1277"/>
      <c r="S55" s="1277"/>
      <c r="T55" s="1285"/>
      <c r="U55" s="1288"/>
      <c r="V55" s="1288"/>
      <c r="W55" s="1288"/>
      <c r="X55" s="1288"/>
      <c r="Y55" s="1288"/>
      <c r="Z55" s="1295"/>
      <c r="AA55" s="1295"/>
      <c r="AB55" s="1295"/>
      <c r="AC55" s="1295"/>
      <c r="AD55" s="1295"/>
      <c r="AE55" s="1295"/>
      <c r="AF55" s="1295"/>
      <c r="AG55" s="198"/>
      <c r="AH55" s="199"/>
      <c r="AI55" s="199"/>
      <c r="AJ55" s="199"/>
      <c r="AK55" s="200"/>
      <c r="AL55" s="201"/>
      <c r="AM55" s="201"/>
      <c r="AN55" s="201"/>
      <c r="AO55" s="201"/>
      <c r="AP55" s="1301"/>
      <c r="AQ55" s="1295"/>
      <c r="AR55" s="210"/>
      <c r="AS55" s="210"/>
      <c r="AT55" s="210"/>
      <c r="AU55" s="210"/>
      <c r="AV55" s="210"/>
      <c r="AW55" s="210"/>
      <c r="AX55" s="1301"/>
      <c r="AY55" s="1295"/>
      <c r="AZ55" s="210"/>
      <c r="BA55" s="210"/>
      <c r="BB55" s="210"/>
      <c r="BC55" s="210"/>
      <c r="BD55" s="210"/>
      <c r="BE55" s="210"/>
      <c r="BF55" s="1301"/>
      <c r="BG55" s="1295"/>
      <c r="BH55" s="210"/>
      <c r="BI55" s="210"/>
      <c r="BJ55" s="210"/>
      <c r="BK55" s="210"/>
      <c r="BL55" s="210"/>
      <c r="BM55" s="210"/>
      <c r="BN55" s="1301"/>
      <c r="BO55" s="1295"/>
      <c r="BP55" s="210"/>
      <c r="BQ55" s="210"/>
      <c r="BR55" s="210"/>
      <c r="BS55" s="210"/>
      <c r="BT55" s="210"/>
      <c r="BU55" s="210"/>
    </row>
    <row r="56" spans="1:73" ht="40.15" customHeight="1">
      <c r="A56" s="284" t="s">
        <v>3855</v>
      </c>
      <c r="B56" s="141"/>
      <c r="C56" s="1221"/>
      <c r="D56" s="1227"/>
      <c r="E56" s="1233">
        <v>879</v>
      </c>
      <c r="F56" s="1239">
        <v>459902800</v>
      </c>
      <c r="G56" s="1227" t="s">
        <v>351</v>
      </c>
      <c r="H56" s="1245">
        <v>1</v>
      </c>
      <c r="I56" s="1245" t="s">
        <v>2982</v>
      </c>
      <c r="J56" s="1245">
        <v>45</v>
      </c>
      <c r="K56" s="1227" t="s">
        <v>3595</v>
      </c>
      <c r="L56" s="1245">
        <v>4599</v>
      </c>
      <c r="M56" s="1227"/>
      <c r="N56" s="1253">
        <v>2024004540028</v>
      </c>
      <c r="O56" s="1392" t="s">
        <v>3854</v>
      </c>
      <c r="P56" s="1262"/>
      <c r="Q56" s="1268"/>
      <c r="R56" s="1277"/>
      <c r="S56" s="1277"/>
      <c r="T56" s="1285"/>
      <c r="U56" s="1288"/>
      <c r="V56" s="1288"/>
      <c r="W56" s="1288"/>
      <c r="X56" s="1288"/>
      <c r="Y56" s="1288"/>
      <c r="Z56" s="1295"/>
      <c r="AA56" s="1295"/>
      <c r="AB56" s="1295"/>
      <c r="AC56" s="1295"/>
      <c r="AD56" s="1295"/>
      <c r="AE56" s="1295"/>
      <c r="AF56" s="1295"/>
      <c r="AG56" s="200"/>
      <c r="AH56" s="199"/>
      <c r="AI56" s="199"/>
      <c r="AJ56" s="199"/>
      <c r="AK56" s="200"/>
      <c r="AL56" s="201"/>
      <c r="AM56" s="201"/>
      <c r="AN56" s="201"/>
      <c r="AO56" s="201"/>
      <c r="AP56" s="1301"/>
      <c r="AQ56" s="1295"/>
      <c r="AR56" s="210"/>
      <c r="AS56" s="210"/>
      <c r="AT56" s="210"/>
      <c r="AU56" s="210"/>
      <c r="AV56" s="210"/>
      <c r="AW56" s="210"/>
      <c r="AX56" s="1301"/>
      <c r="AY56" s="1295"/>
      <c r="AZ56" s="210"/>
      <c r="BA56" s="210"/>
      <c r="BB56" s="210"/>
      <c r="BC56" s="210"/>
      <c r="BD56" s="210"/>
      <c r="BE56" s="210"/>
      <c r="BF56" s="1301"/>
      <c r="BG56" s="1295"/>
      <c r="BH56" s="210"/>
      <c r="BI56" s="210"/>
      <c r="BJ56" s="210"/>
      <c r="BK56" s="210"/>
      <c r="BL56" s="210"/>
      <c r="BM56" s="210"/>
      <c r="BN56" s="1301"/>
      <c r="BO56" s="1295"/>
      <c r="BP56" s="210"/>
      <c r="BQ56" s="210"/>
      <c r="BR56" s="210"/>
      <c r="BS56" s="210"/>
      <c r="BT56" s="210"/>
      <c r="BU56" s="210"/>
    </row>
    <row r="57" spans="1:73" ht="40.15" customHeight="1">
      <c r="A57" s="284" t="s">
        <v>3855</v>
      </c>
      <c r="B57" s="141"/>
      <c r="C57" s="1222"/>
      <c r="D57" s="1228"/>
      <c r="E57" s="1234">
        <v>879</v>
      </c>
      <c r="F57" s="1240">
        <v>459902800</v>
      </c>
      <c r="G57" s="1228" t="s">
        <v>351</v>
      </c>
      <c r="H57" s="1246">
        <v>1</v>
      </c>
      <c r="I57" s="1246" t="s">
        <v>2982</v>
      </c>
      <c r="J57" s="1246">
        <v>45</v>
      </c>
      <c r="K57" s="1228" t="s">
        <v>3595</v>
      </c>
      <c r="L57" s="1246">
        <v>4599</v>
      </c>
      <c r="M57" s="1228"/>
      <c r="N57" s="1254">
        <v>2024004540028</v>
      </c>
      <c r="O57" s="1392" t="s">
        <v>3854</v>
      </c>
      <c r="P57" s="1263"/>
      <c r="Q57" s="1269"/>
      <c r="R57" s="1278"/>
      <c r="S57" s="1278"/>
      <c r="T57" s="1286"/>
      <c r="U57" s="1289"/>
      <c r="V57" s="1289"/>
      <c r="W57" s="1289"/>
      <c r="X57" s="1289"/>
      <c r="Y57" s="1289"/>
      <c r="Z57" s="1296"/>
      <c r="AA57" s="1296"/>
      <c r="AB57" s="1296"/>
      <c r="AC57" s="1296"/>
      <c r="AD57" s="1296"/>
      <c r="AE57" s="1296"/>
      <c r="AF57" s="1296"/>
      <c r="AG57" s="202"/>
      <c r="AH57" s="203"/>
      <c r="AI57" s="203"/>
      <c r="AJ57" s="203"/>
      <c r="AK57" s="202"/>
      <c r="AL57" s="204"/>
      <c r="AM57" s="204"/>
      <c r="AN57" s="204"/>
      <c r="AO57" s="204"/>
      <c r="AP57" s="1302"/>
      <c r="AQ57" s="1296"/>
      <c r="AR57" s="211"/>
      <c r="AS57" s="211"/>
      <c r="AT57" s="211"/>
      <c r="AU57" s="211"/>
      <c r="AV57" s="211"/>
      <c r="AW57" s="211"/>
      <c r="AX57" s="1302"/>
      <c r="AY57" s="1296"/>
      <c r="AZ57" s="211"/>
      <c r="BA57" s="211"/>
      <c r="BB57" s="211"/>
      <c r="BC57" s="211"/>
      <c r="BD57" s="211"/>
      <c r="BE57" s="211"/>
      <c r="BF57" s="1302"/>
      <c r="BG57" s="1296"/>
      <c r="BH57" s="211"/>
      <c r="BI57" s="211"/>
      <c r="BJ57" s="211"/>
      <c r="BK57" s="211"/>
      <c r="BL57" s="211"/>
      <c r="BM57" s="211"/>
      <c r="BN57" s="1302"/>
      <c r="BO57" s="1296"/>
      <c r="BP57" s="211"/>
      <c r="BQ57" s="211"/>
      <c r="BR57" s="211"/>
      <c r="BS57" s="211"/>
      <c r="BT57" s="211"/>
      <c r="BU57" s="211"/>
    </row>
    <row r="58" spans="1:73" ht="40.15" customHeight="1">
      <c r="A58" s="284" t="s">
        <v>3855</v>
      </c>
      <c r="B58" s="141"/>
      <c r="C58" s="1220" t="s">
        <v>2651</v>
      </c>
      <c r="D58" s="1226" t="s">
        <v>2652</v>
      </c>
      <c r="E58" s="1232">
        <v>880</v>
      </c>
      <c r="F58" s="1238">
        <v>40601800</v>
      </c>
      <c r="G58" s="1226" t="s">
        <v>3861</v>
      </c>
      <c r="H58" s="1244">
        <v>1</v>
      </c>
      <c r="I58" s="1244" t="s">
        <v>2982</v>
      </c>
      <c r="J58" s="1244" t="s">
        <v>3862</v>
      </c>
      <c r="K58" s="1226" t="s">
        <v>3863</v>
      </c>
      <c r="L58" s="1244" t="s">
        <v>3864</v>
      </c>
      <c r="M58" s="1226" t="s">
        <v>3865</v>
      </c>
      <c r="N58" s="1252">
        <v>2024004540031</v>
      </c>
      <c r="O58" s="1392" t="s">
        <v>3866</v>
      </c>
      <c r="P58" s="1261" t="s">
        <v>2653</v>
      </c>
      <c r="Q58" s="1267">
        <v>1</v>
      </c>
      <c r="R58" s="1276"/>
      <c r="S58" s="1276"/>
      <c r="T58" s="1284"/>
      <c r="U58" s="1287"/>
      <c r="V58" s="1287"/>
      <c r="W58" s="1287"/>
      <c r="X58" s="1287"/>
      <c r="Y58" s="1287"/>
      <c r="Z58" s="1294">
        <f t="shared" si="5"/>
        <v>0</v>
      </c>
      <c r="AA58" s="1294">
        <f t="shared" si="96"/>
        <v>0</v>
      </c>
      <c r="AB58" s="1294">
        <f t="shared" si="96"/>
        <v>0</v>
      </c>
      <c r="AC58" s="1294">
        <f t="shared" si="96"/>
        <v>0</v>
      </c>
      <c r="AD58" s="1294">
        <f t="shared" si="96"/>
        <v>0</v>
      </c>
      <c r="AE58" s="1294">
        <f t="shared" si="96"/>
        <v>0</v>
      </c>
      <c r="AF58" s="1294">
        <f t="shared" si="96"/>
        <v>0</v>
      </c>
      <c r="AG58" s="194"/>
      <c r="AH58" s="195"/>
      <c r="AI58" s="195"/>
      <c r="AJ58" s="195"/>
      <c r="AK58" s="196"/>
      <c r="AL58" s="197"/>
      <c r="AM58" s="197"/>
      <c r="AN58" s="197"/>
      <c r="AO58" s="197"/>
      <c r="AP58" s="1300">
        <f>+U58</f>
        <v>0</v>
      </c>
      <c r="AQ58" s="1294">
        <f>SUM(AR58:AW61)</f>
        <v>0</v>
      </c>
      <c r="AR58" s="209"/>
      <c r="AS58" s="209"/>
      <c r="AT58" s="209"/>
      <c r="AU58" s="209"/>
      <c r="AV58" s="209"/>
      <c r="AW58" s="209"/>
      <c r="AX58" s="1300">
        <f>+V58</f>
        <v>0</v>
      </c>
      <c r="AY58" s="1294">
        <f>SUM(AZ58:BE61)</f>
        <v>0</v>
      </c>
      <c r="AZ58" s="209"/>
      <c r="BA58" s="209"/>
      <c r="BB58" s="209"/>
      <c r="BC58" s="209"/>
      <c r="BD58" s="209"/>
      <c r="BE58" s="209"/>
      <c r="BF58" s="1300">
        <f>+W58</f>
        <v>0</v>
      </c>
      <c r="BG58" s="1294">
        <f>SUM(BH58:BM61)</f>
        <v>0</v>
      </c>
      <c r="BH58" s="209"/>
      <c r="BI58" s="209"/>
      <c r="BJ58" s="209"/>
      <c r="BK58" s="209"/>
      <c r="BL58" s="209"/>
      <c r="BM58" s="209"/>
      <c r="BN58" s="1300">
        <f>+X58</f>
        <v>0</v>
      </c>
      <c r="BO58" s="1294">
        <f>SUM(BP58:BU61)</f>
        <v>0</v>
      </c>
      <c r="BP58" s="209"/>
      <c r="BQ58" s="209"/>
      <c r="BR58" s="209"/>
      <c r="BS58" s="209"/>
      <c r="BT58" s="209"/>
      <c r="BU58" s="209"/>
    </row>
    <row r="59" spans="1:73" ht="40.15" customHeight="1">
      <c r="A59" s="284" t="s">
        <v>3855</v>
      </c>
      <c r="B59" s="141"/>
      <c r="C59" s="1221"/>
      <c r="D59" s="1227"/>
      <c r="E59" s="1233">
        <v>880</v>
      </c>
      <c r="F59" s="1239">
        <v>40601800</v>
      </c>
      <c r="G59" s="1227" t="s">
        <v>3861</v>
      </c>
      <c r="H59" s="1245">
        <v>1</v>
      </c>
      <c r="I59" s="1245" t="s">
        <v>2982</v>
      </c>
      <c r="J59" s="1245" t="s">
        <v>3862</v>
      </c>
      <c r="K59" s="1227" t="s">
        <v>3863</v>
      </c>
      <c r="L59" s="1245" t="s">
        <v>3864</v>
      </c>
      <c r="M59" s="1227" t="s">
        <v>3865</v>
      </c>
      <c r="N59" s="1253">
        <v>2024004540031</v>
      </c>
      <c r="O59" s="1392" t="s">
        <v>3866</v>
      </c>
      <c r="P59" s="1262"/>
      <c r="Q59" s="1268"/>
      <c r="R59" s="1277"/>
      <c r="S59" s="1277"/>
      <c r="T59" s="1285"/>
      <c r="U59" s="1288"/>
      <c r="V59" s="1288"/>
      <c r="W59" s="1288"/>
      <c r="X59" s="1288"/>
      <c r="Y59" s="1288"/>
      <c r="Z59" s="1295"/>
      <c r="AA59" s="1295"/>
      <c r="AB59" s="1295"/>
      <c r="AC59" s="1295"/>
      <c r="AD59" s="1295"/>
      <c r="AE59" s="1295"/>
      <c r="AF59" s="1295"/>
      <c r="AG59" s="198"/>
      <c r="AH59" s="199"/>
      <c r="AI59" s="199"/>
      <c r="AJ59" s="199"/>
      <c r="AK59" s="200"/>
      <c r="AL59" s="201"/>
      <c r="AM59" s="201"/>
      <c r="AN59" s="201"/>
      <c r="AO59" s="201"/>
      <c r="AP59" s="1301"/>
      <c r="AQ59" s="1295"/>
      <c r="AR59" s="210"/>
      <c r="AS59" s="210"/>
      <c r="AT59" s="210"/>
      <c r="AU59" s="210"/>
      <c r="AV59" s="210"/>
      <c r="AW59" s="210"/>
      <c r="AX59" s="1301"/>
      <c r="AY59" s="1295"/>
      <c r="AZ59" s="210"/>
      <c r="BA59" s="210"/>
      <c r="BB59" s="210"/>
      <c r="BC59" s="210"/>
      <c r="BD59" s="210"/>
      <c r="BE59" s="210"/>
      <c r="BF59" s="1301"/>
      <c r="BG59" s="1295"/>
      <c r="BH59" s="210"/>
      <c r="BI59" s="210"/>
      <c r="BJ59" s="210"/>
      <c r="BK59" s="210"/>
      <c r="BL59" s="210"/>
      <c r="BM59" s="210"/>
      <c r="BN59" s="1301"/>
      <c r="BO59" s="1295"/>
      <c r="BP59" s="210"/>
      <c r="BQ59" s="210"/>
      <c r="BR59" s="210"/>
      <c r="BS59" s="210"/>
      <c r="BT59" s="210"/>
      <c r="BU59" s="210"/>
    </row>
    <row r="60" spans="1:73" ht="40.15" customHeight="1">
      <c r="A60" s="284" t="s">
        <v>3855</v>
      </c>
      <c r="B60" s="141"/>
      <c r="C60" s="1221"/>
      <c r="D60" s="1227"/>
      <c r="E60" s="1233">
        <v>880</v>
      </c>
      <c r="F60" s="1239">
        <v>40601800</v>
      </c>
      <c r="G60" s="1227" t="s">
        <v>3861</v>
      </c>
      <c r="H60" s="1245">
        <v>1</v>
      </c>
      <c r="I60" s="1245" t="s">
        <v>2982</v>
      </c>
      <c r="J60" s="1245" t="s">
        <v>3862</v>
      </c>
      <c r="K60" s="1227" t="s">
        <v>3863</v>
      </c>
      <c r="L60" s="1245" t="s">
        <v>3864</v>
      </c>
      <c r="M60" s="1227" t="s">
        <v>3865</v>
      </c>
      <c r="N60" s="1253">
        <v>2024004540031</v>
      </c>
      <c r="O60" s="1392" t="s">
        <v>3866</v>
      </c>
      <c r="P60" s="1262"/>
      <c r="Q60" s="1268"/>
      <c r="R60" s="1277"/>
      <c r="S60" s="1277"/>
      <c r="T60" s="1285"/>
      <c r="U60" s="1288"/>
      <c r="V60" s="1288"/>
      <c r="W60" s="1288"/>
      <c r="X60" s="1288"/>
      <c r="Y60" s="1288"/>
      <c r="Z60" s="1295"/>
      <c r="AA60" s="1295"/>
      <c r="AB60" s="1295"/>
      <c r="AC60" s="1295"/>
      <c r="AD60" s="1295"/>
      <c r="AE60" s="1295"/>
      <c r="AF60" s="1295"/>
      <c r="AG60" s="200"/>
      <c r="AH60" s="199"/>
      <c r="AI60" s="199"/>
      <c r="AJ60" s="199"/>
      <c r="AK60" s="200"/>
      <c r="AL60" s="201"/>
      <c r="AM60" s="201"/>
      <c r="AN60" s="201"/>
      <c r="AO60" s="201"/>
      <c r="AP60" s="1301"/>
      <c r="AQ60" s="1295"/>
      <c r="AR60" s="210"/>
      <c r="AS60" s="210"/>
      <c r="AT60" s="210"/>
      <c r="AU60" s="210"/>
      <c r="AV60" s="210"/>
      <c r="AW60" s="210"/>
      <c r="AX60" s="1301"/>
      <c r="AY60" s="1295"/>
      <c r="AZ60" s="210"/>
      <c r="BA60" s="210"/>
      <c r="BB60" s="210"/>
      <c r="BC60" s="210"/>
      <c r="BD60" s="210"/>
      <c r="BE60" s="210"/>
      <c r="BF60" s="1301"/>
      <c r="BG60" s="1295"/>
      <c r="BH60" s="210"/>
      <c r="BI60" s="210"/>
      <c r="BJ60" s="210"/>
      <c r="BK60" s="210"/>
      <c r="BL60" s="210"/>
      <c r="BM60" s="210"/>
      <c r="BN60" s="1301"/>
      <c r="BO60" s="1295"/>
      <c r="BP60" s="210"/>
      <c r="BQ60" s="210"/>
      <c r="BR60" s="210"/>
      <c r="BS60" s="210"/>
      <c r="BT60" s="210"/>
      <c r="BU60" s="210"/>
    </row>
    <row r="61" spans="1:73" ht="40.15" customHeight="1">
      <c r="A61" s="284" t="s">
        <v>3855</v>
      </c>
      <c r="B61" s="141"/>
      <c r="C61" s="1222"/>
      <c r="D61" s="1228"/>
      <c r="E61" s="1234">
        <v>880</v>
      </c>
      <c r="F61" s="1240">
        <v>40601800</v>
      </c>
      <c r="G61" s="1228" t="s">
        <v>3861</v>
      </c>
      <c r="H61" s="1246">
        <v>1</v>
      </c>
      <c r="I61" s="1246" t="s">
        <v>2982</v>
      </c>
      <c r="J61" s="1246" t="s">
        <v>3862</v>
      </c>
      <c r="K61" s="1228" t="s">
        <v>3863</v>
      </c>
      <c r="L61" s="1246" t="s">
        <v>3864</v>
      </c>
      <c r="M61" s="1228" t="s">
        <v>3865</v>
      </c>
      <c r="N61" s="1254">
        <v>2024004540031</v>
      </c>
      <c r="O61" s="1392" t="s">
        <v>3866</v>
      </c>
      <c r="P61" s="1263"/>
      <c r="Q61" s="1269"/>
      <c r="R61" s="1278"/>
      <c r="S61" s="1278"/>
      <c r="T61" s="1286"/>
      <c r="U61" s="1289"/>
      <c r="V61" s="1289"/>
      <c r="W61" s="1289"/>
      <c r="X61" s="1289"/>
      <c r="Y61" s="1289"/>
      <c r="Z61" s="1296"/>
      <c r="AA61" s="1296"/>
      <c r="AB61" s="1296"/>
      <c r="AC61" s="1296"/>
      <c r="AD61" s="1296"/>
      <c r="AE61" s="1296"/>
      <c r="AF61" s="1296"/>
      <c r="AG61" s="202"/>
      <c r="AH61" s="203"/>
      <c r="AI61" s="203"/>
      <c r="AJ61" s="203"/>
      <c r="AK61" s="202"/>
      <c r="AL61" s="204"/>
      <c r="AM61" s="204"/>
      <c r="AN61" s="204"/>
      <c r="AO61" s="204"/>
      <c r="AP61" s="1302"/>
      <c r="AQ61" s="1296"/>
      <c r="AR61" s="211"/>
      <c r="AS61" s="211"/>
      <c r="AT61" s="211"/>
      <c r="AU61" s="211"/>
      <c r="AV61" s="211"/>
      <c r="AW61" s="211"/>
      <c r="AX61" s="1302"/>
      <c r="AY61" s="1296"/>
      <c r="AZ61" s="211"/>
      <c r="BA61" s="211"/>
      <c r="BB61" s="211"/>
      <c r="BC61" s="211"/>
      <c r="BD61" s="211"/>
      <c r="BE61" s="211"/>
      <c r="BF61" s="1302"/>
      <c r="BG61" s="1296"/>
      <c r="BH61" s="211"/>
      <c r="BI61" s="211"/>
      <c r="BJ61" s="211"/>
      <c r="BK61" s="211"/>
      <c r="BL61" s="211"/>
      <c r="BM61" s="211"/>
      <c r="BN61" s="1302"/>
      <c r="BO61" s="1296"/>
      <c r="BP61" s="211"/>
      <c r="BQ61" s="211"/>
      <c r="BR61" s="211"/>
      <c r="BS61" s="211"/>
      <c r="BT61" s="211"/>
      <c r="BU61" s="211"/>
    </row>
    <row r="62" spans="1:73" ht="40.15" customHeight="1">
      <c r="A62" s="284" t="s">
        <v>3855</v>
      </c>
      <c r="B62" s="141"/>
      <c r="C62" s="1831" t="s">
        <v>2654</v>
      </c>
      <c r="D62" s="1400" t="s">
        <v>2655</v>
      </c>
      <c r="E62" s="1836">
        <v>881</v>
      </c>
      <c r="F62" s="1238">
        <v>459902802</v>
      </c>
      <c r="G62" s="1400" t="s">
        <v>3867</v>
      </c>
      <c r="H62" s="1845">
        <v>300</v>
      </c>
      <c r="I62" s="1845" t="s">
        <v>2982</v>
      </c>
      <c r="J62" s="1845">
        <v>45</v>
      </c>
      <c r="K62" s="1400" t="s">
        <v>3595</v>
      </c>
      <c r="L62" s="1845">
        <v>4599</v>
      </c>
      <c r="M62" s="1400" t="s">
        <v>3615</v>
      </c>
      <c r="N62" s="1845">
        <v>2024004540028</v>
      </c>
      <c r="O62" s="1400" t="s">
        <v>3854</v>
      </c>
      <c r="P62" s="1849" t="s">
        <v>2656</v>
      </c>
      <c r="Q62" s="1852">
        <v>300</v>
      </c>
      <c r="R62" s="1855" t="s">
        <v>2871</v>
      </c>
      <c r="S62" s="1861"/>
      <c r="T62" s="1284"/>
      <c r="U62" s="1287"/>
      <c r="V62" s="1287"/>
      <c r="W62" s="1287"/>
      <c r="X62" s="1287"/>
      <c r="Y62" s="1287"/>
      <c r="Z62" s="1294">
        <f t="shared" ref="Z62:Z74" si="97">+AQ62+AY62+BG62+BO62</f>
        <v>0</v>
      </c>
      <c r="AA62" s="1294">
        <f t="shared" ref="AA62:AF74" si="98">SUM(AR62:AR65,AZ62:AZ65,BH62:BH65,BP62:BP65)</f>
        <v>0</v>
      </c>
      <c r="AB62" s="1294">
        <f t="shared" si="98"/>
        <v>0</v>
      </c>
      <c r="AC62" s="1294">
        <f t="shared" si="98"/>
        <v>0</v>
      </c>
      <c r="AD62" s="1294">
        <f t="shared" si="98"/>
        <v>0</v>
      </c>
      <c r="AE62" s="1294">
        <f t="shared" si="98"/>
        <v>0</v>
      </c>
      <c r="AF62" s="1294">
        <f t="shared" si="98"/>
        <v>0</v>
      </c>
      <c r="AG62" s="194"/>
      <c r="AH62" s="195"/>
      <c r="AI62" s="195"/>
      <c r="AJ62" s="195"/>
      <c r="AK62" s="196"/>
      <c r="AL62" s="197"/>
      <c r="AM62" s="197"/>
      <c r="AN62" s="197"/>
      <c r="AO62" s="197"/>
      <c r="AP62" s="1300">
        <f>+U62</f>
        <v>0</v>
      </c>
      <c r="AQ62" s="1294">
        <f>SUM(AR62:AW65)</f>
        <v>0</v>
      </c>
      <c r="AR62" s="209"/>
      <c r="AS62" s="209"/>
      <c r="AT62" s="209"/>
      <c r="AU62" s="209"/>
      <c r="AV62" s="209"/>
      <c r="AW62" s="209"/>
      <c r="AX62" s="1300">
        <f>+V62</f>
        <v>0</v>
      </c>
      <c r="AY62" s="1294">
        <f>SUM(AZ62:BE65)</f>
        <v>0</v>
      </c>
      <c r="AZ62" s="209"/>
      <c r="BA62" s="209"/>
      <c r="BB62" s="209"/>
      <c r="BC62" s="209"/>
      <c r="BD62" s="209"/>
      <c r="BE62" s="209"/>
      <c r="BF62" s="1300">
        <f>+W62</f>
        <v>0</v>
      </c>
      <c r="BG62" s="1294">
        <f>SUM(BH62:BM65)</f>
        <v>0</v>
      </c>
      <c r="BH62" s="209"/>
      <c r="BI62" s="209"/>
      <c r="BJ62" s="209"/>
      <c r="BK62" s="209"/>
      <c r="BL62" s="209"/>
      <c r="BM62" s="209"/>
      <c r="BN62" s="1300">
        <f>+X62</f>
        <v>0</v>
      </c>
      <c r="BO62" s="1294">
        <f>SUM(BP62:BU65)</f>
        <v>0</v>
      </c>
      <c r="BP62" s="209"/>
      <c r="BQ62" s="209"/>
      <c r="BR62" s="209"/>
      <c r="BS62" s="209"/>
      <c r="BT62" s="209"/>
      <c r="BU62" s="209"/>
    </row>
    <row r="63" spans="1:73" ht="40.15" customHeight="1">
      <c r="A63" s="284" t="s">
        <v>3855</v>
      </c>
      <c r="B63" s="141"/>
      <c r="C63" s="1832"/>
      <c r="D63" s="1401"/>
      <c r="E63" s="1837"/>
      <c r="F63" s="1239"/>
      <c r="G63" s="1401"/>
      <c r="H63" s="1846"/>
      <c r="I63" s="1846"/>
      <c r="J63" s="1846"/>
      <c r="K63" s="1401"/>
      <c r="L63" s="1846"/>
      <c r="M63" s="1401"/>
      <c r="N63" s="1846"/>
      <c r="O63" s="1401"/>
      <c r="P63" s="1850"/>
      <c r="Q63" s="1853"/>
      <c r="R63" s="1856"/>
      <c r="S63" s="1862"/>
      <c r="T63" s="1285"/>
      <c r="U63" s="1288"/>
      <c r="V63" s="1288"/>
      <c r="W63" s="1288"/>
      <c r="X63" s="1288"/>
      <c r="Y63" s="1288"/>
      <c r="Z63" s="1295"/>
      <c r="AA63" s="1295"/>
      <c r="AB63" s="1295"/>
      <c r="AC63" s="1295"/>
      <c r="AD63" s="1295"/>
      <c r="AE63" s="1295"/>
      <c r="AF63" s="1295"/>
      <c r="AG63" s="198"/>
      <c r="AH63" s="199"/>
      <c r="AI63" s="199"/>
      <c r="AJ63" s="199"/>
      <c r="AK63" s="200"/>
      <c r="AL63" s="201"/>
      <c r="AM63" s="201"/>
      <c r="AN63" s="201"/>
      <c r="AO63" s="201"/>
      <c r="AP63" s="1301"/>
      <c r="AQ63" s="1295"/>
      <c r="AR63" s="210"/>
      <c r="AS63" s="210"/>
      <c r="AT63" s="210"/>
      <c r="AU63" s="210"/>
      <c r="AV63" s="210"/>
      <c r="AW63" s="210"/>
      <c r="AX63" s="1301"/>
      <c r="AY63" s="1295"/>
      <c r="AZ63" s="210"/>
      <c r="BA63" s="210"/>
      <c r="BB63" s="210"/>
      <c r="BC63" s="210"/>
      <c r="BD63" s="210"/>
      <c r="BE63" s="210"/>
      <c r="BF63" s="1301"/>
      <c r="BG63" s="1295"/>
      <c r="BH63" s="210"/>
      <c r="BI63" s="210"/>
      <c r="BJ63" s="210"/>
      <c r="BK63" s="210"/>
      <c r="BL63" s="210"/>
      <c r="BM63" s="210"/>
      <c r="BN63" s="1301"/>
      <c r="BO63" s="1295"/>
      <c r="BP63" s="210"/>
      <c r="BQ63" s="210"/>
      <c r="BR63" s="210"/>
      <c r="BS63" s="210"/>
      <c r="BT63" s="210"/>
      <c r="BU63" s="210"/>
    </row>
    <row r="64" spans="1:73" ht="40.15" customHeight="1">
      <c r="A64" s="284" t="s">
        <v>3855</v>
      </c>
      <c r="B64" s="141"/>
      <c r="C64" s="1832"/>
      <c r="D64" s="1401"/>
      <c r="E64" s="1837"/>
      <c r="F64" s="1239"/>
      <c r="G64" s="1401"/>
      <c r="H64" s="1846"/>
      <c r="I64" s="1846"/>
      <c r="J64" s="1846"/>
      <c r="K64" s="1401"/>
      <c r="L64" s="1846"/>
      <c r="M64" s="1401"/>
      <c r="N64" s="1846"/>
      <c r="O64" s="1401"/>
      <c r="P64" s="1850"/>
      <c r="Q64" s="1853"/>
      <c r="R64" s="1856"/>
      <c r="S64" s="1862"/>
      <c r="T64" s="1285"/>
      <c r="U64" s="1288"/>
      <c r="V64" s="1288"/>
      <c r="W64" s="1288"/>
      <c r="X64" s="1288"/>
      <c r="Y64" s="1288"/>
      <c r="Z64" s="1295"/>
      <c r="AA64" s="1295"/>
      <c r="AB64" s="1295"/>
      <c r="AC64" s="1295"/>
      <c r="AD64" s="1295"/>
      <c r="AE64" s="1295"/>
      <c r="AF64" s="1295"/>
      <c r="AG64" s="200"/>
      <c r="AH64" s="199"/>
      <c r="AI64" s="199"/>
      <c r="AJ64" s="199"/>
      <c r="AK64" s="200"/>
      <c r="AL64" s="201"/>
      <c r="AM64" s="201"/>
      <c r="AN64" s="201"/>
      <c r="AO64" s="201"/>
      <c r="AP64" s="1301"/>
      <c r="AQ64" s="1295"/>
      <c r="AR64" s="210"/>
      <c r="AS64" s="210"/>
      <c r="AT64" s="210"/>
      <c r="AU64" s="210"/>
      <c r="AV64" s="210"/>
      <c r="AW64" s="210"/>
      <c r="AX64" s="1301"/>
      <c r="AY64" s="1295"/>
      <c r="AZ64" s="210"/>
      <c r="BA64" s="210"/>
      <c r="BB64" s="210"/>
      <c r="BC64" s="210"/>
      <c r="BD64" s="210"/>
      <c r="BE64" s="210"/>
      <c r="BF64" s="1301"/>
      <c r="BG64" s="1295"/>
      <c r="BH64" s="210"/>
      <c r="BI64" s="210"/>
      <c r="BJ64" s="210"/>
      <c r="BK64" s="210"/>
      <c r="BL64" s="210"/>
      <c r="BM64" s="210"/>
      <c r="BN64" s="1301"/>
      <c r="BO64" s="1295"/>
      <c r="BP64" s="210"/>
      <c r="BQ64" s="210"/>
      <c r="BR64" s="210"/>
      <c r="BS64" s="210"/>
      <c r="BT64" s="210"/>
      <c r="BU64" s="210"/>
    </row>
    <row r="65" spans="1:73" ht="40.15" customHeight="1">
      <c r="A65" s="284" t="s">
        <v>3855</v>
      </c>
      <c r="B65" s="141"/>
      <c r="C65" s="1834"/>
      <c r="D65" s="1402"/>
      <c r="E65" s="1838"/>
      <c r="F65" s="1240"/>
      <c r="G65" s="1402"/>
      <c r="H65" s="1847"/>
      <c r="I65" s="1847"/>
      <c r="J65" s="1847"/>
      <c r="K65" s="1402"/>
      <c r="L65" s="1847"/>
      <c r="M65" s="1402"/>
      <c r="N65" s="1847"/>
      <c r="O65" s="1402"/>
      <c r="P65" s="1851"/>
      <c r="Q65" s="1854"/>
      <c r="R65" s="1857"/>
      <c r="S65" s="1863"/>
      <c r="T65" s="1286"/>
      <c r="U65" s="1289"/>
      <c r="V65" s="1289"/>
      <c r="W65" s="1289"/>
      <c r="X65" s="1289"/>
      <c r="Y65" s="1289"/>
      <c r="Z65" s="1296"/>
      <c r="AA65" s="1296"/>
      <c r="AB65" s="1296"/>
      <c r="AC65" s="1296"/>
      <c r="AD65" s="1296"/>
      <c r="AE65" s="1296"/>
      <c r="AF65" s="1296"/>
      <c r="AG65" s="202"/>
      <c r="AH65" s="203"/>
      <c r="AI65" s="203"/>
      <c r="AJ65" s="203"/>
      <c r="AK65" s="202"/>
      <c r="AL65" s="204"/>
      <c r="AM65" s="204"/>
      <c r="AN65" s="204"/>
      <c r="AO65" s="204"/>
      <c r="AP65" s="1302"/>
      <c r="AQ65" s="1296"/>
      <c r="AR65" s="211"/>
      <c r="AS65" s="211"/>
      <c r="AT65" s="211"/>
      <c r="AU65" s="211"/>
      <c r="AV65" s="211"/>
      <c r="AW65" s="211"/>
      <c r="AX65" s="1302"/>
      <c r="AY65" s="1296"/>
      <c r="AZ65" s="211"/>
      <c r="BA65" s="211"/>
      <c r="BB65" s="211"/>
      <c r="BC65" s="211"/>
      <c r="BD65" s="211"/>
      <c r="BE65" s="211"/>
      <c r="BF65" s="1302"/>
      <c r="BG65" s="1296"/>
      <c r="BH65" s="211"/>
      <c r="BI65" s="211"/>
      <c r="BJ65" s="211"/>
      <c r="BK65" s="211"/>
      <c r="BL65" s="211"/>
      <c r="BM65" s="211"/>
      <c r="BN65" s="1302"/>
      <c r="BO65" s="1296"/>
      <c r="BP65" s="211"/>
      <c r="BQ65" s="211"/>
      <c r="BR65" s="211"/>
      <c r="BS65" s="211"/>
      <c r="BT65" s="211"/>
      <c r="BU65" s="211"/>
    </row>
    <row r="66" spans="1:73" ht="40.15" customHeight="1">
      <c r="A66" s="284" t="s">
        <v>3855</v>
      </c>
      <c r="B66" s="141"/>
      <c r="C66" s="1220" t="s">
        <v>2657</v>
      </c>
      <c r="D66" s="1226" t="s">
        <v>2658</v>
      </c>
      <c r="E66" s="1232">
        <v>882</v>
      </c>
      <c r="F66" s="1238">
        <v>459902504</v>
      </c>
      <c r="G66" s="1226" t="s">
        <v>956</v>
      </c>
      <c r="H66" s="1244">
        <v>2</v>
      </c>
      <c r="I66" s="1244" t="s">
        <v>2982</v>
      </c>
      <c r="J66" s="1244">
        <v>45</v>
      </c>
      <c r="K66" s="1226" t="s">
        <v>3595</v>
      </c>
      <c r="L66" s="1244">
        <v>4599</v>
      </c>
      <c r="M66" s="1226" t="s">
        <v>3615</v>
      </c>
      <c r="N66" s="1252">
        <v>2024004540028</v>
      </c>
      <c r="O66" s="1392" t="s">
        <v>3854</v>
      </c>
      <c r="P66" s="1261" t="s">
        <v>2659</v>
      </c>
      <c r="Q66" s="1267">
        <v>2</v>
      </c>
      <c r="R66" s="1276"/>
      <c r="S66" s="1276"/>
      <c r="T66" s="1284"/>
      <c r="U66" s="1287"/>
      <c r="V66" s="1287"/>
      <c r="W66" s="1287"/>
      <c r="X66" s="1287"/>
      <c r="Y66" s="1287"/>
      <c r="Z66" s="1294">
        <f t="shared" si="97"/>
        <v>0</v>
      </c>
      <c r="AA66" s="1294">
        <f t="shared" si="98"/>
        <v>0</v>
      </c>
      <c r="AB66" s="1294">
        <f t="shared" si="98"/>
        <v>0</v>
      </c>
      <c r="AC66" s="1294">
        <f t="shared" si="98"/>
        <v>0</v>
      </c>
      <c r="AD66" s="1294">
        <f t="shared" si="98"/>
        <v>0</v>
      </c>
      <c r="AE66" s="1294">
        <f t="shared" si="98"/>
        <v>0</v>
      </c>
      <c r="AF66" s="1294">
        <f t="shared" si="98"/>
        <v>0</v>
      </c>
      <c r="AG66" s="194"/>
      <c r="AH66" s="195"/>
      <c r="AI66" s="195"/>
      <c r="AJ66" s="195"/>
      <c r="AK66" s="196"/>
      <c r="AL66" s="197"/>
      <c r="AM66" s="197"/>
      <c r="AN66" s="197"/>
      <c r="AO66" s="197"/>
      <c r="AP66" s="1300">
        <f>+U66</f>
        <v>0</v>
      </c>
      <c r="AQ66" s="1294">
        <f>SUM(AR66:AW69)</f>
        <v>0</v>
      </c>
      <c r="AR66" s="209"/>
      <c r="AS66" s="209"/>
      <c r="AT66" s="209"/>
      <c r="AU66" s="209"/>
      <c r="AV66" s="209"/>
      <c r="AW66" s="209"/>
      <c r="AX66" s="1300">
        <f>+V66</f>
        <v>0</v>
      </c>
      <c r="AY66" s="1294">
        <f>SUM(AZ66:BE69)</f>
        <v>0</v>
      </c>
      <c r="AZ66" s="209"/>
      <c r="BA66" s="209"/>
      <c r="BB66" s="209"/>
      <c r="BC66" s="209"/>
      <c r="BD66" s="209"/>
      <c r="BE66" s="209"/>
      <c r="BF66" s="1300">
        <f>+W66</f>
        <v>0</v>
      </c>
      <c r="BG66" s="1294">
        <f>SUM(BH66:BM69)</f>
        <v>0</v>
      </c>
      <c r="BH66" s="209"/>
      <c r="BI66" s="209"/>
      <c r="BJ66" s="209"/>
      <c r="BK66" s="209"/>
      <c r="BL66" s="209"/>
      <c r="BM66" s="209"/>
      <c r="BN66" s="1300">
        <f>+X66</f>
        <v>0</v>
      </c>
      <c r="BO66" s="1294">
        <f>SUM(BP66:BU69)</f>
        <v>0</v>
      </c>
      <c r="BP66" s="209"/>
      <c r="BQ66" s="209"/>
      <c r="BR66" s="209"/>
      <c r="BS66" s="209"/>
      <c r="BT66" s="209"/>
      <c r="BU66" s="209"/>
    </row>
    <row r="67" spans="1:73" ht="40.15" customHeight="1">
      <c r="A67" s="284" t="s">
        <v>3855</v>
      </c>
      <c r="B67" s="141"/>
      <c r="C67" s="1221"/>
      <c r="D67" s="1227"/>
      <c r="E67" s="1233">
        <v>882</v>
      </c>
      <c r="F67" s="1239">
        <v>459902504</v>
      </c>
      <c r="G67" s="1227" t="s">
        <v>956</v>
      </c>
      <c r="H67" s="1245">
        <v>2</v>
      </c>
      <c r="I67" s="1245" t="s">
        <v>2982</v>
      </c>
      <c r="J67" s="1245">
        <v>45</v>
      </c>
      <c r="K67" s="1227" t="s">
        <v>3595</v>
      </c>
      <c r="L67" s="1245">
        <v>4599</v>
      </c>
      <c r="M67" s="1227" t="s">
        <v>3615</v>
      </c>
      <c r="N67" s="1253">
        <v>2024004540028</v>
      </c>
      <c r="O67" s="1392" t="s">
        <v>3854</v>
      </c>
      <c r="P67" s="1262"/>
      <c r="Q67" s="1268"/>
      <c r="R67" s="1277"/>
      <c r="S67" s="1277"/>
      <c r="T67" s="1285"/>
      <c r="U67" s="1288"/>
      <c r="V67" s="1288"/>
      <c r="W67" s="1288"/>
      <c r="X67" s="1288"/>
      <c r="Y67" s="1288"/>
      <c r="Z67" s="1295"/>
      <c r="AA67" s="1295"/>
      <c r="AB67" s="1295"/>
      <c r="AC67" s="1295"/>
      <c r="AD67" s="1295"/>
      <c r="AE67" s="1295"/>
      <c r="AF67" s="1295"/>
      <c r="AG67" s="198"/>
      <c r="AH67" s="199"/>
      <c r="AI67" s="199"/>
      <c r="AJ67" s="199"/>
      <c r="AK67" s="200"/>
      <c r="AL67" s="201"/>
      <c r="AM67" s="201"/>
      <c r="AN67" s="201"/>
      <c r="AO67" s="201"/>
      <c r="AP67" s="1301"/>
      <c r="AQ67" s="1295"/>
      <c r="AR67" s="210"/>
      <c r="AS67" s="210"/>
      <c r="AT67" s="210"/>
      <c r="AU67" s="210"/>
      <c r="AV67" s="210"/>
      <c r="AW67" s="210"/>
      <c r="AX67" s="1301"/>
      <c r="AY67" s="1295"/>
      <c r="AZ67" s="210"/>
      <c r="BA67" s="210"/>
      <c r="BB67" s="210"/>
      <c r="BC67" s="210"/>
      <c r="BD67" s="210"/>
      <c r="BE67" s="210"/>
      <c r="BF67" s="1301"/>
      <c r="BG67" s="1295"/>
      <c r="BH67" s="210"/>
      <c r="BI67" s="210"/>
      <c r="BJ67" s="210"/>
      <c r="BK67" s="210"/>
      <c r="BL67" s="210"/>
      <c r="BM67" s="210"/>
      <c r="BN67" s="1301"/>
      <c r="BO67" s="1295"/>
      <c r="BP67" s="210"/>
      <c r="BQ67" s="210"/>
      <c r="BR67" s="210"/>
      <c r="BS67" s="210"/>
      <c r="BT67" s="210"/>
      <c r="BU67" s="210"/>
    </row>
    <row r="68" spans="1:73" ht="40.15" customHeight="1">
      <c r="A68" s="284" t="s">
        <v>3855</v>
      </c>
      <c r="B68" s="141"/>
      <c r="C68" s="1221"/>
      <c r="D68" s="1227"/>
      <c r="E68" s="1233">
        <v>882</v>
      </c>
      <c r="F68" s="1239">
        <v>459902504</v>
      </c>
      <c r="G68" s="1227" t="s">
        <v>956</v>
      </c>
      <c r="H68" s="1245">
        <v>2</v>
      </c>
      <c r="I68" s="1245" t="s">
        <v>2982</v>
      </c>
      <c r="J68" s="1245">
        <v>45</v>
      </c>
      <c r="K68" s="1227" t="s">
        <v>3595</v>
      </c>
      <c r="L68" s="1245">
        <v>4599</v>
      </c>
      <c r="M68" s="1227" t="s">
        <v>3615</v>
      </c>
      <c r="N68" s="1253">
        <v>2024004540028</v>
      </c>
      <c r="O68" s="1392" t="s">
        <v>3854</v>
      </c>
      <c r="P68" s="1262"/>
      <c r="Q68" s="1268"/>
      <c r="R68" s="1277"/>
      <c r="S68" s="1277"/>
      <c r="T68" s="1285"/>
      <c r="U68" s="1288"/>
      <c r="V68" s="1288"/>
      <c r="W68" s="1288"/>
      <c r="X68" s="1288"/>
      <c r="Y68" s="1288"/>
      <c r="Z68" s="1295"/>
      <c r="AA68" s="1295"/>
      <c r="AB68" s="1295"/>
      <c r="AC68" s="1295"/>
      <c r="AD68" s="1295"/>
      <c r="AE68" s="1295"/>
      <c r="AF68" s="1295"/>
      <c r="AG68" s="200"/>
      <c r="AH68" s="199"/>
      <c r="AI68" s="199"/>
      <c r="AJ68" s="199"/>
      <c r="AK68" s="200"/>
      <c r="AL68" s="201"/>
      <c r="AM68" s="201"/>
      <c r="AN68" s="201"/>
      <c r="AO68" s="201"/>
      <c r="AP68" s="1301"/>
      <c r="AQ68" s="1295"/>
      <c r="AR68" s="210"/>
      <c r="AS68" s="210"/>
      <c r="AT68" s="210"/>
      <c r="AU68" s="210"/>
      <c r="AV68" s="210"/>
      <c r="AW68" s="210"/>
      <c r="AX68" s="1301"/>
      <c r="AY68" s="1295"/>
      <c r="AZ68" s="210"/>
      <c r="BA68" s="210"/>
      <c r="BB68" s="210"/>
      <c r="BC68" s="210"/>
      <c r="BD68" s="210"/>
      <c r="BE68" s="210"/>
      <c r="BF68" s="1301"/>
      <c r="BG68" s="1295"/>
      <c r="BH68" s="210"/>
      <c r="BI68" s="210"/>
      <c r="BJ68" s="210"/>
      <c r="BK68" s="210"/>
      <c r="BL68" s="210"/>
      <c r="BM68" s="210"/>
      <c r="BN68" s="1301"/>
      <c r="BO68" s="1295"/>
      <c r="BP68" s="210"/>
      <c r="BQ68" s="210"/>
      <c r="BR68" s="210"/>
      <c r="BS68" s="210"/>
      <c r="BT68" s="210"/>
      <c r="BU68" s="210"/>
    </row>
    <row r="69" spans="1:73" ht="40.15" customHeight="1">
      <c r="A69" s="284" t="s">
        <v>3855</v>
      </c>
      <c r="B69" s="141"/>
      <c r="C69" s="1222"/>
      <c r="D69" s="1228"/>
      <c r="E69" s="1234">
        <v>882</v>
      </c>
      <c r="F69" s="1240">
        <v>459902504</v>
      </c>
      <c r="G69" s="1228" t="s">
        <v>956</v>
      </c>
      <c r="H69" s="1246">
        <v>2</v>
      </c>
      <c r="I69" s="1246" t="s">
        <v>2982</v>
      </c>
      <c r="J69" s="1246">
        <v>45</v>
      </c>
      <c r="K69" s="1228" t="s">
        <v>3595</v>
      </c>
      <c r="L69" s="1246">
        <v>4599</v>
      </c>
      <c r="M69" s="1228" t="s">
        <v>3615</v>
      </c>
      <c r="N69" s="1254">
        <v>2024004540028</v>
      </c>
      <c r="O69" s="1392" t="s">
        <v>3854</v>
      </c>
      <c r="P69" s="1263"/>
      <c r="Q69" s="1269"/>
      <c r="R69" s="1278"/>
      <c r="S69" s="1278"/>
      <c r="T69" s="1286"/>
      <c r="U69" s="1289"/>
      <c r="V69" s="1289"/>
      <c r="W69" s="1289"/>
      <c r="X69" s="1289"/>
      <c r="Y69" s="1289"/>
      <c r="Z69" s="1296"/>
      <c r="AA69" s="1296"/>
      <c r="AB69" s="1296"/>
      <c r="AC69" s="1296"/>
      <c r="AD69" s="1296"/>
      <c r="AE69" s="1296"/>
      <c r="AF69" s="1296"/>
      <c r="AG69" s="202"/>
      <c r="AH69" s="203"/>
      <c r="AI69" s="203"/>
      <c r="AJ69" s="203"/>
      <c r="AK69" s="202"/>
      <c r="AL69" s="204"/>
      <c r="AM69" s="204"/>
      <c r="AN69" s="204"/>
      <c r="AO69" s="204"/>
      <c r="AP69" s="1302"/>
      <c r="AQ69" s="1296"/>
      <c r="AR69" s="211"/>
      <c r="AS69" s="211"/>
      <c r="AT69" s="211"/>
      <c r="AU69" s="211"/>
      <c r="AV69" s="211"/>
      <c r="AW69" s="211"/>
      <c r="AX69" s="1302"/>
      <c r="AY69" s="1296"/>
      <c r="AZ69" s="211"/>
      <c r="BA69" s="211"/>
      <c r="BB69" s="211"/>
      <c r="BC69" s="211"/>
      <c r="BD69" s="211"/>
      <c r="BE69" s="211"/>
      <c r="BF69" s="1302"/>
      <c r="BG69" s="1296"/>
      <c r="BH69" s="211"/>
      <c r="BI69" s="211"/>
      <c r="BJ69" s="211"/>
      <c r="BK69" s="211"/>
      <c r="BL69" s="211"/>
      <c r="BM69" s="211"/>
      <c r="BN69" s="1302"/>
      <c r="BO69" s="1296"/>
      <c r="BP69" s="211"/>
      <c r="BQ69" s="211"/>
      <c r="BR69" s="211"/>
      <c r="BS69" s="211"/>
      <c r="BT69" s="211"/>
      <c r="BU69" s="211"/>
    </row>
    <row r="70" spans="1:73" ht="40.15" customHeight="1">
      <c r="A70" s="284" t="s">
        <v>3855</v>
      </c>
      <c r="B70" s="141"/>
      <c r="C70" s="1831" t="s">
        <v>2660</v>
      </c>
      <c r="D70" s="1400" t="s">
        <v>2661</v>
      </c>
      <c r="E70" s="1836">
        <v>883</v>
      </c>
      <c r="F70" s="1238">
        <v>459902100</v>
      </c>
      <c r="G70" s="1400" t="s">
        <v>3518</v>
      </c>
      <c r="H70" s="1845">
        <v>10</v>
      </c>
      <c r="I70" s="1845" t="s">
        <v>2982</v>
      </c>
      <c r="J70" s="1845">
        <v>45</v>
      </c>
      <c r="K70" s="1400" t="s">
        <v>3595</v>
      </c>
      <c r="L70" s="1845">
        <v>4599</v>
      </c>
      <c r="M70" s="1400" t="s">
        <v>3615</v>
      </c>
      <c r="N70" s="1845">
        <v>2024004540028</v>
      </c>
      <c r="O70" s="1400" t="s">
        <v>3854</v>
      </c>
      <c r="P70" s="1849" t="s">
        <v>2662</v>
      </c>
      <c r="Q70" s="1852">
        <v>10</v>
      </c>
      <c r="R70" s="1855" t="s">
        <v>2871</v>
      </c>
      <c r="S70" s="1861"/>
      <c r="T70" s="1284"/>
      <c r="U70" s="1287"/>
      <c r="V70" s="1287"/>
      <c r="W70" s="1287"/>
      <c r="X70" s="1287"/>
      <c r="Y70" s="1287"/>
      <c r="Z70" s="1294">
        <f t="shared" si="97"/>
        <v>0</v>
      </c>
      <c r="AA70" s="1294">
        <f t="shared" si="98"/>
        <v>0</v>
      </c>
      <c r="AB70" s="1294">
        <f t="shared" si="98"/>
        <v>0</v>
      </c>
      <c r="AC70" s="1294">
        <f t="shared" si="98"/>
        <v>0</v>
      </c>
      <c r="AD70" s="1294">
        <f t="shared" si="98"/>
        <v>0</v>
      </c>
      <c r="AE70" s="1294">
        <f t="shared" si="98"/>
        <v>0</v>
      </c>
      <c r="AF70" s="1294">
        <f t="shared" si="98"/>
        <v>0</v>
      </c>
      <c r="AG70" s="194"/>
      <c r="AH70" s="195"/>
      <c r="AI70" s="195"/>
      <c r="AJ70" s="195"/>
      <c r="AK70" s="196"/>
      <c r="AL70" s="197"/>
      <c r="AM70" s="197"/>
      <c r="AN70" s="197"/>
      <c r="AO70" s="197"/>
      <c r="AP70" s="1300">
        <f>+U70</f>
        <v>0</v>
      </c>
      <c r="AQ70" s="1294">
        <f>SUM(AR70:AW73)</f>
        <v>0</v>
      </c>
      <c r="AR70" s="209"/>
      <c r="AS70" s="209"/>
      <c r="AT70" s="209"/>
      <c r="AU70" s="209"/>
      <c r="AV70" s="209"/>
      <c r="AW70" s="209"/>
      <c r="AX70" s="1300">
        <f>+V70</f>
        <v>0</v>
      </c>
      <c r="AY70" s="1294">
        <f>SUM(AZ70:BE73)</f>
        <v>0</v>
      </c>
      <c r="AZ70" s="209"/>
      <c r="BA70" s="209"/>
      <c r="BB70" s="209"/>
      <c r="BC70" s="209"/>
      <c r="BD70" s="209"/>
      <c r="BE70" s="209"/>
      <c r="BF70" s="1300">
        <f>+W70</f>
        <v>0</v>
      </c>
      <c r="BG70" s="1294">
        <f>SUM(BH70:BM73)</f>
        <v>0</v>
      </c>
      <c r="BH70" s="209"/>
      <c r="BI70" s="209"/>
      <c r="BJ70" s="209"/>
      <c r="BK70" s="209"/>
      <c r="BL70" s="209"/>
      <c r="BM70" s="209"/>
      <c r="BN70" s="1300">
        <f>+X70</f>
        <v>0</v>
      </c>
      <c r="BO70" s="1294">
        <f>SUM(BP70:BU73)</f>
        <v>0</v>
      </c>
      <c r="BP70" s="209"/>
      <c r="BQ70" s="209"/>
      <c r="BR70" s="209"/>
      <c r="BS70" s="209"/>
      <c r="BT70" s="209"/>
      <c r="BU70" s="209"/>
    </row>
    <row r="71" spans="1:73" ht="40.15" customHeight="1">
      <c r="A71" s="284" t="s">
        <v>3855</v>
      </c>
      <c r="B71" s="141"/>
      <c r="C71" s="1832"/>
      <c r="D71" s="1401"/>
      <c r="E71" s="1837"/>
      <c r="F71" s="1239"/>
      <c r="G71" s="1401"/>
      <c r="H71" s="1846"/>
      <c r="I71" s="1846"/>
      <c r="J71" s="1846"/>
      <c r="K71" s="1401"/>
      <c r="L71" s="1846"/>
      <c r="M71" s="1401"/>
      <c r="N71" s="1846"/>
      <c r="O71" s="1401"/>
      <c r="P71" s="1850"/>
      <c r="Q71" s="1853"/>
      <c r="R71" s="1856"/>
      <c r="S71" s="1862"/>
      <c r="T71" s="1285"/>
      <c r="U71" s="1288"/>
      <c r="V71" s="1288"/>
      <c r="W71" s="1288"/>
      <c r="X71" s="1288"/>
      <c r="Y71" s="1288"/>
      <c r="Z71" s="1295"/>
      <c r="AA71" s="1295"/>
      <c r="AB71" s="1295"/>
      <c r="AC71" s="1295"/>
      <c r="AD71" s="1295"/>
      <c r="AE71" s="1295"/>
      <c r="AF71" s="1295"/>
      <c r="AG71" s="198"/>
      <c r="AH71" s="199"/>
      <c r="AI71" s="199"/>
      <c r="AJ71" s="199"/>
      <c r="AK71" s="200"/>
      <c r="AL71" s="201"/>
      <c r="AM71" s="201"/>
      <c r="AN71" s="201"/>
      <c r="AO71" s="201"/>
      <c r="AP71" s="1301"/>
      <c r="AQ71" s="1295"/>
      <c r="AR71" s="210"/>
      <c r="AS71" s="210"/>
      <c r="AT71" s="210"/>
      <c r="AU71" s="210"/>
      <c r="AV71" s="210"/>
      <c r="AW71" s="210"/>
      <c r="AX71" s="1301"/>
      <c r="AY71" s="1295"/>
      <c r="AZ71" s="210"/>
      <c r="BA71" s="210"/>
      <c r="BB71" s="210"/>
      <c r="BC71" s="210"/>
      <c r="BD71" s="210"/>
      <c r="BE71" s="210"/>
      <c r="BF71" s="1301"/>
      <c r="BG71" s="1295"/>
      <c r="BH71" s="210"/>
      <c r="BI71" s="210"/>
      <c r="BJ71" s="210"/>
      <c r="BK71" s="210"/>
      <c r="BL71" s="210"/>
      <c r="BM71" s="210"/>
      <c r="BN71" s="1301"/>
      <c r="BO71" s="1295"/>
      <c r="BP71" s="210"/>
      <c r="BQ71" s="210"/>
      <c r="BR71" s="210"/>
      <c r="BS71" s="210"/>
      <c r="BT71" s="210"/>
      <c r="BU71" s="210"/>
    </row>
    <row r="72" spans="1:73" ht="40.15" customHeight="1">
      <c r="A72" s="284" t="s">
        <v>3855</v>
      </c>
      <c r="B72" s="141"/>
      <c r="C72" s="1832"/>
      <c r="D72" s="1401"/>
      <c r="E72" s="1837"/>
      <c r="F72" s="1239"/>
      <c r="G72" s="1401"/>
      <c r="H72" s="1846"/>
      <c r="I72" s="1846"/>
      <c r="J72" s="1846"/>
      <c r="K72" s="1401"/>
      <c r="L72" s="1846"/>
      <c r="M72" s="1401"/>
      <c r="N72" s="1846"/>
      <c r="O72" s="1401"/>
      <c r="P72" s="1850"/>
      <c r="Q72" s="1853"/>
      <c r="R72" s="1856"/>
      <c r="S72" s="1862"/>
      <c r="T72" s="1285"/>
      <c r="U72" s="1288"/>
      <c r="V72" s="1288"/>
      <c r="W72" s="1288"/>
      <c r="X72" s="1288"/>
      <c r="Y72" s="1288"/>
      <c r="Z72" s="1295"/>
      <c r="AA72" s="1295"/>
      <c r="AB72" s="1295"/>
      <c r="AC72" s="1295"/>
      <c r="AD72" s="1295"/>
      <c r="AE72" s="1295"/>
      <c r="AF72" s="1295"/>
      <c r="AG72" s="200"/>
      <c r="AH72" s="199"/>
      <c r="AI72" s="199"/>
      <c r="AJ72" s="199"/>
      <c r="AK72" s="200"/>
      <c r="AL72" s="201"/>
      <c r="AM72" s="201"/>
      <c r="AN72" s="201"/>
      <c r="AO72" s="201"/>
      <c r="AP72" s="1301"/>
      <c r="AQ72" s="1295"/>
      <c r="AR72" s="210"/>
      <c r="AS72" s="210"/>
      <c r="AT72" s="210"/>
      <c r="AU72" s="210"/>
      <c r="AV72" s="210"/>
      <c r="AW72" s="210"/>
      <c r="AX72" s="1301"/>
      <c r="AY72" s="1295"/>
      <c r="AZ72" s="210"/>
      <c r="BA72" s="210"/>
      <c r="BB72" s="210"/>
      <c r="BC72" s="210"/>
      <c r="BD72" s="210"/>
      <c r="BE72" s="210"/>
      <c r="BF72" s="1301"/>
      <c r="BG72" s="1295"/>
      <c r="BH72" s="210"/>
      <c r="BI72" s="210"/>
      <c r="BJ72" s="210"/>
      <c r="BK72" s="210"/>
      <c r="BL72" s="210"/>
      <c r="BM72" s="210"/>
      <c r="BN72" s="1301"/>
      <c r="BO72" s="1295"/>
      <c r="BP72" s="210"/>
      <c r="BQ72" s="210"/>
      <c r="BR72" s="210"/>
      <c r="BS72" s="210"/>
      <c r="BT72" s="210"/>
      <c r="BU72" s="210"/>
    </row>
    <row r="73" spans="1:73" ht="40.15" customHeight="1">
      <c r="A73" s="284" t="s">
        <v>3855</v>
      </c>
      <c r="B73" s="141"/>
      <c r="C73" s="1834"/>
      <c r="D73" s="1402"/>
      <c r="E73" s="1838"/>
      <c r="F73" s="1240"/>
      <c r="G73" s="1402"/>
      <c r="H73" s="1847"/>
      <c r="I73" s="1847"/>
      <c r="J73" s="1847"/>
      <c r="K73" s="1402"/>
      <c r="L73" s="1847"/>
      <c r="M73" s="1402"/>
      <c r="N73" s="1847"/>
      <c r="O73" s="1402"/>
      <c r="P73" s="1851"/>
      <c r="Q73" s="1854"/>
      <c r="R73" s="1857"/>
      <c r="S73" s="1863"/>
      <c r="T73" s="1286"/>
      <c r="U73" s="1289"/>
      <c r="V73" s="1289"/>
      <c r="W73" s="1289"/>
      <c r="X73" s="1289"/>
      <c r="Y73" s="1289"/>
      <c r="Z73" s="1296"/>
      <c r="AA73" s="1296"/>
      <c r="AB73" s="1296"/>
      <c r="AC73" s="1296"/>
      <c r="AD73" s="1296"/>
      <c r="AE73" s="1296"/>
      <c r="AF73" s="1296"/>
      <c r="AG73" s="202"/>
      <c r="AH73" s="203"/>
      <c r="AI73" s="203"/>
      <c r="AJ73" s="203"/>
      <c r="AK73" s="202"/>
      <c r="AL73" s="204"/>
      <c r="AM73" s="204"/>
      <c r="AN73" s="204"/>
      <c r="AO73" s="204"/>
      <c r="AP73" s="1302"/>
      <c r="AQ73" s="1296"/>
      <c r="AR73" s="211"/>
      <c r="AS73" s="211"/>
      <c r="AT73" s="211"/>
      <c r="AU73" s="211"/>
      <c r="AV73" s="211"/>
      <c r="AW73" s="211"/>
      <c r="AX73" s="1302"/>
      <c r="AY73" s="1296"/>
      <c r="AZ73" s="211"/>
      <c r="BA73" s="211"/>
      <c r="BB73" s="211"/>
      <c r="BC73" s="211"/>
      <c r="BD73" s="211"/>
      <c r="BE73" s="211"/>
      <c r="BF73" s="1302"/>
      <c r="BG73" s="1296"/>
      <c r="BH73" s="211"/>
      <c r="BI73" s="211"/>
      <c r="BJ73" s="211"/>
      <c r="BK73" s="211"/>
      <c r="BL73" s="211"/>
      <c r="BM73" s="211"/>
      <c r="BN73" s="1302"/>
      <c r="BO73" s="1296"/>
      <c r="BP73" s="211"/>
      <c r="BQ73" s="211"/>
      <c r="BR73" s="211"/>
      <c r="BS73" s="211"/>
      <c r="BT73" s="211"/>
      <c r="BU73" s="211"/>
    </row>
    <row r="74" spans="1:73" ht="40.15" customHeight="1">
      <c r="A74" s="284" t="s">
        <v>3855</v>
      </c>
      <c r="B74" s="141"/>
      <c r="C74" s="1220" t="s">
        <v>2663</v>
      </c>
      <c r="D74" s="1226" t="s">
        <v>2664</v>
      </c>
      <c r="E74" s="1232">
        <v>884</v>
      </c>
      <c r="F74" s="1238" t="s">
        <v>3868</v>
      </c>
      <c r="G74" s="1226" t="s">
        <v>3861</v>
      </c>
      <c r="H74" s="1244">
        <v>1</v>
      </c>
      <c r="I74" s="1244" t="s">
        <v>2982</v>
      </c>
      <c r="J74" s="1244" t="s">
        <v>3862</v>
      </c>
      <c r="K74" s="1226" t="s">
        <v>3863</v>
      </c>
      <c r="L74" s="1244" t="s">
        <v>3864</v>
      </c>
      <c r="M74" s="1226" t="s">
        <v>3865</v>
      </c>
      <c r="N74" s="1252">
        <v>2024004540031</v>
      </c>
      <c r="O74" s="1392" t="s">
        <v>3866</v>
      </c>
      <c r="P74" s="1261" t="s">
        <v>2665</v>
      </c>
      <c r="Q74" s="1267">
        <v>1</v>
      </c>
      <c r="R74" s="1276"/>
      <c r="S74" s="1276"/>
      <c r="T74" s="1284"/>
      <c r="U74" s="1287"/>
      <c r="V74" s="1287"/>
      <c r="W74" s="1287"/>
      <c r="X74" s="1287"/>
      <c r="Y74" s="1287"/>
      <c r="Z74" s="1294">
        <f t="shared" si="97"/>
        <v>0</v>
      </c>
      <c r="AA74" s="1294">
        <f t="shared" si="98"/>
        <v>0</v>
      </c>
      <c r="AB74" s="1294">
        <f t="shared" si="98"/>
        <v>0</v>
      </c>
      <c r="AC74" s="1294">
        <f t="shared" si="98"/>
        <v>0</v>
      </c>
      <c r="AD74" s="1294">
        <f t="shared" si="98"/>
        <v>0</v>
      </c>
      <c r="AE74" s="1294">
        <f t="shared" si="98"/>
        <v>0</v>
      </c>
      <c r="AF74" s="1294">
        <f t="shared" si="98"/>
        <v>0</v>
      </c>
      <c r="AG74" s="194"/>
      <c r="AH74" s="195"/>
      <c r="AI74" s="195"/>
      <c r="AJ74" s="195"/>
      <c r="AK74" s="196"/>
      <c r="AL74" s="197"/>
      <c r="AM74" s="197"/>
      <c r="AN74" s="197"/>
      <c r="AO74" s="197"/>
      <c r="AP74" s="1300">
        <f>+U74</f>
        <v>0</v>
      </c>
      <c r="AQ74" s="1294">
        <f>SUM(AR74:AW77)</f>
        <v>0</v>
      </c>
      <c r="AR74" s="209"/>
      <c r="AS74" s="209"/>
      <c r="AT74" s="209"/>
      <c r="AU74" s="209"/>
      <c r="AV74" s="209"/>
      <c r="AW74" s="209"/>
      <c r="AX74" s="1300">
        <f>+V74</f>
        <v>0</v>
      </c>
      <c r="AY74" s="1294">
        <f>SUM(AZ74:BE77)</f>
        <v>0</v>
      </c>
      <c r="AZ74" s="209"/>
      <c r="BA74" s="209"/>
      <c r="BB74" s="209"/>
      <c r="BC74" s="209"/>
      <c r="BD74" s="209"/>
      <c r="BE74" s="209"/>
      <c r="BF74" s="1300">
        <f>+W74</f>
        <v>0</v>
      </c>
      <c r="BG74" s="1294">
        <f>SUM(BH74:BM77)</f>
        <v>0</v>
      </c>
      <c r="BH74" s="209"/>
      <c r="BI74" s="209"/>
      <c r="BJ74" s="209"/>
      <c r="BK74" s="209"/>
      <c r="BL74" s="209"/>
      <c r="BM74" s="209"/>
      <c r="BN74" s="1300">
        <f>+X74</f>
        <v>0</v>
      </c>
      <c r="BO74" s="1294">
        <f>SUM(BP74:BU77)</f>
        <v>0</v>
      </c>
      <c r="BP74" s="209"/>
      <c r="BQ74" s="209"/>
      <c r="BR74" s="209"/>
      <c r="BS74" s="209"/>
      <c r="BT74" s="209"/>
      <c r="BU74" s="209"/>
    </row>
    <row r="75" spans="1:73" ht="40.15" customHeight="1">
      <c r="A75" s="284" t="s">
        <v>3855</v>
      </c>
      <c r="B75" s="141"/>
      <c r="C75" s="1221"/>
      <c r="D75" s="1227"/>
      <c r="E75" s="1233">
        <v>884</v>
      </c>
      <c r="F75" s="1239" t="s">
        <v>3868</v>
      </c>
      <c r="G75" s="1227" t="s">
        <v>3861</v>
      </c>
      <c r="H75" s="1245">
        <v>1</v>
      </c>
      <c r="I75" s="1245" t="s">
        <v>2982</v>
      </c>
      <c r="J75" s="1245" t="s">
        <v>3862</v>
      </c>
      <c r="K75" s="1227" t="s">
        <v>3863</v>
      </c>
      <c r="L75" s="1245" t="s">
        <v>3864</v>
      </c>
      <c r="M75" s="1227" t="s">
        <v>3865</v>
      </c>
      <c r="N75" s="1253">
        <v>2024004540031</v>
      </c>
      <c r="O75" s="1392" t="s">
        <v>3866</v>
      </c>
      <c r="P75" s="1262"/>
      <c r="Q75" s="1268"/>
      <c r="R75" s="1277"/>
      <c r="S75" s="1277"/>
      <c r="T75" s="1285"/>
      <c r="U75" s="1288"/>
      <c r="V75" s="1288"/>
      <c r="W75" s="1288"/>
      <c r="X75" s="1288"/>
      <c r="Y75" s="1288"/>
      <c r="Z75" s="1295"/>
      <c r="AA75" s="1295"/>
      <c r="AB75" s="1295"/>
      <c r="AC75" s="1295"/>
      <c r="AD75" s="1295"/>
      <c r="AE75" s="1295"/>
      <c r="AF75" s="1295"/>
      <c r="AG75" s="198"/>
      <c r="AH75" s="199"/>
      <c r="AI75" s="199"/>
      <c r="AJ75" s="199"/>
      <c r="AK75" s="200"/>
      <c r="AL75" s="201"/>
      <c r="AM75" s="201"/>
      <c r="AN75" s="201"/>
      <c r="AO75" s="201"/>
      <c r="AP75" s="1301"/>
      <c r="AQ75" s="1295"/>
      <c r="AR75" s="210"/>
      <c r="AS75" s="210"/>
      <c r="AT75" s="210"/>
      <c r="AU75" s="210"/>
      <c r="AV75" s="210"/>
      <c r="AW75" s="210"/>
      <c r="AX75" s="1301"/>
      <c r="AY75" s="1295"/>
      <c r="AZ75" s="210"/>
      <c r="BA75" s="210"/>
      <c r="BB75" s="210"/>
      <c r="BC75" s="210"/>
      <c r="BD75" s="210"/>
      <c r="BE75" s="210"/>
      <c r="BF75" s="1301"/>
      <c r="BG75" s="1295"/>
      <c r="BH75" s="210"/>
      <c r="BI75" s="210"/>
      <c r="BJ75" s="210"/>
      <c r="BK75" s="210"/>
      <c r="BL75" s="210"/>
      <c r="BM75" s="210"/>
      <c r="BN75" s="1301"/>
      <c r="BO75" s="1295"/>
      <c r="BP75" s="210"/>
      <c r="BQ75" s="210"/>
      <c r="BR75" s="210"/>
      <c r="BS75" s="210"/>
      <c r="BT75" s="210"/>
      <c r="BU75" s="210"/>
    </row>
    <row r="76" spans="1:73" ht="40.15" customHeight="1">
      <c r="A76" s="284" t="s">
        <v>3855</v>
      </c>
      <c r="B76" s="141"/>
      <c r="C76" s="1221"/>
      <c r="D76" s="1227"/>
      <c r="E76" s="1233">
        <v>884</v>
      </c>
      <c r="F76" s="1239" t="s">
        <v>3868</v>
      </c>
      <c r="G76" s="1227" t="s">
        <v>3861</v>
      </c>
      <c r="H76" s="1245">
        <v>1</v>
      </c>
      <c r="I76" s="1245" t="s">
        <v>2982</v>
      </c>
      <c r="J76" s="1245" t="s">
        <v>3862</v>
      </c>
      <c r="K76" s="1227" t="s">
        <v>3863</v>
      </c>
      <c r="L76" s="1245" t="s">
        <v>3864</v>
      </c>
      <c r="M76" s="1227" t="s">
        <v>3865</v>
      </c>
      <c r="N76" s="1253">
        <v>2024004540031</v>
      </c>
      <c r="O76" s="1392" t="s">
        <v>3866</v>
      </c>
      <c r="P76" s="1262"/>
      <c r="Q76" s="1268"/>
      <c r="R76" s="1277"/>
      <c r="S76" s="1277"/>
      <c r="T76" s="1285"/>
      <c r="U76" s="1288"/>
      <c r="V76" s="1288"/>
      <c r="W76" s="1288"/>
      <c r="X76" s="1288"/>
      <c r="Y76" s="1288"/>
      <c r="Z76" s="1295"/>
      <c r="AA76" s="1295"/>
      <c r="AB76" s="1295"/>
      <c r="AC76" s="1295"/>
      <c r="AD76" s="1295"/>
      <c r="AE76" s="1295"/>
      <c r="AF76" s="1295"/>
      <c r="AG76" s="200"/>
      <c r="AH76" s="199"/>
      <c r="AI76" s="199"/>
      <c r="AJ76" s="199"/>
      <c r="AK76" s="200"/>
      <c r="AL76" s="201"/>
      <c r="AM76" s="201"/>
      <c r="AN76" s="201"/>
      <c r="AO76" s="201"/>
      <c r="AP76" s="1301"/>
      <c r="AQ76" s="1295"/>
      <c r="AR76" s="210"/>
      <c r="AS76" s="210"/>
      <c r="AT76" s="210"/>
      <c r="AU76" s="210"/>
      <c r="AV76" s="210"/>
      <c r="AW76" s="210"/>
      <c r="AX76" s="1301"/>
      <c r="AY76" s="1295"/>
      <c r="AZ76" s="210"/>
      <c r="BA76" s="210"/>
      <c r="BB76" s="210"/>
      <c r="BC76" s="210"/>
      <c r="BD76" s="210"/>
      <c r="BE76" s="210"/>
      <c r="BF76" s="1301"/>
      <c r="BG76" s="1295"/>
      <c r="BH76" s="210"/>
      <c r="BI76" s="210"/>
      <c r="BJ76" s="210"/>
      <c r="BK76" s="210"/>
      <c r="BL76" s="210"/>
      <c r="BM76" s="210"/>
      <c r="BN76" s="1301"/>
      <c r="BO76" s="1295"/>
      <c r="BP76" s="210"/>
      <c r="BQ76" s="210"/>
      <c r="BR76" s="210"/>
      <c r="BS76" s="210"/>
      <c r="BT76" s="210"/>
      <c r="BU76" s="210"/>
    </row>
    <row r="77" spans="1:73" ht="40.15" customHeight="1">
      <c r="A77" s="284" t="s">
        <v>3855</v>
      </c>
      <c r="B77" s="141"/>
      <c r="C77" s="1222"/>
      <c r="D77" s="1228"/>
      <c r="E77" s="1234">
        <v>884</v>
      </c>
      <c r="F77" s="1240" t="s">
        <v>3868</v>
      </c>
      <c r="G77" s="1228" t="s">
        <v>3861</v>
      </c>
      <c r="H77" s="1246">
        <v>1</v>
      </c>
      <c r="I77" s="1246" t="s">
        <v>2982</v>
      </c>
      <c r="J77" s="1246" t="s">
        <v>3862</v>
      </c>
      <c r="K77" s="1228" t="s">
        <v>3863</v>
      </c>
      <c r="L77" s="1246" t="s">
        <v>3864</v>
      </c>
      <c r="M77" s="1228" t="s">
        <v>3865</v>
      </c>
      <c r="N77" s="1254">
        <v>2024004540031</v>
      </c>
      <c r="O77" s="1392" t="s">
        <v>3866</v>
      </c>
      <c r="P77" s="1263"/>
      <c r="Q77" s="1269"/>
      <c r="R77" s="1278"/>
      <c r="S77" s="1278"/>
      <c r="T77" s="1286"/>
      <c r="U77" s="1289"/>
      <c r="V77" s="1289"/>
      <c r="W77" s="1289"/>
      <c r="X77" s="1289"/>
      <c r="Y77" s="1289"/>
      <c r="Z77" s="1296"/>
      <c r="AA77" s="1296"/>
      <c r="AB77" s="1296"/>
      <c r="AC77" s="1296"/>
      <c r="AD77" s="1296"/>
      <c r="AE77" s="1296"/>
      <c r="AF77" s="1296"/>
      <c r="AG77" s="202"/>
      <c r="AH77" s="203"/>
      <c r="AI77" s="203"/>
      <c r="AJ77" s="203"/>
      <c r="AK77" s="202"/>
      <c r="AL77" s="204"/>
      <c r="AM77" s="204"/>
      <c r="AN77" s="204"/>
      <c r="AO77" s="204"/>
      <c r="AP77" s="1302"/>
      <c r="AQ77" s="1296"/>
      <c r="AR77" s="211"/>
      <c r="AS77" s="211"/>
      <c r="AT77" s="211"/>
      <c r="AU77" s="211"/>
      <c r="AV77" s="211"/>
      <c r="AW77" s="211"/>
      <c r="AX77" s="1302"/>
      <c r="AY77" s="1296"/>
      <c r="AZ77" s="211"/>
      <c r="BA77" s="211"/>
      <c r="BB77" s="211"/>
      <c r="BC77" s="211"/>
      <c r="BD77" s="211"/>
      <c r="BE77" s="211"/>
      <c r="BF77" s="1302"/>
      <c r="BG77" s="1296"/>
      <c r="BH77" s="211"/>
      <c r="BI77" s="211"/>
      <c r="BJ77" s="211"/>
      <c r="BK77" s="211"/>
      <c r="BL77" s="211"/>
      <c r="BM77" s="211"/>
      <c r="BN77" s="1302"/>
      <c r="BO77" s="1296"/>
      <c r="BP77" s="211"/>
      <c r="BQ77" s="211"/>
      <c r="BR77" s="211"/>
      <c r="BS77" s="211"/>
      <c r="BT77" s="211"/>
      <c r="BU77" s="211"/>
    </row>
    <row r="78" spans="1:73" ht="40.15" customHeight="1">
      <c r="A78" s="323"/>
      <c r="C78" s="324"/>
      <c r="D78" s="325"/>
      <c r="E78" s="326"/>
      <c r="F78" s="327"/>
      <c r="G78" s="328"/>
      <c r="H78" s="115"/>
      <c r="I78" s="115"/>
      <c r="J78" s="340"/>
      <c r="K78" s="340"/>
      <c r="L78" s="340"/>
      <c r="M78" s="340"/>
      <c r="N78" s="341"/>
      <c r="O78" s="163"/>
      <c r="P78" s="342"/>
      <c r="Q78" s="351"/>
      <c r="R78" s="352"/>
      <c r="S78" s="261"/>
      <c r="T78" s="261"/>
      <c r="U78" s="353"/>
      <c r="V78" s="354"/>
      <c r="W78" s="354"/>
      <c r="X78" s="354"/>
      <c r="Y78" s="358"/>
      <c r="Z78" s="359"/>
      <c r="AA78" s="359"/>
      <c r="AB78" s="359"/>
      <c r="AC78" s="359"/>
      <c r="AD78" s="359"/>
      <c r="AE78" s="359"/>
      <c r="AF78" s="359"/>
      <c r="AG78" s="363"/>
      <c r="AH78" s="363"/>
      <c r="AI78" s="363"/>
      <c r="AJ78" s="363"/>
      <c r="AK78" s="363"/>
      <c r="AL78" s="363"/>
      <c r="AM78" s="363"/>
      <c r="AN78" s="363"/>
      <c r="AO78" s="363"/>
      <c r="AP78" s="364"/>
      <c r="AQ78" s="359"/>
      <c r="AR78" s="365"/>
      <c r="AS78" s="365"/>
      <c r="AT78" s="365"/>
      <c r="AU78" s="365"/>
      <c r="AV78" s="365"/>
      <c r="AW78" s="365"/>
      <c r="AX78" s="364"/>
      <c r="AY78" s="359"/>
      <c r="AZ78" s="365"/>
      <c r="BA78" s="365"/>
      <c r="BB78" s="365"/>
      <c r="BC78" s="365"/>
      <c r="BD78" s="365"/>
      <c r="BE78" s="365"/>
      <c r="BF78" s="364"/>
      <c r="BG78" s="359"/>
      <c r="BH78" s="365"/>
      <c r="BI78" s="365"/>
      <c r="BJ78" s="365"/>
      <c r="BK78" s="365"/>
      <c r="BL78" s="365"/>
      <c r="BM78" s="365"/>
      <c r="BN78" s="364"/>
      <c r="BO78" s="359"/>
      <c r="BP78" s="365"/>
      <c r="BQ78" s="365"/>
      <c r="BR78" s="365"/>
      <c r="BS78" s="365"/>
      <c r="BT78" s="365"/>
      <c r="BU78" s="365"/>
    </row>
    <row r="79" spans="1:73" ht="40.15" customHeight="1">
      <c r="A79" s="250" t="s">
        <v>3869</v>
      </c>
      <c r="B79" s="329" t="s">
        <v>2666</v>
      </c>
      <c r="C79" s="252"/>
      <c r="D79" s="330"/>
      <c r="E79" s="331"/>
      <c r="F79" s="332"/>
      <c r="G79" s="333"/>
      <c r="H79" s="334"/>
      <c r="I79" s="334"/>
      <c r="J79" s="343"/>
      <c r="K79" s="343"/>
      <c r="L79" s="330"/>
      <c r="M79" s="330"/>
      <c r="N79" s="344"/>
      <c r="O79" s="345"/>
      <c r="P79" s="346"/>
      <c r="Q79" s="260"/>
      <c r="R79" s="260"/>
      <c r="S79" s="302"/>
      <c r="T79" s="265"/>
      <c r="U79" s="266"/>
      <c r="V79" s="266"/>
      <c r="W79" s="303"/>
      <c r="X79" s="304"/>
      <c r="Y79" s="360"/>
      <c r="Z79" s="361"/>
      <c r="AA79" s="361"/>
      <c r="AB79" s="361"/>
      <c r="AC79" s="361"/>
      <c r="AD79" s="361"/>
      <c r="AE79" s="361"/>
      <c r="AF79" s="361"/>
      <c r="AG79" s="269"/>
      <c r="AH79" s="269"/>
      <c r="AI79" s="269"/>
      <c r="AJ79" s="269"/>
      <c r="AK79" s="269"/>
      <c r="AL79" s="269"/>
      <c r="AM79" s="269"/>
      <c r="AN79" s="269"/>
      <c r="AO79" s="269"/>
      <c r="AP79" s="205"/>
      <c r="AQ79" s="361"/>
      <c r="AR79" s="361"/>
      <c r="AS79" s="361"/>
      <c r="AT79" s="361"/>
      <c r="AU79" s="361"/>
      <c r="AV79" s="361"/>
      <c r="AW79" s="361"/>
      <c r="AX79" s="205"/>
      <c r="AY79" s="361"/>
      <c r="AZ79" s="361"/>
      <c r="BA79" s="361"/>
      <c r="BB79" s="361"/>
      <c r="BC79" s="361"/>
      <c r="BD79" s="361"/>
      <c r="BE79" s="361"/>
      <c r="BF79" s="205"/>
      <c r="BG79" s="361"/>
      <c r="BH79" s="361"/>
      <c r="BI79" s="361"/>
      <c r="BJ79" s="361"/>
      <c r="BK79" s="361"/>
      <c r="BL79" s="361"/>
      <c r="BM79" s="361"/>
      <c r="BN79" s="205"/>
      <c r="BO79" s="361"/>
      <c r="BP79" s="361"/>
      <c r="BQ79" s="361"/>
      <c r="BR79" s="361"/>
      <c r="BS79" s="361"/>
      <c r="BT79" s="361"/>
      <c r="BU79" s="361"/>
    </row>
    <row r="80" spans="1:73" ht="39.950000000000003" customHeight="1">
      <c r="A80" s="133"/>
      <c r="B80" s="134" t="s">
        <v>2667</v>
      </c>
      <c r="C80" s="135" t="s">
        <v>2668</v>
      </c>
      <c r="D80" s="271"/>
      <c r="E80" s="271"/>
      <c r="F80" s="271"/>
      <c r="G80" s="272"/>
      <c r="H80" s="273"/>
      <c r="I80" s="273"/>
      <c r="J80" s="291"/>
      <c r="K80" s="291"/>
      <c r="L80" s="271"/>
      <c r="M80" s="292"/>
      <c r="N80" s="293"/>
      <c r="O80" s="174"/>
      <c r="P80" s="174"/>
      <c r="Q80" s="174"/>
      <c r="R80" s="174"/>
      <c r="S80" s="175"/>
      <c r="T80" s="305"/>
      <c r="U80" s="177"/>
      <c r="V80" s="177"/>
      <c r="W80" s="177"/>
      <c r="X80" s="177"/>
      <c r="Y80" s="185">
        <f>SUM(Y81:Y92)</f>
        <v>0</v>
      </c>
      <c r="Z80" s="186">
        <f t="shared" ref="Z80:AF120" si="99">+AQ80+AY80+BG80+BO80</f>
        <v>0</v>
      </c>
      <c r="AA80" s="186">
        <f t="shared" si="99"/>
        <v>0</v>
      </c>
      <c r="AB80" s="186">
        <f t="shared" si="99"/>
        <v>0</v>
      </c>
      <c r="AC80" s="186">
        <f t="shared" si="99"/>
        <v>0</v>
      </c>
      <c r="AD80" s="186">
        <f t="shared" si="99"/>
        <v>0</v>
      </c>
      <c r="AE80" s="186">
        <f t="shared" si="99"/>
        <v>0</v>
      </c>
      <c r="AF80" s="186">
        <f t="shared" si="99"/>
        <v>0</v>
      </c>
      <c r="AG80" s="193"/>
      <c r="AH80" s="193"/>
      <c r="AI80" s="193"/>
      <c r="AJ80" s="193"/>
      <c r="AK80" s="193"/>
      <c r="AL80" s="193"/>
      <c r="AM80" s="193"/>
      <c r="AN80" s="193"/>
      <c r="AO80" s="193"/>
      <c r="AP80" s="319"/>
      <c r="AQ80" s="207">
        <f t="shared" ref="AQ80:AW80" si="100">SUM(AQ81:AQ92)</f>
        <v>0</v>
      </c>
      <c r="AR80" s="207">
        <f t="shared" si="100"/>
        <v>0</v>
      </c>
      <c r="AS80" s="207">
        <f t="shared" si="100"/>
        <v>0</v>
      </c>
      <c r="AT80" s="207">
        <f t="shared" si="100"/>
        <v>0</v>
      </c>
      <c r="AU80" s="207">
        <f t="shared" si="100"/>
        <v>0</v>
      </c>
      <c r="AV80" s="207">
        <f t="shared" si="100"/>
        <v>0</v>
      </c>
      <c r="AW80" s="207">
        <f t="shared" si="100"/>
        <v>0</v>
      </c>
      <c r="AX80" s="319"/>
      <c r="AY80" s="207">
        <f>SUM(AY81:AY92)</f>
        <v>0</v>
      </c>
      <c r="AZ80" s="207">
        <f t="shared" ref="AZ80:BE80" si="101">SUM(AZ81:AZ89)</f>
        <v>0</v>
      </c>
      <c r="BA80" s="207">
        <f t="shared" si="101"/>
        <v>0</v>
      </c>
      <c r="BB80" s="207">
        <f t="shared" si="101"/>
        <v>0</v>
      </c>
      <c r="BC80" s="207">
        <f t="shared" si="101"/>
        <v>0</v>
      </c>
      <c r="BD80" s="207">
        <f t="shared" si="101"/>
        <v>0</v>
      </c>
      <c r="BE80" s="207">
        <f t="shared" si="101"/>
        <v>0</v>
      </c>
      <c r="BF80" s="319"/>
      <c r="BG80" s="207">
        <f>SUM(BG81:BG92)</f>
        <v>0</v>
      </c>
      <c r="BH80" s="207">
        <f t="shared" ref="BH80:BM80" si="102">SUM(BH81:BH89)</f>
        <v>0</v>
      </c>
      <c r="BI80" s="207">
        <f t="shared" si="102"/>
        <v>0</v>
      </c>
      <c r="BJ80" s="207">
        <f t="shared" si="102"/>
        <v>0</v>
      </c>
      <c r="BK80" s="207">
        <f t="shared" si="102"/>
        <v>0</v>
      </c>
      <c r="BL80" s="207">
        <f t="shared" si="102"/>
        <v>0</v>
      </c>
      <c r="BM80" s="207">
        <f t="shared" si="102"/>
        <v>0</v>
      </c>
      <c r="BN80" s="319"/>
      <c r="BO80" s="207">
        <f>SUM(BO81:BO92)</f>
        <v>0</v>
      </c>
      <c r="BP80" s="207">
        <f t="shared" ref="BP80:BU80" si="103">SUM(BP81:BP89)</f>
        <v>0</v>
      </c>
      <c r="BQ80" s="207">
        <f t="shared" si="103"/>
        <v>0</v>
      </c>
      <c r="BR80" s="207">
        <f t="shared" si="103"/>
        <v>0</v>
      </c>
      <c r="BS80" s="207">
        <f t="shared" si="103"/>
        <v>0</v>
      </c>
      <c r="BT80" s="207">
        <f t="shared" si="103"/>
        <v>0</v>
      </c>
      <c r="BU80" s="207">
        <f t="shared" si="103"/>
        <v>0</v>
      </c>
    </row>
    <row r="81" spans="1:73" ht="40.15" customHeight="1">
      <c r="A81" s="335" t="s">
        <v>3870</v>
      </c>
      <c r="B81" s="141"/>
      <c r="C81" s="1220" t="s">
        <v>2669</v>
      </c>
      <c r="D81" s="1226" t="s">
        <v>2670</v>
      </c>
      <c r="E81" s="1232">
        <v>885</v>
      </c>
      <c r="F81" s="1238" t="s">
        <v>3852</v>
      </c>
      <c r="G81" s="1226" t="s">
        <v>809</v>
      </c>
      <c r="H81" s="1244" t="s">
        <v>3390</v>
      </c>
      <c r="I81" s="1244" t="s">
        <v>2982</v>
      </c>
      <c r="J81" s="1244" t="s">
        <v>3025</v>
      </c>
      <c r="K81" s="1226" t="s">
        <v>3871</v>
      </c>
      <c r="L81" s="1244" t="s">
        <v>3847</v>
      </c>
      <c r="M81" s="1226" t="s">
        <v>3848</v>
      </c>
      <c r="N81" s="1252" t="s">
        <v>3849</v>
      </c>
      <c r="O81" s="1392" t="s">
        <v>3872</v>
      </c>
      <c r="P81" s="1261" t="s">
        <v>2671</v>
      </c>
      <c r="Q81" s="1267">
        <v>5</v>
      </c>
      <c r="R81" s="1858" t="s">
        <v>2867</v>
      </c>
      <c r="S81" s="1858"/>
      <c r="T81" s="1284"/>
      <c r="U81" s="1287"/>
      <c r="V81" s="1287"/>
      <c r="W81" s="1287"/>
      <c r="X81" s="1287"/>
      <c r="Y81" s="1287"/>
      <c r="Z81" s="1294">
        <f t="shared" si="99"/>
        <v>0</v>
      </c>
      <c r="AA81" s="1294">
        <f t="shared" ref="AA81:AF89" si="104">SUM(AR81:AR84,AZ81:AZ84,BH81:BH84,BP81:BP84)</f>
        <v>0</v>
      </c>
      <c r="AB81" s="1294">
        <f t="shared" si="104"/>
        <v>0</v>
      </c>
      <c r="AC81" s="1294">
        <f t="shared" si="104"/>
        <v>0</v>
      </c>
      <c r="AD81" s="1294">
        <f t="shared" si="104"/>
        <v>0</v>
      </c>
      <c r="AE81" s="1294">
        <f t="shared" si="104"/>
        <v>0</v>
      </c>
      <c r="AF81" s="1294">
        <f t="shared" si="104"/>
        <v>0</v>
      </c>
      <c r="AG81" s="194"/>
      <c r="AH81" s="195"/>
      <c r="AI81" s="195"/>
      <c r="AJ81" s="195"/>
      <c r="AK81" s="196"/>
      <c r="AL81" s="197"/>
      <c r="AM81" s="197"/>
      <c r="AN81" s="197"/>
      <c r="AO81" s="197"/>
      <c r="AP81" s="1300">
        <f>+U81</f>
        <v>0</v>
      </c>
      <c r="AQ81" s="1294">
        <f>SUM(AR81:AW84)</f>
        <v>0</v>
      </c>
      <c r="AR81" s="209"/>
      <c r="AS81" s="209"/>
      <c r="AT81" s="209"/>
      <c r="AU81" s="209"/>
      <c r="AV81" s="209"/>
      <c r="AW81" s="209"/>
      <c r="AX81" s="1300">
        <f>+V81</f>
        <v>0</v>
      </c>
      <c r="AY81" s="1294">
        <f>SUM(AZ81:BE84)</f>
        <v>0</v>
      </c>
      <c r="AZ81" s="209"/>
      <c r="BA81" s="209"/>
      <c r="BB81" s="209"/>
      <c r="BC81" s="209"/>
      <c r="BD81" s="209"/>
      <c r="BE81" s="209"/>
      <c r="BF81" s="1300">
        <f>+W81</f>
        <v>0</v>
      </c>
      <c r="BG81" s="1294">
        <f>SUM(BH81:BM84)</f>
        <v>0</v>
      </c>
      <c r="BH81" s="209"/>
      <c r="BI81" s="209"/>
      <c r="BJ81" s="209"/>
      <c r="BK81" s="209"/>
      <c r="BL81" s="209"/>
      <c r="BM81" s="209"/>
      <c r="BN81" s="1300">
        <f>+X81</f>
        <v>0</v>
      </c>
      <c r="BO81" s="1294">
        <f>SUM(BP81:BU84)</f>
        <v>0</v>
      </c>
      <c r="BP81" s="209"/>
      <c r="BQ81" s="209"/>
      <c r="BR81" s="209"/>
      <c r="BS81" s="209"/>
      <c r="BT81" s="209"/>
      <c r="BU81" s="209"/>
    </row>
    <row r="82" spans="1:73" ht="40.15" customHeight="1">
      <c r="A82" s="335" t="s">
        <v>3870</v>
      </c>
      <c r="B82" s="141"/>
      <c r="C82" s="1221"/>
      <c r="D82" s="1227"/>
      <c r="E82" s="1233"/>
      <c r="F82" s="1239"/>
      <c r="G82" s="1227"/>
      <c r="H82" s="1245"/>
      <c r="I82" s="1245"/>
      <c r="J82" s="1245"/>
      <c r="K82" s="1227"/>
      <c r="L82" s="1245"/>
      <c r="M82" s="1227"/>
      <c r="N82" s="1253"/>
      <c r="O82" s="1392"/>
      <c r="P82" s="1262"/>
      <c r="Q82" s="1268"/>
      <c r="R82" s="1859"/>
      <c r="S82" s="1859"/>
      <c r="T82" s="1285"/>
      <c r="U82" s="1288"/>
      <c r="V82" s="1288"/>
      <c r="W82" s="1288"/>
      <c r="X82" s="1288"/>
      <c r="Y82" s="1288"/>
      <c r="Z82" s="1295"/>
      <c r="AA82" s="1295"/>
      <c r="AB82" s="1295"/>
      <c r="AC82" s="1295"/>
      <c r="AD82" s="1295"/>
      <c r="AE82" s="1295"/>
      <c r="AF82" s="1295"/>
      <c r="AG82" s="198"/>
      <c r="AH82" s="199"/>
      <c r="AI82" s="199"/>
      <c r="AJ82" s="199"/>
      <c r="AK82" s="200"/>
      <c r="AL82" s="201"/>
      <c r="AM82" s="201"/>
      <c r="AN82" s="201"/>
      <c r="AO82" s="201"/>
      <c r="AP82" s="1301"/>
      <c r="AQ82" s="1295"/>
      <c r="AR82" s="210"/>
      <c r="AS82" s="210"/>
      <c r="AT82" s="210"/>
      <c r="AU82" s="210"/>
      <c r="AV82" s="210"/>
      <c r="AW82" s="210"/>
      <c r="AX82" s="1301"/>
      <c r="AY82" s="1295"/>
      <c r="AZ82" s="210"/>
      <c r="BA82" s="210"/>
      <c r="BB82" s="210"/>
      <c r="BC82" s="210"/>
      <c r="BD82" s="210"/>
      <c r="BE82" s="210"/>
      <c r="BF82" s="1301"/>
      <c r="BG82" s="1295"/>
      <c r="BH82" s="210"/>
      <c r="BI82" s="210"/>
      <c r="BJ82" s="210"/>
      <c r="BK82" s="210"/>
      <c r="BL82" s="210"/>
      <c r="BM82" s="210"/>
      <c r="BN82" s="1301"/>
      <c r="BO82" s="1295"/>
      <c r="BP82" s="210"/>
      <c r="BQ82" s="210"/>
      <c r="BR82" s="210"/>
      <c r="BS82" s="210"/>
      <c r="BT82" s="210"/>
      <c r="BU82" s="210"/>
    </row>
    <row r="83" spans="1:73" ht="40.15" customHeight="1">
      <c r="A83" s="335" t="s">
        <v>3870</v>
      </c>
      <c r="B83" s="141"/>
      <c r="C83" s="1221"/>
      <c r="D83" s="1227"/>
      <c r="E83" s="1233"/>
      <c r="F83" s="1239"/>
      <c r="G83" s="1227"/>
      <c r="H83" s="1245"/>
      <c r="I83" s="1245"/>
      <c r="J83" s="1245"/>
      <c r="K83" s="1227"/>
      <c r="L83" s="1245"/>
      <c r="M83" s="1227"/>
      <c r="N83" s="1253"/>
      <c r="O83" s="1392"/>
      <c r="P83" s="1262"/>
      <c r="Q83" s="1268"/>
      <c r="R83" s="1859"/>
      <c r="S83" s="1859"/>
      <c r="T83" s="1285"/>
      <c r="U83" s="1288"/>
      <c r="V83" s="1288"/>
      <c r="W83" s="1288"/>
      <c r="X83" s="1288"/>
      <c r="Y83" s="1288"/>
      <c r="Z83" s="1295"/>
      <c r="AA83" s="1295"/>
      <c r="AB83" s="1295"/>
      <c r="AC83" s="1295"/>
      <c r="AD83" s="1295"/>
      <c r="AE83" s="1295"/>
      <c r="AF83" s="1295"/>
      <c r="AG83" s="200"/>
      <c r="AH83" s="199"/>
      <c r="AI83" s="199"/>
      <c r="AJ83" s="199"/>
      <c r="AK83" s="200"/>
      <c r="AL83" s="201"/>
      <c r="AM83" s="201"/>
      <c r="AN83" s="201"/>
      <c r="AO83" s="201"/>
      <c r="AP83" s="1301"/>
      <c r="AQ83" s="1295"/>
      <c r="AR83" s="210"/>
      <c r="AS83" s="210"/>
      <c r="AT83" s="210"/>
      <c r="AU83" s="210"/>
      <c r="AV83" s="210"/>
      <c r="AW83" s="210"/>
      <c r="AX83" s="1301"/>
      <c r="AY83" s="1295"/>
      <c r="AZ83" s="210"/>
      <c r="BA83" s="210"/>
      <c r="BB83" s="210"/>
      <c r="BC83" s="210"/>
      <c r="BD83" s="210"/>
      <c r="BE83" s="210"/>
      <c r="BF83" s="1301"/>
      <c r="BG83" s="1295"/>
      <c r="BH83" s="210"/>
      <c r="BI83" s="210"/>
      <c r="BJ83" s="210"/>
      <c r="BK83" s="210"/>
      <c r="BL83" s="210"/>
      <c r="BM83" s="210"/>
      <c r="BN83" s="1301"/>
      <c r="BO83" s="1295"/>
      <c r="BP83" s="210"/>
      <c r="BQ83" s="210"/>
      <c r="BR83" s="210"/>
      <c r="BS83" s="210"/>
      <c r="BT83" s="210"/>
      <c r="BU83" s="210"/>
    </row>
    <row r="84" spans="1:73" ht="40.15" customHeight="1">
      <c r="A84" s="335" t="s">
        <v>3870</v>
      </c>
      <c r="B84" s="141"/>
      <c r="C84" s="1222"/>
      <c r="D84" s="1228"/>
      <c r="E84" s="1234"/>
      <c r="F84" s="1240"/>
      <c r="G84" s="1228"/>
      <c r="H84" s="1246"/>
      <c r="I84" s="1246"/>
      <c r="J84" s="1246"/>
      <c r="K84" s="1228"/>
      <c r="L84" s="1246"/>
      <c r="M84" s="1228"/>
      <c r="N84" s="1254"/>
      <c r="O84" s="1392"/>
      <c r="P84" s="1263"/>
      <c r="Q84" s="1269"/>
      <c r="R84" s="1860"/>
      <c r="S84" s="1860"/>
      <c r="T84" s="1286"/>
      <c r="U84" s="1289"/>
      <c r="V84" s="1289"/>
      <c r="W84" s="1289"/>
      <c r="X84" s="1289"/>
      <c r="Y84" s="1289"/>
      <c r="Z84" s="1296"/>
      <c r="AA84" s="1296"/>
      <c r="AB84" s="1296"/>
      <c r="AC84" s="1296"/>
      <c r="AD84" s="1296"/>
      <c r="AE84" s="1296"/>
      <c r="AF84" s="1296"/>
      <c r="AG84" s="202"/>
      <c r="AH84" s="203"/>
      <c r="AI84" s="203"/>
      <c r="AJ84" s="203"/>
      <c r="AK84" s="202"/>
      <c r="AL84" s="204"/>
      <c r="AM84" s="204"/>
      <c r="AN84" s="204"/>
      <c r="AO84" s="204"/>
      <c r="AP84" s="1302"/>
      <c r="AQ84" s="1296"/>
      <c r="AR84" s="211"/>
      <c r="AS84" s="211"/>
      <c r="AT84" s="211"/>
      <c r="AU84" s="211"/>
      <c r="AV84" s="211"/>
      <c r="AW84" s="211"/>
      <c r="AX84" s="1302"/>
      <c r="AY84" s="1296"/>
      <c r="AZ84" s="211"/>
      <c r="BA84" s="211"/>
      <c r="BB84" s="211"/>
      <c r="BC84" s="211"/>
      <c r="BD84" s="211"/>
      <c r="BE84" s="211"/>
      <c r="BF84" s="1302"/>
      <c r="BG84" s="1296"/>
      <c r="BH84" s="211"/>
      <c r="BI84" s="211"/>
      <c r="BJ84" s="211"/>
      <c r="BK84" s="211"/>
      <c r="BL84" s="211"/>
      <c r="BM84" s="211"/>
      <c r="BN84" s="1302"/>
      <c r="BO84" s="1296"/>
      <c r="BP84" s="211"/>
      <c r="BQ84" s="211"/>
      <c r="BR84" s="211"/>
      <c r="BS84" s="211"/>
      <c r="BT84" s="211"/>
      <c r="BU84" s="211"/>
    </row>
    <row r="85" spans="1:73" ht="40.15" customHeight="1">
      <c r="A85" s="335" t="s">
        <v>3870</v>
      </c>
      <c r="B85" s="141"/>
      <c r="C85" s="1220" t="s">
        <v>2672</v>
      </c>
      <c r="D85" s="1226" t="s">
        <v>2673</v>
      </c>
      <c r="E85" s="1232">
        <v>886</v>
      </c>
      <c r="F85" s="1238" t="s">
        <v>3852</v>
      </c>
      <c r="G85" s="1226" t="s">
        <v>809</v>
      </c>
      <c r="H85" s="1244" t="s">
        <v>3390</v>
      </c>
      <c r="I85" s="1244" t="s">
        <v>2982</v>
      </c>
      <c r="J85" s="1244" t="s">
        <v>3025</v>
      </c>
      <c r="K85" s="1226" t="s">
        <v>3871</v>
      </c>
      <c r="L85" s="1244" t="s">
        <v>3847</v>
      </c>
      <c r="M85" s="1226" t="s">
        <v>3848</v>
      </c>
      <c r="N85" s="1252" t="s">
        <v>3849</v>
      </c>
      <c r="O85" s="1226" t="s">
        <v>3872</v>
      </c>
      <c r="P85" s="1261" t="s">
        <v>1001</v>
      </c>
      <c r="Q85" s="1267">
        <v>5</v>
      </c>
      <c r="R85" s="1276" t="s">
        <v>2867</v>
      </c>
      <c r="S85" s="1276"/>
      <c r="T85" s="1284"/>
      <c r="U85" s="1287"/>
      <c r="V85" s="1287"/>
      <c r="W85" s="1287"/>
      <c r="X85" s="1287"/>
      <c r="Y85" s="1287"/>
      <c r="Z85" s="1294">
        <f t="shared" si="99"/>
        <v>0</v>
      </c>
      <c r="AA85" s="1294">
        <f t="shared" si="104"/>
        <v>0</v>
      </c>
      <c r="AB85" s="1294">
        <f t="shared" si="104"/>
        <v>0</v>
      </c>
      <c r="AC85" s="1294">
        <f t="shared" si="104"/>
        <v>0</v>
      </c>
      <c r="AD85" s="1294">
        <f t="shared" si="104"/>
        <v>0</v>
      </c>
      <c r="AE85" s="1294">
        <f t="shared" si="104"/>
        <v>0</v>
      </c>
      <c r="AF85" s="1294">
        <f t="shared" si="104"/>
        <v>0</v>
      </c>
      <c r="AG85" s="194"/>
      <c r="AH85" s="195"/>
      <c r="AI85" s="195"/>
      <c r="AJ85" s="195"/>
      <c r="AK85" s="196"/>
      <c r="AL85" s="197"/>
      <c r="AM85" s="197"/>
      <c r="AN85" s="197"/>
      <c r="AO85" s="197"/>
      <c r="AP85" s="1300">
        <f>+U85</f>
        <v>0</v>
      </c>
      <c r="AQ85" s="1294">
        <f>SUM(AR85:AW88)</f>
        <v>0</v>
      </c>
      <c r="AR85" s="209"/>
      <c r="AS85" s="209"/>
      <c r="AT85" s="209"/>
      <c r="AU85" s="209"/>
      <c r="AV85" s="209"/>
      <c r="AW85" s="209"/>
      <c r="AX85" s="1300">
        <f>+V85</f>
        <v>0</v>
      </c>
      <c r="AY85" s="1294">
        <f>SUM(AZ85:BE88)</f>
        <v>0</v>
      </c>
      <c r="AZ85" s="209"/>
      <c r="BA85" s="209"/>
      <c r="BB85" s="209"/>
      <c r="BC85" s="209"/>
      <c r="BD85" s="209"/>
      <c r="BE85" s="209"/>
      <c r="BF85" s="1300">
        <f>+W85</f>
        <v>0</v>
      </c>
      <c r="BG85" s="1294">
        <f>SUM(BH85:BM88)</f>
        <v>0</v>
      </c>
      <c r="BH85" s="209"/>
      <c r="BI85" s="209"/>
      <c r="BJ85" s="209"/>
      <c r="BK85" s="209"/>
      <c r="BL85" s="209"/>
      <c r="BM85" s="209"/>
      <c r="BN85" s="1300">
        <f>+X85</f>
        <v>0</v>
      </c>
      <c r="BO85" s="1294">
        <f>SUM(BP85:BU88)</f>
        <v>0</v>
      </c>
      <c r="BP85" s="209"/>
      <c r="BQ85" s="209"/>
      <c r="BR85" s="209"/>
      <c r="BS85" s="209"/>
      <c r="BT85" s="209"/>
      <c r="BU85" s="209"/>
    </row>
    <row r="86" spans="1:73" ht="40.15" customHeight="1">
      <c r="A86" s="335" t="s">
        <v>3870</v>
      </c>
      <c r="B86" s="141"/>
      <c r="C86" s="1221"/>
      <c r="D86" s="1227"/>
      <c r="E86" s="1233"/>
      <c r="F86" s="1239"/>
      <c r="G86" s="1227"/>
      <c r="H86" s="1245"/>
      <c r="I86" s="1245"/>
      <c r="J86" s="1245"/>
      <c r="K86" s="1227"/>
      <c r="L86" s="1245"/>
      <c r="M86" s="1227"/>
      <c r="N86" s="1253"/>
      <c r="O86" s="1227"/>
      <c r="P86" s="1262"/>
      <c r="Q86" s="1268"/>
      <c r="R86" s="1277"/>
      <c r="S86" s="1277"/>
      <c r="T86" s="1285"/>
      <c r="U86" s="1288"/>
      <c r="V86" s="1288"/>
      <c r="W86" s="1288"/>
      <c r="X86" s="1288"/>
      <c r="Y86" s="1288"/>
      <c r="Z86" s="1295"/>
      <c r="AA86" s="1295"/>
      <c r="AB86" s="1295"/>
      <c r="AC86" s="1295"/>
      <c r="AD86" s="1295"/>
      <c r="AE86" s="1295"/>
      <c r="AF86" s="1295"/>
      <c r="AG86" s="198"/>
      <c r="AH86" s="199"/>
      <c r="AI86" s="199"/>
      <c r="AJ86" s="199"/>
      <c r="AK86" s="200"/>
      <c r="AL86" s="201"/>
      <c r="AM86" s="201"/>
      <c r="AN86" s="201"/>
      <c r="AO86" s="201"/>
      <c r="AP86" s="1301"/>
      <c r="AQ86" s="1295"/>
      <c r="AR86" s="210"/>
      <c r="AS86" s="210"/>
      <c r="AT86" s="210"/>
      <c r="AU86" s="210"/>
      <c r="AV86" s="210"/>
      <c r="AW86" s="210"/>
      <c r="AX86" s="1301"/>
      <c r="AY86" s="1295"/>
      <c r="AZ86" s="210"/>
      <c r="BA86" s="210"/>
      <c r="BB86" s="210"/>
      <c r="BC86" s="210"/>
      <c r="BD86" s="210"/>
      <c r="BE86" s="210"/>
      <c r="BF86" s="1301"/>
      <c r="BG86" s="1295"/>
      <c r="BH86" s="210"/>
      <c r="BI86" s="210"/>
      <c r="BJ86" s="210"/>
      <c r="BK86" s="210"/>
      <c r="BL86" s="210"/>
      <c r="BM86" s="210"/>
      <c r="BN86" s="1301"/>
      <c r="BO86" s="1295"/>
      <c r="BP86" s="210"/>
      <c r="BQ86" s="210"/>
      <c r="BR86" s="210"/>
      <c r="BS86" s="210"/>
      <c r="BT86" s="210"/>
      <c r="BU86" s="210"/>
    </row>
    <row r="87" spans="1:73" ht="40.15" customHeight="1">
      <c r="A87" s="335" t="s">
        <v>3870</v>
      </c>
      <c r="B87" s="141"/>
      <c r="C87" s="1221"/>
      <c r="D87" s="1227"/>
      <c r="E87" s="1233"/>
      <c r="F87" s="1239"/>
      <c r="G87" s="1227"/>
      <c r="H87" s="1245"/>
      <c r="I87" s="1245"/>
      <c r="J87" s="1245"/>
      <c r="K87" s="1227"/>
      <c r="L87" s="1245"/>
      <c r="M87" s="1227"/>
      <c r="N87" s="1253"/>
      <c r="O87" s="1227"/>
      <c r="P87" s="1262"/>
      <c r="Q87" s="1268"/>
      <c r="R87" s="1277"/>
      <c r="S87" s="1277"/>
      <c r="T87" s="1285"/>
      <c r="U87" s="1288"/>
      <c r="V87" s="1288"/>
      <c r="W87" s="1288"/>
      <c r="X87" s="1288"/>
      <c r="Y87" s="1288"/>
      <c r="Z87" s="1295"/>
      <c r="AA87" s="1295"/>
      <c r="AB87" s="1295"/>
      <c r="AC87" s="1295"/>
      <c r="AD87" s="1295"/>
      <c r="AE87" s="1295"/>
      <c r="AF87" s="1295"/>
      <c r="AG87" s="200"/>
      <c r="AH87" s="199"/>
      <c r="AI87" s="199"/>
      <c r="AJ87" s="199"/>
      <c r="AK87" s="200"/>
      <c r="AL87" s="201"/>
      <c r="AM87" s="201"/>
      <c r="AN87" s="201"/>
      <c r="AO87" s="201"/>
      <c r="AP87" s="1301"/>
      <c r="AQ87" s="1295"/>
      <c r="AR87" s="210"/>
      <c r="AS87" s="210"/>
      <c r="AT87" s="210"/>
      <c r="AU87" s="210"/>
      <c r="AV87" s="210"/>
      <c r="AW87" s="210"/>
      <c r="AX87" s="1301"/>
      <c r="AY87" s="1295"/>
      <c r="AZ87" s="210"/>
      <c r="BA87" s="210"/>
      <c r="BB87" s="210"/>
      <c r="BC87" s="210"/>
      <c r="BD87" s="210"/>
      <c r="BE87" s="210"/>
      <c r="BF87" s="1301"/>
      <c r="BG87" s="1295"/>
      <c r="BH87" s="210"/>
      <c r="BI87" s="210"/>
      <c r="BJ87" s="210"/>
      <c r="BK87" s="210"/>
      <c r="BL87" s="210"/>
      <c r="BM87" s="210"/>
      <c r="BN87" s="1301"/>
      <c r="BO87" s="1295"/>
      <c r="BP87" s="210"/>
      <c r="BQ87" s="210"/>
      <c r="BR87" s="210"/>
      <c r="BS87" s="210"/>
      <c r="BT87" s="210"/>
      <c r="BU87" s="210"/>
    </row>
    <row r="88" spans="1:73" ht="40.15" customHeight="1">
      <c r="A88" s="335" t="s">
        <v>3870</v>
      </c>
      <c r="B88" s="141"/>
      <c r="C88" s="1221"/>
      <c r="D88" s="1227"/>
      <c r="E88" s="1233"/>
      <c r="F88" s="1239"/>
      <c r="G88" s="1227"/>
      <c r="H88" s="1245"/>
      <c r="I88" s="1245"/>
      <c r="J88" s="1245"/>
      <c r="K88" s="1227"/>
      <c r="L88" s="1245"/>
      <c r="M88" s="1227"/>
      <c r="N88" s="1253"/>
      <c r="O88" s="1227"/>
      <c r="P88" s="1262"/>
      <c r="Q88" s="1268"/>
      <c r="R88" s="1277"/>
      <c r="S88" s="1277"/>
      <c r="T88" s="1286"/>
      <c r="U88" s="1289"/>
      <c r="V88" s="1289"/>
      <c r="W88" s="1289"/>
      <c r="X88" s="1289"/>
      <c r="Y88" s="1289"/>
      <c r="Z88" s="1296"/>
      <c r="AA88" s="1296"/>
      <c r="AB88" s="1296"/>
      <c r="AC88" s="1296"/>
      <c r="AD88" s="1296"/>
      <c r="AE88" s="1296"/>
      <c r="AF88" s="1296"/>
      <c r="AG88" s="202"/>
      <c r="AH88" s="203"/>
      <c r="AI88" s="203"/>
      <c r="AJ88" s="203"/>
      <c r="AK88" s="202"/>
      <c r="AL88" s="204"/>
      <c r="AM88" s="204"/>
      <c r="AN88" s="204"/>
      <c r="AO88" s="204"/>
      <c r="AP88" s="1302"/>
      <c r="AQ88" s="1296"/>
      <c r="AR88" s="211"/>
      <c r="AS88" s="211"/>
      <c r="AT88" s="211"/>
      <c r="AU88" s="211"/>
      <c r="AV88" s="211"/>
      <c r="AW88" s="211"/>
      <c r="AX88" s="1302"/>
      <c r="AY88" s="1296"/>
      <c r="AZ88" s="211"/>
      <c r="BA88" s="211"/>
      <c r="BB88" s="211"/>
      <c r="BC88" s="211"/>
      <c r="BD88" s="211"/>
      <c r="BE88" s="211"/>
      <c r="BF88" s="1302"/>
      <c r="BG88" s="1296"/>
      <c r="BH88" s="211"/>
      <c r="BI88" s="211"/>
      <c r="BJ88" s="211"/>
      <c r="BK88" s="211"/>
      <c r="BL88" s="211"/>
      <c r="BM88" s="211"/>
      <c r="BN88" s="1302"/>
      <c r="BO88" s="1296"/>
      <c r="BP88" s="211"/>
      <c r="BQ88" s="211"/>
      <c r="BR88" s="211"/>
      <c r="BS88" s="211"/>
      <c r="BT88" s="211"/>
      <c r="BU88" s="211"/>
    </row>
    <row r="89" spans="1:73" ht="40.15" customHeight="1">
      <c r="A89" s="335" t="s">
        <v>3870</v>
      </c>
      <c r="B89" s="141"/>
      <c r="C89" s="1220" t="s">
        <v>2674</v>
      </c>
      <c r="D89" s="1226" t="s">
        <v>2675</v>
      </c>
      <c r="E89" s="1232">
        <v>887</v>
      </c>
      <c r="F89" s="1238" t="s">
        <v>3852</v>
      </c>
      <c r="G89" s="1226" t="s">
        <v>809</v>
      </c>
      <c r="H89" s="1244" t="s">
        <v>3025</v>
      </c>
      <c r="I89" s="1244" t="s">
        <v>2982</v>
      </c>
      <c r="J89" s="1244" t="s">
        <v>3025</v>
      </c>
      <c r="K89" s="1226" t="s">
        <v>3873</v>
      </c>
      <c r="L89" s="1244" t="s">
        <v>3847</v>
      </c>
      <c r="M89" s="1226" t="s">
        <v>3848</v>
      </c>
      <c r="N89" s="1252" t="s">
        <v>3849</v>
      </c>
      <c r="O89" s="1392" t="s">
        <v>3872</v>
      </c>
      <c r="P89" s="1261" t="s">
        <v>809</v>
      </c>
      <c r="Q89" s="1267">
        <v>40</v>
      </c>
      <c r="R89" s="1276"/>
      <c r="S89" s="1276"/>
      <c r="T89" s="1284"/>
      <c r="U89" s="1287"/>
      <c r="V89" s="1287"/>
      <c r="W89" s="1287"/>
      <c r="X89" s="1287"/>
      <c r="Y89" s="1287"/>
      <c r="Z89" s="1294">
        <f t="shared" si="99"/>
        <v>0</v>
      </c>
      <c r="AA89" s="1294">
        <f t="shared" si="104"/>
        <v>0</v>
      </c>
      <c r="AB89" s="1294">
        <f t="shared" si="104"/>
        <v>0</v>
      </c>
      <c r="AC89" s="1294">
        <f t="shared" si="104"/>
        <v>0</v>
      </c>
      <c r="AD89" s="1294">
        <f t="shared" si="104"/>
        <v>0</v>
      </c>
      <c r="AE89" s="1294">
        <f t="shared" si="104"/>
        <v>0</v>
      </c>
      <c r="AF89" s="1294">
        <f t="shared" si="104"/>
        <v>0</v>
      </c>
      <c r="AG89" s="194"/>
      <c r="AH89" s="195"/>
      <c r="AI89" s="195"/>
      <c r="AJ89" s="195"/>
      <c r="AK89" s="196"/>
      <c r="AL89" s="197"/>
      <c r="AM89" s="197"/>
      <c r="AN89" s="197"/>
      <c r="AO89" s="197"/>
      <c r="AP89" s="1300">
        <f>+U89</f>
        <v>0</v>
      </c>
      <c r="AQ89" s="1294">
        <f>SUM(AR89:AW92)</f>
        <v>0</v>
      </c>
      <c r="AR89" s="209"/>
      <c r="AS89" s="209"/>
      <c r="AT89" s="209"/>
      <c r="AU89" s="209"/>
      <c r="AV89" s="209"/>
      <c r="AW89" s="209"/>
      <c r="AX89" s="1300">
        <f>+V89</f>
        <v>0</v>
      </c>
      <c r="AY89" s="1294">
        <f>SUM(AZ89:BE92)</f>
        <v>0</v>
      </c>
      <c r="AZ89" s="209"/>
      <c r="BA89" s="209"/>
      <c r="BB89" s="209"/>
      <c r="BC89" s="209"/>
      <c r="BD89" s="209"/>
      <c r="BE89" s="209"/>
      <c r="BF89" s="1300">
        <f>+W89</f>
        <v>0</v>
      </c>
      <c r="BG89" s="1294">
        <f>SUM(BH89:BM92)</f>
        <v>0</v>
      </c>
      <c r="BH89" s="209"/>
      <c r="BI89" s="209"/>
      <c r="BJ89" s="209"/>
      <c r="BK89" s="209"/>
      <c r="BL89" s="209"/>
      <c r="BM89" s="209"/>
      <c r="BN89" s="1300">
        <f>+X89</f>
        <v>0</v>
      </c>
      <c r="BO89" s="1294">
        <f>SUM(BP89:BU92)</f>
        <v>0</v>
      </c>
      <c r="BP89" s="209"/>
      <c r="BQ89" s="209"/>
      <c r="BR89" s="209"/>
      <c r="BS89" s="209"/>
      <c r="BT89" s="209"/>
      <c r="BU89" s="209"/>
    </row>
    <row r="90" spans="1:73" ht="40.15" customHeight="1">
      <c r="A90" s="335" t="s">
        <v>3870</v>
      </c>
      <c r="B90" s="141"/>
      <c r="C90" s="1221"/>
      <c r="D90" s="1227"/>
      <c r="E90" s="1233"/>
      <c r="F90" s="1239"/>
      <c r="G90" s="1227"/>
      <c r="H90" s="1245"/>
      <c r="I90" s="1245"/>
      <c r="J90" s="1245"/>
      <c r="K90" s="1227"/>
      <c r="L90" s="1245"/>
      <c r="M90" s="1227"/>
      <c r="N90" s="1253"/>
      <c r="O90" s="1392"/>
      <c r="P90" s="1262"/>
      <c r="Q90" s="1268"/>
      <c r="R90" s="1277"/>
      <c r="S90" s="1277"/>
      <c r="T90" s="1285"/>
      <c r="U90" s="1288"/>
      <c r="V90" s="1288"/>
      <c r="W90" s="1288"/>
      <c r="X90" s="1288"/>
      <c r="Y90" s="1288"/>
      <c r="Z90" s="1295"/>
      <c r="AA90" s="1295"/>
      <c r="AB90" s="1295"/>
      <c r="AC90" s="1295"/>
      <c r="AD90" s="1295"/>
      <c r="AE90" s="1295"/>
      <c r="AF90" s="1295"/>
      <c r="AG90" s="198"/>
      <c r="AH90" s="199"/>
      <c r="AI90" s="199"/>
      <c r="AJ90" s="199"/>
      <c r="AK90" s="200"/>
      <c r="AL90" s="201"/>
      <c r="AM90" s="201"/>
      <c r="AN90" s="201"/>
      <c r="AO90" s="201"/>
      <c r="AP90" s="1301"/>
      <c r="AQ90" s="1295"/>
      <c r="AR90" s="210"/>
      <c r="AS90" s="210"/>
      <c r="AT90" s="210"/>
      <c r="AU90" s="210"/>
      <c r="AV90" s="210"/>
      <c r="AW90" s="210"/>
      <c r="AX90" s="1301"/>
      <c r="AY90" s="1295"/>
      <c r="AZ90" s="210"/>
      <c r="BA90" s="210"/>
      <c r="BB90" s="210"/>
      <c r="BC90" s="210"/>
      <c r="BD90" s="210"/>
      <c r="BE90" s="210"/>
      <c r="BF90" s="1301"/>
      <c r="BG90" s="1295"/>
      <c r="BH90" s="210"/>
      <c r="BI90" s="210"/>
      <c r="BJ90" s="210"/>
      <c r="BK90" s="210"/>
      <c r="BL90" s="210"/>
      <c r="BM90" s="210"/>
      <c r="BN90" s="1301"/>
      <c r="BO90" s="1295"/>
      <c r="BP90" s="210"/>
      <c r="BQ90" s="210"/>
      <c r="BR90" s="210"/>
      <c r="BS90" s="210"/>
      <c r="BT90" s="210"/>
      <c r="BU90" s="210"/>
    </row>
    <row r="91" spans="1:73" ht="40.15" customHeight="1">
      <c r="A91" s="335" t="s">
        <v>3870</v>
      </c>
      <c r="B91" s="141"/>
      <c r="C91" s="1221"/>
      <c r="D91" s="1227"/>
      <c r="E91" s="1233"/>
      <c r="F91" s="1239"/>
      <c r="G91" s="1227"/>
      <c r="H91" s="1245"/>
      <c r="I91" s="1245"/>
      <c r="J91" s="1245"/>
      <c r="K91" s="1227"/>
      <c r="L91" s="1245"/>
      <c r="M91" s="1227"/>
      <c r="N91" s="1253"/>
      <c r="O91" s="1392"/>
      <c r="P91" s="1262"/>
      <c r="Q91" s="1268"/>
      <c r="R91" s="1277"/>
      <c r="S91" s="1277"/>
      <c r="T91" s="1285"/>
      <c r="U91" s="1288"/>
      <c r="V91" s="1288"/>
      <c r="W91" s="1288"/>
      <c r="X91" s="1288"/>
      <c r="Y91" s="1288"/>
      <c r="Z91" s="1295"/>
      <c r="AA91" s="1295"/>
      <c r="AB91" s="1295"/>
      <c r="AC91" s="1295"/>
      <c r="AD91" s="1295"/>
      <c r="AE91" s="1295"/>
      <c r="AF91" s="1295"/>
      <c r="AG91" s="200"/>
      <c r="AH91" s="199"/>
      <c r="AI91" s="199"/>
      <c r="AJ91" s="199"/>
      <c r="AK91" s="200"/>
      <c r="AL91" s="201"/>
      <c r="AM91" s="201"/>
      <c r="AN91" s="201"/>
      <c r="AO91" s="201"/>
      <c r="AP91" s="1301"/>
      <c r="AQ91" s="1295"/>
      <c r="AR91" s="210"/>
      <c r="AS91" s="210"/>
      <c r="AT91" s="210"/>
      <c r="AU91" s="210"/>
      <c r="AV91" s="210"/>
      <c r="AW91" s="210"/>
      <c r="AX91" s="1301"/>
      <c r="AY91" s="1295"/>
      <c r="AZ91" s="210"/>
      <c r="BA91" s="210"/>
      <c r="BB91" s="210"/>
      <c r="BC91" s="210"/>
      <c r="BD91" s="210"/>
      <c r="BE91" s="210"/>
      <c r="BF91" s="1301"/>
      <c r="BG91" s="1295"/>
      <c r="BH91" s="210"/>
      <c r="BI91" s="210"/>
      <c r="BJ91" s="210"/>
      <c r="BK91" s="210"/>
      <c r="BL91" s="210"/>
      <c r="BM91" s="210"/>
      <c r="BN91" s="1301"/>
      <c r="BO91" s="1295"/>
      <c r="BP91" s="210"/>
      <c r="BQ91" s="210"/>
      <c r="BR91" s="210"/>
      <c r="BS91" s="210"/>
      <c r="BT91" s="210"/>
      <c r="BU91" s="210"/>
    </row>
    <row r="92" spans="1:73" ht="40.15" customHeight="1">
      <c r="A92" s="335" t="s">
        <v>3870</v>
      </c>
      <c r="B92" s="141"/>
      <c r="C92" s="1221"/>
      <c r="D92" s="1227"/>
      <c r="E92" s="1233"/>
      <c r="F92" s="1239"/>
      <c r="G92" s="1227"/>
      <c r="H92" s="1245"/>
      <c r="I92" s="1245"/>
      <c r="J92" s="1245"/>
      <c r="K92" s="1227"/>
      <c r="L92" s="1245"/>
      <c r="M92" s="1227"/>
      <c r="N92" s="1253"/>
      <c r="O92" s="1392"/>
      <c r="P92" s="1262"/>
      <c r="Q92" s="1268"/>
      <c r="R92" s="1277"/>
      <c r="S92" s="1277"/>
      <c r="T92" s="1286"/>
      <c r="U92" s="1289"/>
      <c r="V92" s="1289"/>
      <c r="W92" s="1289"/>
      <c r="X92" s="1289"/>
      <c r="Y92" s="1289"/>
      <c r="Z92" s="1296"/>
      <c r="AA92" s="1296"/>
      <c r="AB92" s="1296"/>
      <c r="AC92" s="1296"/>
      <c r="AD92" s="1296"/>
      <c r="AE92" s="1296"/>
      <c r="AF92" s="1296"/>
      <c r="AG92" s="202"/>
      <c r="AH92" s="203"/>
      <c r="AI92" s="203"/>
      <c r="AJ92" s="203"/>
      <c r="AK92" s="202"/>
      <c r="AL92" s="204"/>
      <c r="AM92" s="204"/>
      <c r="AN92" s="204"/>
      <c r="AO92" s="204"/>
      <c r="AP92" s="1302"/>
      <c r="AQ92" s="1296"/>
      <c r="AR92" s="211"/>
      <c r="AS92" s="211"/>
      <c r="AT92" s="211"/>
      <c r="AU92" s="211"/>
      <c r="AV92" s="211"/>
      <c r="AW92" s="211"/>
      <c r="AX92" s="1302"/>
      <c r="AY92" s="1296"/>
      <c r="AZ92" s="211"/>
      <c r="BA92" s="211"/>
      <c r="BB92" s="211"/>
      <c r="BC92" s="211"/>
      <c r="BD92" s="211"/>
      <c r="BE92" s="211"/>
      <c r="BF92" s="1302"/>
      <c r="BG92" s="1296"/>
      <c r="BH92" s="211"/>
      <c r="BI92" s="211"/>
      <c r="BJ92" s="211"/>
      <c r="BK92" s="211"/>
      <c r="BL92" s="211"/>
      <c r="BM92" s="211"/>
      <c r="BN92" s="1302"/>
      <c r="BO92" s="1296"/>
      <c r="BP92" s="211"/>
      <c r="BQ92" s="211"/>
      <c r="BR92" s="211"/>
      <c r="BS92" s="211"/>
      <c r="BT92" s="211"/>
      <c r="BU92" s="211"/>
    </row>
    <row r="93" spans="1:73" ht="40.15" customHeight="1">
      <c r="A93" s="133"/>
      <c r="B93" s="134" t="s">
        <v>2676</v>
      </c>
      <c r="C93" s="135" t="s">
        <v>2677</v>
      </c>
      <c r="D93" s="136"/>
      <c r="E93" s="137"/>
      <c r="F93" s="138"/>
      <c r="G93" s="139"/>
      <c r="H93" s="140"/>
      <c r="I93" s="140"/>
      <c r="J93" s="158"/>
      <c r="K93" s="158"/>
      <c r="L93" s="136"/>
      <c r="M93" s="159"/>
      <c r="N93" s="160"/>
      <c r="O93" s="161"/>
      <c r="P93" s="161"/>
      <c r="Q93" s="174"/>
      <c r="R93" s="175"/>
      <c r="S93" s="175"/>
      <c r="T93" s="176"/>
      <c r="U93" s="177"/>
      <c r="V93" s="177"/>
      <c r="W93" s="177"/>
      <c r="X93" s="177"/>
      <c r="Y93" s="185">
        <f>SUM(Y94:Y105)</f>
        <v>0</v>
      </c>
      <c r="Z93" s="186">
        <f t="shared" si="99"/>
        <v>0</v>
      </c>
      <c r="AA93" s="186">
        <f t="shared" si="99"/>
        <v>0</v>
      </c>
      <c r="AB93" s="186">
        <f t="shared" si="99"/>
        <v>0</v>
      </c>
      <c r="AC93" s="186">
        <f t="shared" si="99"/>
        <v>0</v>
      </c>
      <c r="AD93" s="186">
        <f t="shared" si="99"/>
        <v>0</v>
      </c>
      <c r="AE93" s="186">
        <f t="shared" si="99"/>
        <v>0</v>
      </c>
      <c r="AF93" s="186">
        <f t="shared" si="99"/>
        <v>0</v>
      </c>
      <c r="AG93" s="193"/>
      <c r="AH93" s="193"/>
      <c r="AI93" s="193"/>
      <c r="AJ93" s="193"/>
      <c r="AK93" s="193"/>
      <c r="AL93" s="193"/>
      <c r="AM93" s="193"/>
      <c r="AN93" s="193"/>
      <c r="AO93" s="193"/>
      <c r="AP93" s="206"/>
      <c r="AQ93" s="207">
        <f t="shared" ref="AQ93:AR93" si="105">SUM(AQ94:AQ105)</f>
        <v>0</v>
      </c>
      <c r="AR93" s="207">
        <f t="shared" si="105"/>
        <v>0</v>
      </c>
      <c r="AS93" s="207">
        <f t="shared" ref="AS93:AW93" si="106">SUM(AS94:AS105)</f>
        <v>0</v>
      </c>
      <c r="AT93" s="207">
        <f t="shared" si="106"/>
        <v>0</v>
      </c>
      <c r="AU93" s="207">
        <f t="shared" si="106"/>
        <v>0</v>
      </c>
      <c r="AV93" s="207">
        <f t="shared" si="106"/>
        <v>0</v>
      </c>
      <c r="AW93" s="207">
        <f t="shared" si="106"/>
        <v>0</v>
      </c>
      <c r="AX93" s="206"/>
      <c r="AY93" s="207">
        <f t="shared" ref="AY93" si="107">SUM(AY94:AY105)</f>
        <v>0</v>
      </c>
      <c r="AZ93" s="207">
        <f t="shared" ref="AZ93:BE93" si="108">SUM(AZ94:AZ102)</f>
        <v>0</v>
      </c>
      <c r="BA93" s="207">
        <f t="shared" si="108"/>
        <v>0</v>
      </c>
      <c r="BB93" s="207">
        <f t="shared" si="108"/>
        <v>0</v>
      </c>
      <c r="BC93" s="207">
        <f t="shared" si="108"/>
        <v>0</v>
      </c>
      <c r="BD93" s="207">
        <f t="shared" si="108"/>
        <v>0</v>
      </c>
      <c r="BE93" s="207">
        <f t="shared" si="108"/>
        <v>0</v>
      </c>
      <c r="BF93" s="206"/>
      <c r="BG93" s="207">
        <f t="shared" ref="BG93" si="109">SUM(BG94:BG105)</f>
        <v>0</v>
      </c>
      <c r="BH93" s="207">
        <f t="shared" ref="BH93:BM93" si="110">SUM(BH94:BH102)</f>
        <v>0</v>
      </c>
      <c r="BI93" s="207">
        <f t="shared" si="110"/>
        <v>0</v>
      </c>
      <c r="BJ93" s="207">
        <f t="shared" si="110"/>
        <v>0</v>
      </c>
      <c r="BK93" s="207">
        <f t="shared" si="110"/>
        <v>0</v>
      </c>
      <c r="BL93" s="207">
        <f t="shared" si="110"/>
        <v>0</v>
      </c>
      <c r="BM93" s="207">
        <f t="shared" si="110"/>
        <v>0</v>
      </c>
      <c r="BN93" s="206"/>
      <c r="BO93" s="207">
        <f t="shared" ref="BO93" si="111">SUM(BO94:BO105)</f>
        <v>0</v>
      </c>
      <c r="BP93" s="207">
        <f t="shared" ref="BP93:BU93" si="112">SUM(BP94:BP102)</f>
        <v>0</v>
      </c>
      <c r="BQ93" s="207">
        <f t="shared" si="112"/>
        <v>0</v>
      </c>
      <c r="BR93" s="207">
        <f t="shared" si="112"/>
        <v>0</v>
      </c>
      <c r="BS93" s="207">
        <f t="shared" si="112"/>
        <v>0</v>
      </c>
      <c r="BT93" s="207">
        <f t="shared" si="112"/>
        <v>0</v>
      </c>
      <c r="BU93" s="207">
        <f t="shared" si="112"/>
        <v>0</v>
      </c>
    </row>
    <row r="94" spans="1:73" ht="40.15" customHeight="1">
      <c r="A94" s="274" t="s">
        <v>3844</v>
      </c>
      <c r="B94" s="141"/>
      <c r="C94" s="1220" t="s">
        <v>2678</v>
      </c>
      <c r="D94" s="1226" t="s">
        <v>2679</v>
      </c>
      <c r="E94" s="1232">
        <v>888</v>
      </c>
      <c r="F94" s="1238" t="s">
        <v>3874</v>
      </c>
      <c r="G94" s="1226" t="s">
        <v>3875</v>
      </c>
      <c r="H94" s="1244" t="s">
        <v>272</v>
      </c>
      <c r="I94" s="1244" t="s">
        <v>3846</v>
      </c>
      <c r="J94" s="1244">
        <v>45</v>
      </c>
      <c r="K94" s="1226" t="s">
        <v>3595</v>
      </c>
      <c r="L94" s="1244">
        <v>4599</v>
      </c>
      <c r="M94" s="1226" t="s">
        <v>3615</v>
      </c>
      <c r="N94" s="1252">
        <v>2024004540028</v>
      </c>
      <c r="O94" s="1226" t="s">
        <v>3854</v>
      </c>
      <c r="P94" s="1261" t="s">
        <v>2680</v>
      </c>
      <c r="Q94" s="1267">
        <v>4</v>
      </c>
      <c r="R94" s="1276" t="s">
        <v>2867</v>
      </c>
      <c r="S94" s="1276"/>
      <c r="T94" s="1284"/>
      <c r="U94" s="1287"/>
      <c r="V94" s="1287"/>
      <c r="W94" s="1287"/>
      <c r="X94" s="1287"/>
      <c r="Y94" s="1287"/>
      <c r="Z94" s="1294">
        <f t="shared" si="99"/>
        <v>0</v>
      </c>
      <c r="AA94" s="1294">
        <f t="shared" ref="AA94:AF102" si="113">SUM(AR94:AR97,AZ94:AZ97,BH94:BH97,BP94:BP97)</f>
        <v>0</v>
      </c>
      <c r="AB94" s="1294">
        <f t="shared" si="113"/>
        <v>0</v>
      </c>
      <c r="AC94" s="1294">
        <f t="shared" si="113"/>
        <v>0</v>
      </c>
      <c r="AD94" s="1294">
        <f t="shared" si="113"/>
        <v>0</v>
      </c>
      <c r="AE94" s="1294">
        <f t="shared" si="113"/>
        <v>0</v>
      </c>
      <c r="AF94" s="1294">
        <f t="shared" si="113"/>
        <v>0</v>
      </c>
      <c r="AG94" s="194"/>
      <c r="AH94" s="195"/>
      <c r="AI94" s="195"/>
      <c r="AJ94" s="195"/>
      <c r="AK94" s="196"/>
      <c r="AL94" s="197"/>
      <c r="AM94" s="197"/>
      <c r="AN94" s="197"/>
      <c r="AO94" s="197"/>
      <c r="AP94" s="1300">
        <f>+U94</f>
        <v>0</v>
      </c>
      <c r="AQ94" s="1294">
        <f>SUM(AR94:AW97)</f>
        <v>0</v>
      </c>
      <c r="AR94" s="209"/>
      <c r="AS94" s="209"/>
      <c r="AT94" s="209"/>
      <c r="AU94" s="209"/>
      <c r="AV94" s="209"/>
      <c r="AW94" s="209"/>
      <c r="AX94" s="1300">
        <f>+V94</f>
        <v>0</v>
      </c>
      <c r="AY94" s="1294">
        <f>SUM(AZ94:BE97)</f>
        <v>0</v>
      </c>
      <c r="AZ94" s="209"/>
      <c r="BA94" s="209"/>
      <c r="BB94" s="209"/>
      <c r="BC94" s="209"/>
      <c r="BD94" s="209"/>
      <c r="BE94" s="209"/>
      <c r="BF94" s="1300">
        <f>+W94</f>
        <v>0</v>
      </c>
      <c r="BG94" s="1294">
        <f>SUM(BH94:BM97)</f>
        <v>0</v>
      </c>
      <c r="BH94" s="209"/>
      <c r="BI94" s="209"/>
      <c r="BJ94" s="209"/>
      <c r="BK94" s="209"/>
      <c r="BL94" s="209"/>
      <c r="BM94" s="209"/>
      <c r="BN94" s="1300">
        <f>+X94</f>
        <v>0</v>
      </c>
      <c r="BO94" s="1294">
        <f>SUM(BP94:BU97)</f>
        <v>0</v>
      </c>
      <c r="BP94" s="209"/>
      <c r="BQ94" s="209"/>
      <c r="BR94" s="209"/>
      <c r="BS94" s="209"/>
      <c r="BT94" s="209"/>
      <c r="BU94" s="209"/>
    </row>
    <row r="95" spans="1:73" ht="40.15" customHeight="1">
      <c r="A95" s="274" t="s">
        <v>3844</v>
      </c>
      <c r="B95" s="141"/>
      <c r="C95" s="1221"/>
      <c r="D95" s="1227"/>
      <c r="E95" s="1233"/>
      <c r="F95" s="1239"/>
      <c r="G95" s="1227"/>
      <c r="H95" s="1245"/>
      <c r="I95" s="1245"/>
      <c r="J95" s="1245"/>
      <c r="K95" s="1227"/>
      <c r="L95" s="1245"/>
      <c r="M95" s="1227"/>
      <c r="N95" s="1253"/>
      <c r="O95" s="1227"/>
      <c r="P95" s="1262"/>
      <c r="Q95" s="1268"/>
      <c r="R95" s="1277"/>
      <c r="S95" s="1277"/>
      <c r="T95" s="1285"/>
      <c r="U95" s="1288"/>
      <c r="V95" s="1288"/>
      <c r="W95" s="1288"/>
      <c r="X95" s="1288"/>
      <c r="Y95" s="1288"/>
      <c r="Z95" s="1295"/>
      <c r="AA95" s="1295"/>
      <c r="AB95" s="1295"/>
      <c r="AC95" s="1295"/>
      <c r="AD95" s="1295"/>
      <c r="AE95" s="1295"/>
      <c r="AF95" s="1295"/>
      <c r="AG95" s="198"/>
      <c r="AH95" s="199"/>
      <c r="AI95" s="199"/>
      <c r="AJ95" s="199"/>
      <c r="AK95" s="200"/>
      <c r="AL95" s="201"/>
      <c r="AM95" s="201"/>
      <c r="AN95" s="201"/>
      <c r="AO95" s="201"/>
      <c r="AP95" s="1301"/>
      <c r="AQ95" s="1295"/>
      <c r="AR95" s="210"/>
      <c r="AS95" s="210"/>
      <c r="AT95" s="210"/>
      <c r="AU95" s="210"/>
      <c r="AV95" s="210"/>
      <c r="AW95" s="210"/>
      <c r="AX95" s="1301"/>
      <c r="AY95" s="1295"/>
      <c r="AZ95" s="210"/>
      <c r="BA95" s="210"/>
      <c r="BB95" s="210"/>
      <c r="BC95" s="210"/>
      <c r="BD95" s="210"/>
      <c r="BE95" s="210"/>
      <c r="BF95" s="1301"/>
      <c r="BG95" s="1295"/>
      <c r="BH95" s="210"/>
      <c r="BI95" s="210"/>
      <c r="BJ95" s="210"/>
      <c r="BK95" s="210"/>
      <c r="BL95" s="210"/>
      <c r="BM95" s="210"/>
      <c r="BN95" s="1301"/>
      <c r="BO95" s="1295"/>
      <c r="BP95" s="210"/>
      <c r="BQ95" s="210"/>
      <c r="BR95" s="210"/>
      <c r="BS95" s="210"/>
      <c r="BT95" s="210"/>
      <c r="BU95" s="210"/>
    </row>
    <row r="96" spans="1:73" ht="40.15" customHeight="1">
      <c r="A96" s="274" t="s">
        <v>3844</v>
      </c>
      <c r="B96" s="141"/>
      <c r="C96" s="1221"/>
      <c r="D96" s="1227"/>
      <c r="E96" s="1233"/>
      <c r="F96" s="1239"/>
      <c r="G96" s="1227"/>
      <c r="H96" s="1245"/>
      <c r="I96" s="1245"/>
      <c r="J96" s="1245"/>
      <c r="K96" s="1227"/>
      <c r="L96" s="1245"/>
      <c r="M96" s="1227"/>
      <c r="N96" s="1253"/>
      <c r="O96" s="1227"/>
      <c r="P96" s="1262"/>
      <c r="Q96" s="1268"/>
      <c r="R96" s="1277"/>
      <c r="S96" s="1277"/>
      <c r="T96" s="1285"/>
      <c r="U96" s="1288"/>
      <c r="V96" s="1288"/>
      <c r="W96" s="1288"/>
      <c r="X96" s="1288"/>
      <c r="Y96" s="1288"/>
      <c r="Z96" s="1295"/>
      <c r="AA96" s="1295"/>
      <c r="AB96" s="1295"/>
      <c r="AC96" s="1295"/>
      <c r="AD96" s="1295"/>
      <c r="AE96" s="1295"/>
      <c r="AF96" s="1295"/>
      <c r="AG96" s="200"/>
      <c r="AH96" s="199"/>
      <c r="AI96" s="199"/>
      <c r="AJ96" s="199"/>
      <c r="AK96" s="200"/>
      <c r="AL96" s="201"/>
      <c r="AM96" s="201"/>
      <c r="AN96" s="201"/>
      <c r="AO96" s="201"/>
      <c r="AP96" s="1301"/>
      <c r="AQ96" s="1295"/>
      <c r="AR96" s="210"/>
      <c r="AS96" s="210"/>
      <c r="AT96" s="210"/>
      <c r="AU96" s="210"/>
      <c r="AV96" s="210"/>
      <c r="AW96" s="210"/>
      <c r="AX96" s="1301"/>
      <c r="AY96" s="1295"/>
      <c r="AZ96" s="210"/>
      <c r="BA96" s="210"/>
      <c r="BB96" s="210"/>
      <c r="BC96" s="210"/>
      <c r="BD96" s="210"/>
      <c r="BE96" s="210"/>
      <c r="BF96" s="1301"/>
      <c r="BG96" s="1295"/>
      <c r="BH96" s="210"/>
      <c r="BI96" s="210"/>
      <c r="BJ96" s="210"/>
      <c r="BK96" s="210"/>
      <c r="BL96" s="210"/>
      <c r="BM96" s="210"/>
      <c r="BN96" s="1301"/>
      <c r="BO96" s="1295"/>
      <c r="BP96" s="210"/>
      <c r="BQ96" s="210"/>
      <c r="BR96" s="210"/>
      <c r="BS96" s="210"/>
      <c r="BT96" s="210"/>
      <c r="BU96" s="210"/>
    </row>
    <row r="97" spans="1:73" ht="40.15" customHeight="1">
      <c r="A97" s="274" t="s">
        <v>3844</v>
      </c>
      <c r="B97" s="141"/>
      <c r="C97" s="1222"/>
      <c r="D97" s="1228"/>
      <c r="E97" s="1234"/>
      <c r="F97" s="1240"/>
      <c r="G97" s="1228"/>
      <c r="H97" s="1246"/>
      <c r="I97" s="1246"/>
      <c r="J97" s="1246"/>
      <c r="K97" s="1228"/>
      <c r="L97" s="1246"/>
      <c r="M97" s="1228"/>
      <c r="N97" s="1254"/>
      <c r="O97" s="1228"/>
      <c r="P97" s="1263"/>
      <c r="Q97" s="1269"/>
      <c r="R97" s="1278"/>
      <c r="S97" s="1278"/>
      <c r="T97" s="1286"/>
      <c r="U97" s="1289"/>
      <c r="V97" s="1289"/>
      <c r="W97" s="1289"/>
      <c r="X97" s="1289"/>
      <c r="Y97" s="1289"/>
      <c r="Z97" s="1296"/>
      <c r="AA97" s="1296"/>
      <c r="AB97" s="1296"/>
      <c r="AC97" s="1296"/>
      <c r="AD97" s="1296"/>
      <c r="AE97" s="1296"/>
      <c r="AF97" s="1296"/>
      <c r="AG97" s="202"/>
      <c r="AH97" s="203"/>
      <c r="AI97" s="203"/>
      <c r="AJ97" s="203"/>
      <c r="AK97" s="202"/>
      <c r="AL97" s="204"/>
      <c r="AM97" s="204"/>
      <c r="AN97" s="204"/>
      <c r="AO97" s="204"/>
      <c r="AP97" s="1302"/>
      <c r="AQ97" s="1296"/>
      <c r="AR97" s="211"/>
      <c r="AS97" s="211"/>
      <c r="AT97" s="211"/>
      <c r="AU97" s="211"/>
      <c r="AV97" s="211"/>
      <c r="AW97" s="211"/>
      <c r="AX97" s="1302"/>
      <c r="AY97" s="1296"/>
      <c r="AZ97" s="211"/>
      <c r="BA97" s="211"/>
      <c r="BB97" s="211"/>
      <c r="BC97" s="211"/>
      <c r="BD97" s="211"/>
      <c r="BE97" s="211"/>
      <c r="BF97" s="1302"/>
      <c r="BG97" s="1296"/>
      <c r="BH97" s="211"/>
      <c r="BI97" s="211"/>
      <c r="BJ97" s="211"/>
      <c r="BK97" s="211"/>
      <c r="BL97" s="211"/>
      <c r="BM97" s="211"/>
      <c r="BN97" s="1302"/>
      <c r="BO97" s="1296"/>
      <c r="BP97" s="211"/>
      <c r="BQ97" s="211"/>
      <c r="BR97" s="211"/>
      <c r="BS97" s="211"/>
      <c r="BT97" s="211"/>
      <c r="BU97" s="211"/>
    </row>
    <row r="98" spans="1:73" ht="40.15" customHeight="1">
      <c r="A98" s="274" t="s">
        <v>3844</v>
      </c>
      <c r="B98" s="141"/>
      <c r="C98" s="1220" t="s">
        <v>2681</v>
      </c>
      <c r="D98" s="1226" t="s">
        <v>2682</v>
      </c>
      <c r="E98" s="1232">
        <v>889</v>
      </c>
      <c r="F98" s="1238" t="s">
        <v>3876</v>
      </c>
      <c r="G98" s="1226" t="s">
        <v>2640</v>
      </c>
      <c r="H98" s="1244" t="s">
        <v>3025</v>
      </c>
      <c r="I98" s="1244" t="s">
        <v>3846</v>
      </c>
      <c r="J98" s="1244">
        <v>45</v>
      </c>
      <c r="K98" s="1226" t="s">
        <v>3595</v>
      </c>
      <c r="L98" s="1244">
        <v>4599</v>
      </c>
      <c r="M98" s="1226" t="s">
        <v>3615</v>
      </c>
      <c r="N98" s="1252">
        <v>2024004540028</v>
      </c>
      <c r="O98" s="1226" t="s">
        <v>3854</v>
      </c>
      <c r="P98" s="1261" t="s">
        <v>2683</v>
      </c>
      <c r="Q98" s="1267">
        <v>40</v>
      </c>
      <c r="R98" s="1276" t="s">
        <v>2867</v>
      </c>
      <c r="S98" s="1276"/>
      <c r="T98" s="1284"/>
      <c r="U98" s="1287"/>
      <c r="V98" s="1287"/>
      <c r="W98" s="1287"/>
      <c r="X98" s="1287"/>
      <c r="Y98" s="1287"/>
      <c r="Z98" s="1294">
        <f t="shared" si="99"/>
        <v>0</v>
      </c>
      <c r="AA98" s="1294">
        <f t="shared" si="113"/>
        <v>0</v>
      </c>
      <c r="AB98" s="1294">
        <f t="shared" si="113"/>
        <v>0</v>
      </c>
      <c r="AC98" s="1294">
        <f t="shared" si="113"/>
        <v>0</v>
      </c>
      <c r="AD98" s="1294">
        <f t="shared" si="113"/>
        <v>0</v>
      </c>
      <c r="AE98" s="1294">
        <f t="shared" si="113"/>
        <v>0</v>
      </c>
      <c r="AF98" s="1294">
        <f t="shared" si="113"/>
        <v>0</v>
      </c>
      <c r="AG98" s="194"/>
      <c r="AH98" s="195"/>
      <c r="AI98" s="195"/>
      <c r="AJ98" s="195"/>
      <c r="AK98" s="196"/>
      <c r="AL98" s="197"/>
      <c r="AM98" s="197"/>
      <c r="AN98" s="197"/>
      <c r="AO98" s="197"/>
      <c r="AP98" s="1300">
        <f>+U98</f>
        <v>0</v>
      </c>
      <c r="AQ98" s="1294">
        <f>SUM(AR98:AW101)</f>
        <v>0</v>
      </c>
      <c r="AR98" s="209"/>
      <c r="AS98" s="209"/>
      <c r="AT98" s="209"/>
      <c r="AU98" s="209"/>
      <c r="AV98" s="209"/>
      <c r="AW98" s="209"/>
      <c r="AX98" s="1300">
        <f>+V98</f>
        <v>0</v>
      </c>
      <c r="AY98" s="1294">
        <f>SUM(AZ98:BE101)</f>
        <v>0</v>
      </c>
      <c r="AZ98" s="209"/>
      <c r="BA98" s="209"/>
      <c r="BB98" s="209"/>
      <c r="BC98" s="209"/>
      <c r="BD98" s="209"/>
      <c r="BE98" s="209"/>
      <c r="BF98" s="1300">
        <f>+W98</f>
        <v>0</v>
      </c>
      <c r="BG98" s="1294">
        <f>SUM(BH98:BM101)</f>
        <v>0</v>
      </c>
      <c r="BH98" s="209"/>
      <c r="BI98" s="209"/>
      <c r="BJ98" s="209"/>
      <c r="BK98" s="209"/>
      <c r="BL98" s="209"/>
      <c r="BM98" s="209"/>
      <c r="BN98" s="1300">
        <f>+X98</f>
        <v>0</v>
      </c>
      <c r="BO98" s="1294">
        <f>SUM(BP98:BU101)</f>
        <v>0</v>
      </c>
      <c r="BP98" s="209"/>
      <c r="BQ98" s="209"/>
      <c r="BR98" s="209"/>
      <c r="BS98" s="209"/>
      <c r="BT98" s="209"/>
      <c r="BU98" s="209"/>
    </row>
    <row r="99" spans="1:73" ht="40.15" customHeight="1">
      <c r="A99" s="274" t="s">
        <v>3844</v>
      </c>
      <c r="B99" s="141"/>
      <c r="C99" s="1221"/>
      <c r="D99" s="1227"/>
      <c r="E99" s="1233"/>
      <c r="F99" s="1239"/>
      <c r="G99" s="1227"/>
      <c r="H99" s="1245"/>
      <c r="I99" s="1245"/>
      <c r="J99" s="1245"/>
      <c r="K99" s="1227"/>
      <c r="L99" s="1245"/>
      <c r="M99" s="1227"/>
      <c r="N99" s="1253"/>
      <c r="O99" s="1227"/>
      <c r="P99" s="1262"/>
      <c r="Q99" s="1268"/>
      <c r="R99" s="1277"/>
      <c r="S99" s="1277"/>
      <c r="T99" s="1285"/>
      <c r="U99" s="1288"/>
      <c r="V99" s="1288"/>
      <c r="W99" s="1288"/>
      <c r="X99" s="1288"/>
      <c r="Y99" s="1288"/>
      <c r="Z99" s="1295"/>
      <c r="AA99" s="1295"/>
      <c r="AB99" s="1295"/>
      <c r="AC99" s="1295"/>
      <c r="AD99" s="1295"/>
      <c r="AE99" s="1295"/>
      <c r="AF99" s="1295"/>
      <c r="AG99" s="198"/>
      <c r="AH99" s="199"/>
      <c r="AI99" s="199"/>
      <c r="AJ99" s="199"/>
      <c r="AK99" s="200"/>
      <c r="AL99" s="201"/>
      <c r="AM99" s="201"/>
      <c r="AN99" s="201"/>
      <c r="AO99" s="201"/>
      <c r="AP99" s="1301"/>
      <c r="AQ99" s="1295"/>
      <c r="AR99" s="210"/>
      <c r="AS99" s="210"/>
      <c r="AT99" s="210"/>
      <c r="AU99" s="210"/>
      <c r="AV99" s="210"/>
      <c r="AW99" s="210"/>
      <c r="AX99" s="1301"/>
      <c r="AY99" s="1295"/>
      <c r="AZ99" s="210"/>
      <c r="BA99" s="210"/>
      <c r="BB99" s="210"/>
      <c r="BC99" s="210"/>
      <c r="BD99" s="210"/>
      <c r="BE99" s="210"/>
      <c r="BF99" s="1301"/>
      <c r="BG99" s="1295"/>
      <c r="BH99" s="210"/>
      <c r="BI99" s="210"/>
      <c r="BJ99" s="210"/>
      <c r="BK99" s="210"/>
      <c r="BL99" s="210"/>
      <c r="BM99" s="210"/>
      <c r="BN99" s="1301"/>
      <c r="BO99" s="1295"/>
      <c r="BP99" s="210"/>
      <c r="BQ99" s="210"/>
      <c r="BR99" s="210"/>
      <c r="BS99" s="210"/>
      <c r="BT99" s="210"/>
      <c r="BU99" s="210"/>
    </row>
    <row r="100" spans="1:73" ht="40.15" customHeight="1">
      <c r="A100" s="274" t="s">
        <v>3844</v>
      </c>
      <c r="B100" s="141"/>
      <c r="C100" s="1221"/>
      <c r="D100" s="1227"/>
      <c r="E100" s="1233"/>
      <c r="F100" s="1239"/>
      <c r="G100" s="1227"/>
      <c r="H100" s="1245"/>
      <c r="I100" s="1245"/>
      <c r="J100" s="1245"/>
      <c r="K100" s="1227"/>
      <c r="L100" s="1245"/>
      <c r="M100" s="1227"/>
      <c r="N100" s="1253"/>
      <c r="O100" s="1227"/>
      <c r="P100" s="1262"/>
      <c r="Q100" s="1268"/>
      <c r="R100" s="1277"/>
      <c r="S100" s="1277"/>
      <c r="T100" s="1285"/>
      <c r="U100" s="1288"/>
      <c r="V100" s="1288"/>
      <c r="W100" s="1288"/>
      <c r="X100" s="1288"/>
      <c r="Y100" s="1288"/>
      <c r="Z100" s="1295"/>
      <c r="AA100" s="1295"/>
      <c r="AB100" s="1295"/>
      <c r="AC100" s="1295"/>
      <c r="AD100" s="1295"/>
      <c r="AE100" s="1295"/>
      <c r="AF100" s="1295"/>
      <c r="AG100" s="200"/>
      <c r="AH100" s="199"/>
      <c r="AI100" s="199"/>
      <c r="AJ100" s="199"/>
      <c r="AK100" s="200"/>
      <c r="AL100" s="201"/>
      <c r="AM100" s="201"/>
      <c r="AN100" s="201"/>
      <c r="AO100" s="201"/>
      <c r="AP100" s="1301"/>
      <c r="AQ100" s="1295"/>
      <c r="AR100" s="210"/>
      <c r="AS100" s="210"/>
      <c r="AT100" s="210"/>
      <c r="AU100" s="210"/>
      <c r="AV100" s="210"/>
      <c r="AW100" s="210"/>
      <c r="AX100" s="1301"/>
      <c r="AY100" s="1295"/>
      <c r="AZ100" s="210"/>
      <c r="BA100" s="210"/>
      <c r="BB100" s="210"/>
      <c r="BC100" s="210"/>
      <c r="BD100" s="210"/>
      <c r="BE100" s="210"/>
      <c r="BF100" s="1301"/>
      <c r="BG100" s="1295"/>
      <c r="BH100" s="210"/>
      <c r="BI100" s="210"/>
      <c r="BJ100" s="210"/>
      <c r="BK100" s="210"/>
      <c r="BL100" s="210"/>
      <c r="BM100" s="210"/>
      <c r="BN100" s="1301"/>
      <c r="BO100" s="1295"/>
      <c r="BP100" s="210"/>
      <c r="BQ100" s="210"/>
      <c r="BR100" s="210"/>
      <c r="BS100" s="210"/>
      <c r="BT100" s="210"/>
      <c r="BU100" s="210"/>
    </row>
    <row r="101" spans="1:73" ht="40.15" customHeight="1">
      <c r="A101" s="274" t="s">
        <v>3844</v>
      </c>
      <c r="B101" s="141"/>
      <c r="C101" s="1222"/>
      <c r="D101" s="1228"/>
      <c r="E101" s="1234"/>
      <c r="F101" s="1240"/>
      <c r="G101" s="1228"/>
      <c r="H101" s="1246"/>
      <c r="I101" s="1246"/>
      <c r="J101" s="1246"/>
      <c r="K101" s="1228"/>
      <c r="L101" s="1246"/>
      <c r="M101" s="1228"/>
      <c r="N101" s="1254"/>
      <c r="O101" s="1228"/>
      <c r="P101" s="1263"/>
      <c r="Q101" s="1269"/>
      <c r="R101" s="1278"/>
      <c r="S101" s="1278"/>
      <c r="T101" s="1286"/>
      <c r="U101" s="1289"/>
      <c r="V101" s="1289"/>
      <c r="W101" s="1289"/>
      <c r="X101" s="1289"/>
      <c r="Y101" s="1289"/>
      <c r="Z101" s="1296"/>
      <c r="AA101" s="1296"/>
      <c r="AB101" s="1296"/>
      <c r="AC101" s="1296"/>
      <c r="AD101" s="1296"/>
      <c r="AE101" s="1296"/>
      <c r="AF101" s="1296"/>
      <c r="AG101" s="202"/>
      <c r="AH101" s="203"/>
      <c r="AI101" s="203"/>
      <c r="AJ101" s="203"/>
      <c r="AK101" s="202"/>
      <c r="AL101" s="204"/>
      <c r="AM101" s="204"/>
      <c r="AN101" s="204"/>
      <c r="AO101" s="204"/>
      <c r="AP101" s="1302"/>
      <c r="AQ101" s="1296"/>
      <c r="AR101" s="211"/>
      <c r="AS101" s="211"/>
      <c r="AT101" s="211"/>
      <c r="AU101" s="211"/>
      <c r="AV101" s="211"/>
      <c r="AW101" s="211"/>
      <c r="AX101" s="1302"/>
      <c r="AY101" s="1296"/>
      <c r="AZ101" s="211"/>
      <c r="BA101" s="211"/>
      <c r="BB101" s="211"/>
      <c r="BC101" s="211"/>
      <c r="BD101" s="211"/>
      <c r="BE101" s="211"/>
      <c r="BF101" s="1302"/>
      <c r="BG101" s="1296"/>
      <c r="BH101" s="211"/>
      <c r="BI101" s="211"/>
      <c r="BJ101" s="211"/>
      <c r="BK101" s="211"/>
      <c r="BL101" s="211"/>
      <c r="BM101" s="211"/>
      <c r="BN101" s="1302"/>
      <c r="BO101" s="1296"/>
      <c r="BP101" s="211"/>
      <c r="BQ101" s="211"/>
      <c r="BR101" s="211"/>
      <c r="BS101" s="211"/>
      <c r="BT101" s="211"/>
      <c r="BU101" s="211"/>
    </row>
    <row r="102" spans="1:73" ht="40.15" customHeight="1">
      <c r="A102" s="274" t="s">
        <v>3844</v>
      </c>
      <c r="B102" s="141"/>
      <c r="C102" s="1220" t="s">
        <v>2684</v>
      </c>
      <c r="D102" s="1226" t="s">
        <v>2685</v>
      </c>
      <c r="E102" s="1232">
        <v>890</v>
      </c>
      <c r="F102" s="1238" t="s">
        <v>3876</v>
      </c>
      <c r="G102" s="1226" t="s">
        <v>2640</v>
      </c>
      <c r="H102" s="1244" t="s">
        <v>2949</v>
      </c>
      <c r="I102" s="1244" t="s">
        <v>3846</v>
      </c>
      <c r="J102" s="1244">
        <v>45</v>
      </c>
      <c r="K102" s="1226" t="s">
        <v>3595</v>
      </c>
      <c r="L102" s="1244">
        <v>4599</v>
      </c>
      <c r="M102" s="1226" t="s">
        <v>3615</v>
      </c>
      <c r="N102" s="1252">
        <v>2024004540028</v>
      </c>
      <c r="O102" s="1226" t="s">
        <v>3854</v>
      </c>
      <c r="P102" s="1261" t="s">
        <v>2683</v>
      </c>
      <c r="Q102" s="1267">
        <v>6</v>
      </c>
      <c r="R102" s="1276" t="s">
        <v>2867</v>
      </c>
      <c r="S102" s="1276"/>
      <c r="T102" s="1284"/>
      <c r="U102" s="1287"/>
      <c r="V102" s="1287"/>
      <c r="W102" s="1287"/>
      <c r="X102" s="1287"/>
      <c r="Y102" s="1287"/>
      <c r="Z102" s="1294">
        <f t="shared" si="99"/>
        <v>0</v>
      </c>
      <c r="AA102" s="1294">
        <f t="shared" si="113"/>
        <v>0</v>
      </c>
      <c r="AB102" s="1294">
        <f t="shared" si="113"/>
        <v>0</v>
      </c>
      <c r="AC102" s="1294">
        <f t="shared" si="113"/>
        <v>0</v>
      </c>
      <c r="AD102" s="1294">
        <f t="shared" si="113"/>
        <v>0</v>
      </c>
      <c r="AE102" s="1294">
        <f t="shared" si="113"/>
        <v>0</v>
      </c>
      <c r="AF102" s="1294">
        <f t="shared" si="113"/>
        <v>0</v>
      </c>
      <c r="AG102" s="194"/>
      <c r="AH102" s="195"/>
      <c r="AI102" s="195"/>
      <c r="AJ102" s="195"/>
      <c r="AK102" s="196"/>
      <c r="AL102" s="197"/>
      <c r="AM102" s="197"/>
      <c r="AN102" s="197"/>
      <c r="AO102" s="197"/>
      <c r="AP102" s="1300">
        <f>+U102</f>
        <v>0</v>
      </c>
      <c r="AQ102" s="1294">
        <f>SUM(AR102:AW105)</f>
        <v>0</v>
      </c>
      <c r="AR102" s="209"/>
      <c r="AS102" s="209"/>
      <c r="AT102" s="209"/>
      <c r="AU102" s="209"/>
      <c r="AV102" s="209"/>
      <c r="AW102" s="209"/>
      <c r="AX102" s="1300">
        <f>+V102</f>
        <v>0</v>
      </c>
      <c r="AY102" s="1294">
        <f>SUM(AZ102:BE105)</f>
        <v>0</v>
      </c>
      <c r="AZ102" s="209"/>
      <c r="BA102" s="209"/>
      <c r="BB102" s="209"/>
      <c r="BC102" s="209"/>
      <c r="BD102" s="209"/>
      <c r="BE102" s="209"/>
      <c r="BF102" s="1300">
        <f>+W102</f>
        <v>0</v>
      </c>
      <c r="BG102" s="1294">
        <f>SUM(BH102:BM105)</f>
        <v>0</v>
      </c>
      <c r="BH102" s="209"/>
      <c r="BI102" s="209"/>
      <c r="BJ102" s="209"/>
      <c r="BK102" s="209"/>
      <c r="BL102" s="209"/>
      <c r="BM102" s="209"/>
      <c r="BN102" s="1300">
        <f>+X102</f>
        <v>0</v>
      </c>
      <c r="BO102" s="1294">
        <f>SUM(BP102:BU105)</f>
        <v>0</v>
      </c>
      <c r="BP102" s="209"/>
      <c r="BQ102" s="209"/>
      <c r="BR102" s="209"/>
      <c r="BS102" s="209"/>
      <c r="BT102" s="209"/>
      <c r="BU102" s="209"/>
    </row>
    <row r="103" spans="1:73" ht="40.15" customHeight="1">
      <c r="A103" s="274" t="s">
        <v>3844</v>
      </c>
      <c r="B103" s="141"/>
      <c r="C103" s="1221"/>
      <c r="D103" s="1227"/>
      <c r="E103" s="1233"/>
      <c r="F103" s="1239"/>
      <c r="G103" s="1227"/>
      <c r="H103" s="1245"/>
      <c r="I103" s="1245"/>
      <c r="J103" s="1245"/>
      <c r="K103" s="1227"/>
      <c r="L103" s="1245"/>
      <c r="M103" s="1227"/>
      <c r="N103" s="1253"/>
      <c r="O103" s="1227"/>
      <c r="P103" s="1262"/>
      <c r="Q103" s="1268"/>
      <c r="R103" s="1277"/>
      <c r="S103" s="1277"/>
      <c r="T103" s="1285"/>
      <c r="U103" s="1288"/>
      <c r="V103" s="1288"/>
      <c r="W103" s="1288"/>
      <c r="X103" s="1288"/>
      <c r="Y103" s="1288"/>
      <c r="Z103" s="1295"/>
      <c r="AA103" s="1295"/>
      <c r="AB103" s="1295"/>
      <c r="AC103" s="1295"/>
      <c r="AD103" s="1295"/>
      <c r="AE103" s="1295"/>
      <c r="AF103" s="1295"/>
      <c r="AG103" s="198"/>
      <c r="AH103" s="199"/>
      <c r="AI103" s="199"/>
      <c r="AJ103" s="199"/>
      <c r="AK103" s="200"/>
      <c r="AL103" s="201"/>
      <c r="AM103" s="201"/>
      <c r="AN103" s="201"/>
      <c r="AO103" s="201"/>
      <c r="AP103" s="1301"/>
      <c r="AQ103" s="1295"/>
      <c r="AR103" s="210"/>
      <c r="AS103" s="210"/>
      <c r="AT103" s="210"/>
      <c r="AU103" s="210"/>
      <c r="AV103" s="210"/>
      <c r="AW103" s="210"/>
      <c r="AX103" s="1301"/>
      <c r="AY103" s="1295"/>
      <c r="AZ103" s="210"/>
      <c r="BA103" s="210"/>
      <c r="BB103" s="210"/>
      <c r="BC103" s="210"/>
      <c r="BD103" s="210"/>
      <c r="BE103" s="210"/>
      <c r="BF103" s="1301"/>
      <c r="BG103" s="1295"/>
      <c r="BH103" s="210"/>
      <c r="BI103" s="210"/>
      <c r="BJ103" s="210"/>
      <c r="BK103" s="210"/>
      <c r="BL103" s="210"/>
      <c r="BM103" s="210"/>
      <c r="BN103" s="1301"/>
      <c r="BO103" s="1295"/>
      <c r="BP103" s="210"/>
      <c r="BQ103" s="210"/>
      <c r="BR103" s="210"/>
      <c r="BS103" s="210"/>
      <c r="BT103" s="210"/>
      <c r="BU103" s="210"/>
    </row>
    <row r="104" spans="1:73" ht="40.15" customHeight="1">
      <c r="A104" s="274" t="s">
        <v>3844</v>
      </c>
      <c r="B104" s="141"/>
      <c r="C104" s="1221"/>
      <c r="D104" s="1227"/>
      <c r="E104" s="1233"/>
      <c r="F104" s="1239"/>
      <c r="G104" s="1227"/>
      <c r="H104" s="1245"/>
      <c r="I104" s="1245"/>
      <c r="J104" s="1245"/>
      <c r="K104" s="1227"/>
      <c r="L104" s="1245"/>
      <c r="M104" s="1227"/>
      <c r="N104" s="1253"/>
      <c r="O104" s="1227"/>
      <c r="P104" s="1262"/>
      <c r="Q104" s="1268"/>
      <c r="R104" s="1277"/>
      <c r="S104" s="1277"/>
      <c r="T104" s="1285"/>
      <c r="U104" s="1288"/>
      <c r="V104" s="1288"/>
      <c r="W104" s="1288"/>
      <c r="X104" s="1288"/>
      <c r="Y104" s="1288"/>
      <c r="Z104" s="1295"/>
      <c r="AA104" s="1295"/>
      <c r="AB104" s="1295"/>
      <c r="AC104" s="1295"/>
      <c r="AD104" s="1295"/>
      <c r="AE104" s="1295"/>
      <c r="AF104" s="1295"/>
      <c r="AG104" s="200"/>
      <c r="AH104" s="199"/>
      <c r="AI104" s="199"/>
      <c r="AJ104" s="199"/>
      <c r="AK104" s="200"/>
      <c r="AL104" s="201"/>
      <c r="AM104" s="201"/>
      <c r="AN104" s="201"/>
      <c r="AO104" s="201"/>
      <c r="AP104" s="1301"/>
      <c r="AQ104" s="1295"/>
      <c r="AR104" s="210"/>
      <c r="AS104" s="210"/>
      <c r="AT104" s="210"/>
      <c r="AU104" s="210"/>
      <c r="AV104" s="210"/>
      <c r="AW104" s="210"/>
      <c r="AX104" s="1301"/>
      <c r="AY104" s="1295"/>
      <c r="AZ104" s="210"/>
      <c r="BA104" s="210"/>
      <c r="BB104" s="210"/>
      <c r="BC104" s="210"/>
      <c r="BD104" s="210"/>
      <c r="BE104" s="210"/>
      <c r="BF104" s="1301"/>
      <c r="BG104" s="1295"/>
      <c r="BH104" s="210"/>
      <c r="BI104" s="210"/>
      <c r="BJ104" s="210"/>
      <c r="BK104" s="210"/>
      <c r="BL104" s="210"/>
      <c r="BM104" s="210"/>
      <c r="BN104" s="1301"/>
      <c r="BO104" s="1295"/>
      <c r="BP104" s="210"/>
      <c r="BQ104" s="210"/>
      <c r="BR104" s="210"/>
      <c r="BS104" s="210"/>
      <c r="BT104" s="210"/>
      <c r="BU104" s="210"/>
    </row>
    <row r="105" spans="1:73" ht="40.15" customHeight="1">
      <c r="A105" s="274" t="s">
        <v>3844</v>
      </c>
      <c r="B105" s="141"/>
      <c r="C105" s="1222"/>
      <c r="D105" s="1228"/>
      <c r="E105" s="1234"/>
      <c r="F105" s="1240"/>
      <c r="G105" s="1228"/>
      <c r="H105" s="1246"/>
      <c r="I105" s="1246"/>
      <c r="J105" s="1246"/>
      <c r="K105" s="1228"/>
      <c r="L105" s="1246"/>
      <c r="M105" s="1228"/>
      <c r="N105" s="1254"/>
      <c r="O105" s="1228"/>
      <c r="P105" s="1263"/>
      <c r="Q105" s="1269"/>
      <c r="R105" s="1278"/>
      <c r="S105" s="1278"/>
      <c r="T105" s="1286"/>
      <c r="U105" s="1289"/>
      <c r="V105" s="1289"/>
      <c r="W105" s="1289"/>
      <c r="X105" s="1289"/>
      <c r="Y105" s="1289"/>
      <c r="Z105" s="1296"/>
      <c r="AA105" s="1296"/>
      <c r="AB105" s="1296"/>
      <c r="AC105" s="1296"/>
      <c r="AD105" s="1296"/>
      <c r="AE105" s="1296"/>
      <c r="AF105" s="1296"/>
      <c r="AG105" s="202"/>
      <c r="AH105" s="203"/>
      <c r="AI105" s="203"/>
      <c r="AJ105" s="203"/>
      <c r="AK105" s="202"/>
      <c r="AL105" s="204"/>
      <c r="AM105" s="204"/>
      <c r="AN105" s="204"/>
      <c r="AO105" s="204"/>
      <c r="AP105" s="1302"/>
      <c r="AQ105" s="1296"/>
      <c r="AR105" s="211"/>
      <c r="AS105" s="211"/>
      <c r="AT105" s="211"/>
      <c r="AU105" s="211"/>
      <c r="AV105" s="211"/>
      <c r="AW105" s="211"/>
      <c r="AX105" s="1302"/>
      <c r="AY105" s="1296"/>
      <c r="AZ105" s="211"/>
      <c r="BA105" s="211"/>
      <c r="BB105" s="211"/>
      <c r="BC105" s="211"/>
      <c r="BD105" s="211"/>
      <c r="BE105" s="211"/>
      <c r="BF105" s="1302"/>
      <c r="BG105" s="1296"/>
      <c r="BH105" s="211"/>
      <c r="BI105" s="211"/>
      <c r="BJ105" s="211"/>
      <c r="BK105" s="211"/>
      <c r="BL105" s="211"/>
      <c r="BM105" s="211"/>
      <c r="BN105" s="1302"/>
      <c r="BO105" s="1296"/>
      <c r="BP105" s="211"/>
      <c r="BQ105" s="211"/>
      <c r="BR105" s="211"/>
      <c r="BS105" s="211"/>
      <c r="BT105" s="211"/>
      <c r="BU105" s="211"/>
    </row>
    <row r="106" spans="1:73" ht="40.15" customHeight="1">
      <c r="B106" s="134" t="s">
        <v>2686</v>
      </c>
      <c r="C106" s="336" t="s">
        <v>2687</v>
      </c>
      <c r="D106" s="287"/>
      <c r="E106" s="337"/>
      <c r="F106" s="138"/>
      <c r="G106" s="139"/>
      <c r="H106" s="140"/>
      <c r="I106" s="347"/>
      <c r="J106" s="348"/>
      <c r="K106" s="348"/>
      <c r="L106" s="348"/>
      <c r="M106" s="348"/>
      <c r="N106" s="349"/>
      <c r="O106" s="163"/>
      <c r="P106" s="300"/>
      <c r="Q106" s="310"/>
      <c r="R106" s="310"/>
      <c r="S106" s="310"/>
      <c r="T106" s="238"/>
      <c r="U106" s="239"/>
      <c r="V106" s="239"/>
      <c r="W106" s="239"/>
      <c r="X106" s="240"/>
      <c r="Y106" s="314">
        <f>SUM(Y107:Y118)</f>
        <v>0</v>
      </c>
      <c r="Z106" s="315">
        <f t="shared" si="99"/>
        <v>0</v>
      </c>
      <c r="AA106" s="315">
        <f t="shared" si="99"/>
        <v>0</v>
      </c>
      <c r="AB106" s="315">
        <f t="shared" si="99"/>
        <v>0</v>
      </c>
      <c r="AC106" s="315">
        <f t="shared" si="99"/>
        <v>0</v>
      </c>
      <c r="AD106" s="315">
        <f t="shared" si="99"/>
        <v>0</v>
      </c>
      <c r="AE106" s="315">
        <f t="shared" si="99"/>
        <v>0</v>
      </c>
      <c r="AF106" s="315">
        <f t="shared" si="99"/>
        <v>0</v>
      </c>
      <c r="AG106" s="244"/>
      <c r="AH106" s="244"/>
      <c r="AI106" s="244"/>
      <c r="AJ106" s="244"/>
      <c r="AK106" s="244"/>
      <c r="AL106" s="244"/>
      <c r="AM106" s="244"/>
      <c r="AN106" s="244"/>
      <c r="AO106" s="244"/>
      <c r="AP106" s="245"/>
      <c r="AQ106" s="322">
        <f t="shared" ref="AQ106:AR106" si="114">SUM(AQ107:AQ118)</f>
        <v>0</v>
      </c>
      <c r="AR106" s="322">
        <f t="shared" si="114"/>
        <v>0</v>
      </c>
      <c r="AS106" s="322">
        <f t="shared" ref="AS106:AW106" si="115">SUM(AS107:AS118)</f>
        <v>0</v>
      </c>
      <c r="AT106" s="322">
        <f t="shared" si="115"/>
        <v>0</v>
      </c>
      <c r="AU106" s="322">
        <f t="shared" si="115"/>
        <v>0</v>
      </c>
      <c r="AV106" s="322">
        <f t="shared" si="115"/>
        <v>0</v>
      </c>
      <c r="AW106" s="322">
        <f t="shared" si="115"/>
        <v>0</v>
      </c>
      <c r="AX106" s="245"/>
      <c r="AY106" s="322">
        <f t="shared" ref="AY106" si="116">SUM(AY107:AY118)</f>
        <v>0</v>
      </c>
      <c r="AZ106" s="322">
        <f t="shared" ref="AZ106:BE106" si="117">SUM(AZ107:AZ115)</f>
        <v>0</v>
      </c>
      <c r="BA106" s="322">
        <f t="shared" si="117"/>
        <v>0</v>
      </c>
      <c r="BB106" s="322">
        <f t="shared" si="117"/>
        <v>0</v>
      </c>
      <c r="BC106" s="322">
        <f t="shared" si="117"/>
        <v>0</v>
      </c>
      <c r="BD106" s="322">
        <f t="shared" si="117"/>
        <v>0</v>
      </c>
      <c r="BE106" s="322">
        <f t="shared" si="117"/>
        <v>0</v>
      </c>
      <c r="BF106" s="245"/>
      <c r="BG106" s="322">
        <f t="shared" ref="BG106" si="118">SUM(BG107:BG118)</f>
        <v>0</v>
      </c>
      <c r="BH106" s="322">
        <f t="shared" ref="BH106:BM106" si="119">SUM(BH107:BH115)</f>
        <v>0</v>
      </c>
      <c r="BI106" s="322">
        <f t="shared" si="119"/>
        <v>0</v>
      </c>
      <c r="BJ106" s="322">
        <f t="shared" si="119"/>
        <v>0</v>
      </c>
      <c r="BK106" s="322">
        <f t="shared" si="119"/>
        <v>0</v>
      </c>
      <c r="BL106" s="322">
        <f t="shared" si="119"/>
        <v>0</v>
      </c>
      <c r="BM106" s="322">
        <f t="shared" si="119"/>
        <v>0</v>
      </c>
      <c r="BN106" s="245"/>
      <c r="BO106" s="322">
        <f t="shared" ref="BO106" si="120">SUM(BO107:BO118)</f>
        <v>0</v>
      </c>
      <c r="BP106" s="322">
        <f t="shared" ref="BP106:BU106" si="121">SUM(BP107:BP115)</f>
        <v>0</v>
      </c>
      <c r="BQ106" s="322">
        <f t="shared" si="121"/>
        <v>0</v>
      </c>
      <c r="BR106" s="322">
        <f t="shared" si="121"/>
        <v>0</v>
      </c>
      <c r="BS106" s="322">
        <f t="shared" si="121"/>
        <v>0</v>
      </c>
      <c r="BT106" s="322">
        <f t="shared" si="121"/>
        <v>0</v>
      </c>
      <c r="BU106" s="322">
        <f t="shared" si="121"/>
        <v>0</v>
      </c>
    </row>
    <row r="107" spans="1:73" ht="40.15" customHeight="1">
      <c r="A107" s="335" t="s">
        <v>3870</v>
      </c>
      <c r="B107" s="141"/>
      <c r="C107" s="1220" t="s">
        <v>2688</v>
      </c>
      <c r="D107" s="1226" t="s">
        <v>3877</v>
      </c>
      <c r="E107" s="1232">
        <v>891</v>
      </c>
      <c r="F107" s="1238" t="s">
        <v>3878</v>
      </c>
      <c r="G107" s="1226" t="s">
        <v>2690</v>
      </c>
      <c r="H107" s="1244">
        <v>3</v>
      </c>
      <c r="I107" s="1244" t="s">
        <v>2982</v>
      </c>
      <c r="J107" s="1244" t="s">
        <v>3862</v>
      </c>
      <c r="K107" s="1226" t="s">
        <v>3863</v>
      </c>
      <c r="L107" s="1244" t="s">
        <v>3864</v>
      </c>
      <c r="M107" s="1226" t="s">
        <v>3865</v>
      </c>
      <c r="N107" s="1252">
        <v>2024004540031</v>
      </c>
      <c r="O107" s="1226" t="s">
        <v>3866</v>
      </c>
      <c r="P107" s="1261" t="s">
        <v>2690</v>
      </c>
      <c r="Q107" s="1267">
        <v>3</v>
      </c>
      <c r="R107" s="1276"/>
      <c r="S107" s="1276"/>
      <c r="T107" s="1284"/>
      <c r="U107" s="1287"/>
      <c r="V107" s="1287"/>
      <c r="W107" s="1287"/>
      <c r="X107" s="1287"/>
      <c r="Y107" s="1287"/>
      <c r="Z107" s="1294">
        <f t="shared" si="99"/>
        <v>0</v>
      </c>
      <c r="AA107" s="1294">
        <f t="shared" ref="AA107:AF115" si="122">SUM(AR107:AR110,AZ107:AZ110,BH107:BH110,BP107:BP110)</f>
        <v>0</v>
      </c>
      <c r="AB107" s="1294">
        <f t="shared" si="122"/>
        <v>0</v>
      </c>
      <c r="AC107" s="1294">
        <f t="shared" si="122"/>
        <v>0</v>
      </c>
      <c r="AD107" s="1294">
        <f t="shared" si="122"/>
        <v>0</v>
      </c>
      <c r="AE107" s="1294">
        <f t="shared" si="122"/>
        <v>0</v>
      </c>
      <c r="AF107" s="1294">
        <f t="shared" si="122"/>
        <v>0</v>
      </c>
      <c r="AG107" s="194"/>
      <c r="AH107" s="195"/>
      <c r="AI107" s="195"/>
      <c r="AJ107" s="195"/>
      <c r="AK107" s="196"/>
      <c r="AL107" s="197"/>
      <c r="AM107" s="197"/>
      <c r="AN107" s="197"/>
      <c r="AO107" s="197"/>
      <c r="AP107" s="1300">
        <f>+U107</f>
        <v>0</v>
      </c>
      <c r="AQ107" s="1294">
        <f>SUM(AR107:AW110)</f>
        <v>0</v>
      </c>
      <c r="AR107" s="209"/>
      <c r="AS107" s="209"/>
      <c r="AT107" s="209"/>
      <c r="AU107" s="209"/>
      <c r="AV107" s="209"/>
      <c r="AW107" s="209"/>
      <c r="AX107" s="1300">
        <f>+V107</f>
        <v>0</v>
      </c>
      <c r="AY107" s="1294">
        <f>SUM(AZ107:BE110)</f>
        <v>0</v>
      </c>
      <c r="AZ107" s="209"/>
      <c r="BA107" s="209"/>
      <c r="BB107" s="209"/>
      <c r="BC107" s="209"/>
      <c r="BD107" s="209"/>
      <c r="BE107" s="209"/>
      <c r="BF107" s="1300">
        <f>+W107</f>
        <v>0</v>
      </c>
      <c r="BG107" s="1294">
        <f>SUM(BH107:BM110)</f>
        <v>0</v>
      </c>
      <c r="BH107" s="209"/>
      <c r="BI107" s="209"/>
      <c r="BJ107" s="209"/>
      <c r="BK107" s="209"/>
      <c r="BL107" s="209"/>
      <c r="BM107" s="209"/>
      <c r="BN107" s="1300">
        <f>+X107</f>
        <v>0</v>
      </c>
      <c r="BO107" s="1294">
        <f>SUM(BP107:BU110)</f>
        <v>0</v>
      </c>
      <c r="BP107" s="209"/>
      <c r="BQ107" s="209"/>
      <c r="BR107" s="209"/>
      <c r="BS107" s="209"/>
      <c r="BT107" s="209"/>
      <c r="BU107" s="209"/>
    </row>
    <row r="108" spans="1:73" ht="40.15" customHeight="1">
      <c r="A108" s="335" t="s">
        <v>3870</v>
      </c>
      <c r="B108" s="141"/>
      <c r="C108" s="1221"/>
      <c r="D108" s="1227"/>
      <c r="E108" s="1233"/>
      <c r="F108" s="1239"/>
      <c r="G108" s="1227"/>
      <c r="H108" s="1245"/>
      <c r="I108" s="1245"/>
      <c r="J108" s="1245"/>
      <c r="K108" s="1227"/>
      <c r="L108" s="1245"/>
      <c r="M108" s="1227"/>
      <c r="N108" s="1253"/>
      <c r="O108" s="1227"/>
      <c r="P108" s="1262"/>
      <c r="Q108" s="1268"/>
      <c r="R108" s="1277"/>
      <c r="S108" s="1277"/>
      <c r="T108" s="1285"/>
      <c r="U108" s="1288"/>
      <c r="V108" s="1288"/>
      <c r="W108" s="1288"/>
      <c r="X108" s="1288"/>
      <c r="Y108" s="1288"/>
      <c r="Z108" s="1295"/>
      <c r="AA108" s="1295"/>
      <c r="AB108" s="1295"/>
      <c r="AC108" s="1295"/>
      <c r="AD108" s="1295"/>
      <c r="AE108" s="1295"/>
      <c r="AF108" s="1295"/>
      <c r="AG108" s="198"/>
      <c r="AH108" s="199"/>
      <c r="AI108" s="199"/>
      <c r="AJ108" s="199"/>
      <c r="AK108" s="200"/>
      <c r="AL108" s="201"/>
      <c r="AM108" s="201"/>
      <c r="AN108" s="201"/>
      <c r="AO108" s="201"/>
      <c r="AP108" s="1301"/>
      <c r="AQ108" s="1295"/>
      <c r="AR108" s="210"/>
      <c r="AS108" s="210"/>
      <c r="AT108" s="210"/>
      <c r="AU108" s="210"/>
      <c r="AV108" s="210"/>
      <c r="AW108" s="210"/>
      <c r="AX108" s="1301"/>
      <c r="AY108" s="1295"/>
      <c r="AZ108" s="210"/>
      <c r="BA108" s="210"/>
      <c r="BB108" s="210"/>
      <c r="BC108" s="210"/>
      <c r="BD108" s="210"/>
      <c r="BE108" s="210"/>
      <c r="BF108" s="1301"/>
      <c r="BG108" s="1295"/>
      <c r="BH108" s="210"/>
      <c r="BI108" s="210"/>
      <c r="BJ108" s="210"/>
      <c r="BK108" s="210"/>
      <c r="BL108" s="210"/>
      <c r="BM108" s="210"/>
      <c r="BN108" s="1301"/>
      <c r="BO108" s="1295"/>
      <c r="BP108" s="210"/>
      <c r="BQ108" s="210"/>
      <c r="BR108" s="210"/>
      <c r="BS108" s="210"/>
      <c r="BT108" s="210"/>
      <c r="BU108" s="210"/>
    </row>
    <row r="109" spans="1:73" ht="40.15" customHeight="1">
      <c r="A109" s="335" t="s">
        <v>3870</v>
      </c>
      <c r="B109" s="141"/>
      <c r="C109" s="1221"/>
      <c r="D109" s="1227"/>
      <c r="E109" s="1233"/>
      <c r="F109" s="1239" t="s">
        <v>3879</v>
      </c>
      <c r="G109" s="1227" t="s">
        <v>3675</v>
      </c>
      <c r="H109" s="1245">
        <v>30</v>
      </c>
      <c r="I109" s="1245" t="s">
        <v>2982</v>
      </c>
      <c r="J109" s="1245"/>
      <c r="K109" s="1227"/>
      <c r="L109" s="1245"/>
      <c r="M109" s="1227"/>
      <c r="N109" s="1253"/>
      <c r="O109" s="1227"/>
      <c r="P109" s="1262"/>
      <c r="Q109" s="1268"/>
      <c r="R109" s="1277"/>
      <c r="S109" s="1277"/>
      <c r="T109" s="1285"/>
      <c r="U109" s="1288"/>
      <c r="V109" s="1288"/>
      <c r="W109" s="1288"/>
      <c r="X109" s="1288"/>
      <c r="Y109" s="1288"/>
      <c r="Z109" s="1295"/>
      <c r="AA109" s="1295"/>
      <c r="AB109" s="1295"/>
      <c r="AC109" s="1295"/>
      <c r="AD109" s="1295"/>
      <c r="AE109" s="1295"/>
      <c r="AF109" s="1295"/>
      <c r="AG109" s="200"/>
      <c r="AH109" s="199"/>
      <c r="AI109" s="199"/>
      <c r="AJ109" s="199"/>
      <c r="AK109" s="200"/>
      <c r="AL109" s="201"/>
      <c r="AM109" s="201"/>
      <c r="AN109" s="201"/>
      <c r="AO109" s="201"/>
      <c r="AP109" s="1301"/>
      <c r="AQ109" s="1295"/>
      <c r="AR109" s="210"/>
      <c r="AS109" s="210"/>
      <c r="AT109" s="210"/>
      <c r="AU109" s="210"/>
      <c r="AV109" s="210"/>
      <c r="AW109" s="210"/>
      <c r="AX109" s="1301"/>
      <c r="AY109" s="1295"/>
      <c r="AZ109" s="210"/>
      <c r="BA109" s="210"/>
      <c r="BB109" s="210"/>
      <c r="BC109" s="210"/>
      <c r="BD109" s="210"/>
      <c r="BE109" s="210"/>
      <c r="BF109" s="1301"/>
      <c r="BG109" s="1295"/>
      <c r="BH109" s="210"/>
      <c r="BI109" s="210"/>
      <c r="BJ109" s="210"/>
      <c r="BK109" s="210"/>
      <c r="BL109" s="210"/>
      <c r="BM109" s="210"/>
      <c r="BN109" s="1301"/>
      <c r="BO109" s="1295"/>
      <c r="BP109" s="210"/>
      <c r="BQ109" s="210"/>
      <c r="BR109" s="210"/>
      <c r="BS109" s="210"/>
      <c r="BT109" s="210"/>
      <c r="BU109" s="210"/>
    </row>
    <row r="110" spans="1:73" ht="40.15" customHeight="1">
      <c r="A110" s="335" t="s">
        <v>3870</v>
      </c>
      <c r="B110" s="141"/>
      <c r="C110" s="1222"/>
      <c r="D110" s="1228"/>
      <c r="E110" s="1234"/>
      <c r="F110" s="1240"/>
      <c r="G110" s="1228"/>
      <c r="H110" s="1246"/>
      <c r="I110" s="1246"/>
      <c r="J110" s="1246"/>
      <c r="K110" s="1228"/>
      <c r="L110" s="1246"/>
      <c r="M110" s="1228"/>
      <c r="N110" s="1254"/>
      <c r="O110" s="1228"/>
      <c r="P110" s="1263"/>
      <c r="Q110" s="1269"/>
      <c r="R110" s="1278"/>
      <c r="S110" s="1278"/>
      <c r="T110" s="1286"/>
      <c r="U110" s="1289"/>
      <c r="V110" s="1289"/>
      <c r="W110" s="1289"/>
      <c r="X110" s="1289"/>
      <c r="Y110" s="1289"/>
      <c r="Z110" s="1296"/>
      <c r="AA110" s="1296"/>
      <c r="AB110" s="1296"/>
      <c r="AC110" s="1296"/>
      <c r="AD110" s="1296"/>
      <c r="AE110" s="1296"/>
      <c r="AF110" s="1296"/>
      <c r="AG110" s="202"/>
      <c r="AH110" s="203"/>
      <c r="AI110" s="203"/>
      <c r="AJ110" s="203"/>
      <c r="AK110" s="202"/>
      <c r="AL110" s="204"/>
      <c r="AM110" s="204"/>
      <c r="AN110" s="204"/>
      <c r="AO110" s="204"/>
      <c r="AP110" s="1302"/>
      <c r="AQ110" s="1296"/>
      <c r="AR110" s="211"/>
      <c r="AS110" s="211"/>
      <c r="AT110" s="211"/>
      <c r="AU110" s="211"/>
      <c r="AV110" s="211"/>
      <c r="AW110" s="211"/>
      <c r="AX110" s="1302"/>
      <c r="AY110" s="1296"/>
      <c r="AZ110" s="211"/>
      <c r="BA110" s="211"/>
      <c r="BB110" s="211"/>
      <c r="BC110" s="211"/>
      <c r="BD110" s="211"/>
      <c r="BE110" s="211"/>
      <c r="BF110" s="1302"/>
      <c r="BG110" s="1296"/>
      <c r="BH110" s="211"/>
      <c r="BI110" s="211"/>
      <c r="BJ110" s="211"/>
      <c r="BK110" s="211"/>
      <c r="BL110" s="211"/>
      <c r="BM110" s="211"/>
      <c r="BN110" s="1302"/>
      <c r="BO110" s="1296"/>
      <c r="BP110" s="211"/>
      <c r="BQ110" s="211"/>
      <c r="BR110" s="211"/>
      <c r="BS110" s="211"/>
      <c r="BT110" s="211"/>
      <c r="BU110" s="211"/>
    </row>
    <row r="111" spans="1:73" ht="40.15" customHeight="1">
      <c r="A111" s="335" t="s">
        <v>3870</v>
      </c>
      <c r="B111" s="141"/>
      <c r="C111" s="1220" t="s">
        <v>2691</v>
      </c>
      <c r="D111" s="1226" t="s">
        <v>2692</v>
      </c>
      <c r="E111" s="1232">
        <v>892</v>
      </c>
      <c r="F111" s="1238" t="s">
        <v>3880</v>
      </c>
      <c r="G111" s="1226" t="s">
        <v>3172</v>
      </c>
      <c r="H111" s="1244">
        <v>1</v>
      </c>
      <c r="I111" s="1244" t="s">
        <v>2982</v>
      </c>
      <c r="J111" s="1244" t="s">
        <v>3862</v>
      </c>
      <c r="K111" s="1226" t="s">
        <v>3863</v>
      </c>
      <c r="L111" s="1244" t="s">
        <v>3864</v>
      </c>
      <c r="M111" s="1226" t="s">
        <v>3865</v>
      </c>
      <c r="N111" s="1252">
        <v>2024004540031</v>
      </c>
      <c r="O111" s="1226" t="s">
        <v>3866</v>
      </c>
      <c r="P111" s="1261" t="s">
        <v>2693</v>
      </c>
      <c r="Q111" s="1267">
        <v>1</v>
      </c>
      <c r="R111" s="1276"/>
      <c r="S111" s="1276"/>
      <c r="T111" s="1284"/>
      <c r="U111" s="1287"/>
      <c r="V111" s="1287"/>
      <c r="W111" s="1287"/>
      <c r="X111" s="1287"/>
      <c r="Y111" s="1287"/>
      <c r="Z111" s="1294">
        <f t="shared" si="99"/>
        <v>0</v>
      </c>
      <c r="AA111" s="1294">
        <f t="shared" si="122"/>
        <v>0</v>
      </c>
      <c r="AB111" s="1294">
        <f t="shared" si="122"/>
        <v>0</v>
      </c>
      <c r="AC111" s="1294">
        <f t="shared" si="122"/>
        <v>0</v>
      </c>
      <c r="AD111" s="1294">
        <f t="shared" si="122"/>
        <v>0</v>
      </c>
      <c r="AE111" s="1294">
        <f t="shared" si="122"/>
        <v>0</v>
      </c>
      <c r="AF111" s="1294">
        <f t="shared" si="122"/>
        <v>0</v>
      </c>
      <c r="AG111" s="194"/>
      <c r="AH111" s="195"/>
      <c r="AI111" s="195"/>
      <c r="AJ111" s="195"/>
      <c r="AK111" s="196"/>
      <c r="AL111" s="197"/>
      <c r="AM111" s="197"/>
      <c r="AN111" s="197"/>
      <c r="AO111" s="197"/>
      <c r="AP111" s="1300">
        <f>+U111</f>
        <v>0</v>
      </c>
      <c r="AQ111" s="1294">
        <f>SUM(AR111:AW114)</f>
        <v>0</v>
      </c>
      <c r="AR111" s="209"/>
      <c r="AS111" s="209"/>
      <c r="AT111" s="209"/>
      <c r="AU111" s="209"/>
      <c r="AV111" s="209"/>
      <c r="AW111" s="209"/>
      <c r="AX111" s="1300">
        <f>+V111</f>
        <v>0</v>
      </c>
      <c r="AY111" s="1294">
        <f>SUM(AZ111:BE114)</f>
        <v>0</v>
      </c>
      <c r="AZ111" s="209"/>
      <c r="BA111" s="209"/>
      <c r="BB111" s="209"/>
      <c r="BC111" s="209"/>
      <c r="BD111" s="209"/>
      <c r="BE111" s="209"/>
      <c r="BF111" s="1300">
        <f>+W111</f>
        <v>0</v>
      </c>
      <c r="BG111" s="1294">
        <f>SUM(BH111:BM114)</f>
        <v>0</v>
      </c>
      <c r="BH111" s="209"/>
      <c r="BI111" s="209"/>
      <c r="BJ111" s="209"/>
      <c r="BK111" s="209"/>
      <c r="BL111" s="209"/>
      <c r="BM111" s="209"/>
      <c r="BN111" s="1300">
        <f>+X111</f>
        <v>0</v>
      </c>
      <c r="BO111" s="1294">
        <f>SUM(BP111:BU114)</f>
        <v>0</v>
      </c>
      <c r="BP111" s="209"/>
      <c r="BQ111" s="209"/>
      <c r="BR111" s="209"/>
      <c r="BS111" s="209"/>
      <c r="BT111" s="209"/>
      <c r="BU111" s="209"/>
    </row>
    <row r="112" spans="1:73" ht="40.15" customHeight="1">
      <c r="A112" s="335" t="s">
        <v>3870</v>
      </c>
      <c r="B112" s="141"/>
      <c r="C112" s="1221"/>
      <c r="D112" s="1227"/>
      <c r="E112" s="1233"/>
      <c r="F112" s="1239"/>
      <c r="G112" s="1227" t="s">
        <v>3172</v>
      </c>
      <c r="H112" s="1245">
        <v>1</v>
      </c>
      <c r="I112" s="1245" t="s">
        <v>2982</v>
      </c>
      <c r="J112" s="1245" t="s">
        <v>3862</v>
      </c>
      <c r="K112" s="1227" t="s">
        <v>3863</v>
      </c>
      <c r="L112" s="1245" t="s">
        <v>3864</v>
      </c>
      <c r="M112" s="1227" t="s">
        <v>3865</v>
      </c>
      <c r="N112" s="1253">
        <v>2024004540031</v>
      </c>
      <c r="O112" s="1227"/>
      <c r="P112" s="1262"/>
      <c r="Q112" s="1268"/>
      <c r="R112" s="1277"/>
      <c r="S112" s="1277"/>
      <c r="T112" s="1285"/>
      <c r="U112" s="1288"/>
      <c r="V112" s="1288"/>
      <c r="W112" s="1288"/>
      <c r="X112" s="1288"/>
      <c r="Y112" s="1288"/>
      <c r="Z112" s="1295"/>
      <c r="AA112" s="1295"/>
      <c r="AB112" s="1295"/>
      <c r="AC112" s="1295"/>
      <c r="AD112" s="1295"/>
      <c r="AE112" s="1295"/>
      <c r="AF112" s="1295"/>
      <c r="AG112" s="198"/>
      <c r="AH112" s="199"/>
      <c r="AI112" s="199"/>
      <c r="AJ112" s="199"/>
      <c r="AK112" s="200"/>
      <c r="AL112" s="201"/>
      <c r="AM112" s="201"/>
      <c r="AN112" s="201"/>
      <c r="AO112" s="201"/>
      <c r="AP112" s="1301"/>
      <c r="AQ112" s="1295"/>
      <c r="AR112" s="210"/>
      <c r="AS112" s="210"/>
      <c r="AT112" s="210"/>
      <c r="AU112" s="210"/>
      <c r="AV112" s="210"/>
      <c r="AW112" s="210"/>
      <c r="AX112" s="1301"/>
      <c r="AY112" s="1295"/>
      <c r="AZ112" s="210"/>
      <c r="BA112" s="210"/>
      <c r="BB112" s="210"/>
      <c r="BC112" s="210"/>
      <c r="BD112" s="210"/>
      <c r="BE112" s="210"/>
      <c r="BF112" s="1301"/>
      <c r="BG112" s="1295"/>
      <c r="BH112" s="210"/>
      <c r="BI112" s="210"/>
      <c r="BJ112" s="210"/>
      <c r="BK112" s="210"/>
      <c r="BL112" s="210"/>
      <c r="BM112" s="210"/>
      <c r="BN112" s="1301"/>
      <c r="BO112" s="1295"/>
      <c r="BP112" s="210"/>
      <c r="BQ112" s="210"/>
      <c r="BR112" s="210"/>
      <c r="BS112" s="210"/>
      <c r="BT112" s="210"/>
      <c r="BU112" s="210"/>
    </row>
    <row r="113" spans="1:73" ht="40.15" customHeight="1">
      <c r="A113" s="335" t="s">
        <v>3870</v>
      </c>
      <c r="B113" s="141"/>
      <c r="C113" s="1221"/>
      <c r="D113" s="1227"/>
      <c r="E113" s="1233"/>
      <c r="F113" s="1239"/>
      <c r="G113" s="1227" t="s">
        <v>3172</v>
      </c>
      <c r="H113" s="1245">
        <v>1</v>
      </c>
      <c r="I113" s="1245" t="s">
        <v>2982</v>
      </c>
      <c r="J113" s="1245" t="s">
        <v>3862</v>
      </c>
      <c r="K113" s="1227" t="s">
        <v>3863</v>
      </c>
      <c r="L113" s="1245" t="s">
        <v>3864</v>
      </c>
      <c r="M113" s="1227" t="s">
        <v>3865</v>
      </c>
      <c r="N113" s="1253">
        <v>2024004540031</v>
      </c>
      <c r="O113" s="1227"/>
      <c r="P113" s="1262"/>
      <c r="Q113" s="1268"/>
      <c r="R113" s="1277"/>
      <c r="S113" s="1277"/>
      <c r="T113" s="1285"/>
      <c r="U113" s="1288"/>
      <c r="V113" s="1288"/>
      <c r="W113" s="1288"/>
      <c r="X113" s="1288"/>
      <c r="Y113" s="1288"/>
      <c r="Z113" s="1295"/>
      <c r="AA113" s="1295"/>
      <c r="AB113" s="1295"/>
      <c r="AC113" s="1295"/>
      <c r="AD113" s="1295"/>
      <c r="AE113" s="1295"/>
      <c r="AF113" s="1295"/>
      <c r="AG113" s="200"/>
      <c r="AH113" s="199"/>
      <c r="AI113" s="199"/>
      <c r="AJ113" s="199"/>
      <c r="AK113" s="200"/>
      <c r="AL113" s="201"/>
      <c r="AM113" s="201"/>
      <c r="AN113" s="201"/>
      <c r="AO113" s="201"/>
      <c r="AP113" s="1301"/>
      <c r="AQ113" s="1295"/>
      <c r="AR113" s="210"/>
      <c r="AS113" s="210"/>
      <c r="AT113" s="210"/>
      <c r="AU113" s="210"/>
      <c r="AV113" s="210"/>
      <c r="AW113" s="210"/>
      <c r="AX113" s="1301"/>
      <c r="AY113" s="1295"/>
      <c r="AZ113" s="210"/>
      <c r="BA113" s="210"/>
      <c r="BB113" s="210"/>
      <c r="BC113" s="210"/>
      <c r="BD113" s="210"/>
      <c r="BE113" s="210"/>
      <c r="BF113" s="1301"/>
      <c r="BG113" s="1295"/>
      <c r="BH113" s="210"/>
      <c r="BI113" s="210"/>
      <c r="BJ113" s="210"/>
      <c r="BK113" s="210"/>
      <c r="BL113" s="210"/>
      <c r="BM113" s="210"/>
      <c r="BN113" s="1301"/>
      <c r="BO113" s="1295"/>
      <c r="BP113" s="210"/>
      <c r="BQ113" s="210"/>
      <c r="BR113" s="210"/>
      <c r="BS113" s="210"/>
      <c r="BT113" s="210"/>
      <c r="BU113" s="210"/>
    </row>
    <row r="114" spans="1:73" ht="40.15" customHeight="1">
      <c r="A114" s="335" t="s">
        <v>3870</v>
      </c>
      <c r="B114" s="141"/>
      <c r="C114" s="1222"/>
      <c r="D114" s="1228"/>
      <c r="E114" s="1234"/>
      <c r="F114" s="1240"/>
      <c r="G114" s="1228" t="s">
        <v>3172</v>
      </c>
      <c r="H114" s="1246">
        <v>1</v>
      </c>
      <c r="I114" s="1246" t="s">
        <v>2982</v>
      </c>
      <c r="J114" s="1246" t="s">
        <v>3862</v>
      </c>
      <c r="K114" s="1228" t="s">
        <v>3863</v>
      </c>
      <c r="L114" s="1246" t="s">
        <v>3864</v>
      </c>
      <c r="M114" s="1228" t="s">
        <v>3865</v>
      </c>
      <c r="N114" s="1254">
        <v>2024004540031</v>
      </c>
      <c r="O114" s="1228"/>
      <c r="P114" s="1263"/>
      <c r="Q114" s="1269"/>
      <c r="R114" s="1278"/>
      <c r="S114" s="1278"/>
      <c r="T114" s="1286"/>
      <c r="U114" s="1289"/>
      <c r="V114" s="1289"/>
      <c r="W114" s="1289"/>
      <c r="X114" s="1289"/>
      <c r="Y114" s="1289"/>
      <c r="Z114" s="1296"/>
      <c r="AA114" s="1296"/>
      <c r="AB114" s="1296"/>
      <c r="AC114" s="1296"/>
      <c r="AD114" s="1296"/>
      <c r="AE114" s="1296"/>
      <c r="AF114" s="1296"/>
      <c r="AG114" s="202"/>
      <c r="AH114" s="203"/>
      <c r="AI114" s="203"/>
      <c r="AJ114" s="203"/>
      <c r="AK114" s="202"/>
      <c r="AL114" s="204"/>
      <c r="AM114" s="204"/>
      <c r="AN114" s="204"/>
      <c r="AO114" s="204"/>
      <c r="AP114" s="1302"/>
      <c r="AQ114" s="1296"/>
      <c r="AR114" s="211"/>
      <c r="AS114" s="211"/>
      <c r="AT114" s="211"/>
      <c r="AU114" s="211"/>
      <c r="AV114" s="211"/>
      <c r="AW114" s="211"/>
      <c r="AX114" s="1302"/>
      <c r="AY114" s="1296"/>
      <c r="AZ114" s="211"/>
      <c r="BA114" s="211"/>
      <c r="BB114" s="211"/>
      <c r="BC114" s="211"/>
      <c r="BD114" s="211"/>
      <c r="BE114" s="211"/>
      <c r="BF114" s="1302"/>
      <c r="BG114" s="1296"/>
      <c r="BH114" s="211"/>
      <c r="BI114" s="211"/>
      <c r="BJ114" s="211"/>
      <c r="BK114" s="211"/>
      <c r="BL114" s="211"/>
      <c r="BM114" s="211"/>
      <c r="BN114" s="1302"/>
      <c r="BO114" s="1296"/>
      <c r="BP114" s="211"/>
      <c r="BQ114" s="211"/>
      <c r="BR114" s="211"/>
      <c r="BS114" s="211"/>
      <c r="BT114" s="211"/>
      <c r="BU114" s="211"/>
    </row>
    <row r="115" spans="1:73" ht="40.15" customHeight="1">
      <c r="A115" s="335" t="s">
        <v>3870</v>
      </c>
      <c r="B115" s="141"/>
      <c r="C115" s="1220" t="s">
        <v>2694</v>
      </c>
      <c r="D115" s="1226" t="s">
        <v>2695</v>
      </c>
      <c r="E115" s="1232">
        <v>893</v>
      </c>
      <c r="F115" s="1238" t="s">
        <v>3879</v>
      </c>
      <c r="G115" s="1226" t="s">
        <v>3675</v>
      </c>
      <c r="H115" s="1244">
        <v>1</v>
      </c>
      <c r="I115" s="1244" t="s">
        <v>2982</v>
      </c>
      <c r="J115" s="1244" t="s">
        <v>3862</v>
      </c>
      <c r="K115" s="1226" t="s">
        <v>3863</v>
      </c>
      <c r="L115" s="1244" t="s">
        <v>3864</v>
      </c>
      <c r="M115" s="1226" t="s">
        <v>3865</v>
      </c>
      <c r="N115" s="1252">
        <v>2024004540031</v>
      </c>
      <c r="O115" s="1392" t="s">
        <v>3866</v>
      </c>
      <c r="P115" s="1261" t="s">
        <v>2696</v>
      </c>
      <c r="Q115" s="1267">
        <v>1</v>
      </c>
      <c r="R115" s="1276"/>
      <c r="S115" s="1276"/>
      <c r="T115" s="1284"/>
      <c r="U115" s="1287"/>
      <c r="V115" s="1287"/>
      <c r="W115" s="1287"/>
      <c r="X115" s="1287"/>
      <c r="Y115" s="1287"/>
      <c r="Z115" s="1294">
        <f t="shared" si="99"/>
        <v>0</v>
      </c>
      <c r="AA115" s="1294">
        <f t="shared" si="122"/>
        <v>0</v>
      </c>
      <c r="AB115" s="1294">
        <f t="shared" si="122"/>
        <v>0</v>
      </c>
      <c r="AC115" s="1294">
        <f t="shared" si="122"/>
        <v>0</v>
      </c>
      <c r="AD115" s="1294">
        <f t="shared" si="122"/>
        <v>0</v>
      </c>
      <c r="AE115" s="1294">
        <f t="shared" si="122"/>
        <v>0</v>
      </c>
      <c r="AF115" s="1294">
        <f t="shared" si="122"/>
        <v>0</v>
      </c>
      <c r="AG115" s="194"/>
      <c r="AH115" s="195"/>
      <c r="AI115" s="195"/>
      <c r="AJ115" s="195"/>
      <c r="AK115" s="196"/>
      <c r="AL115" s="197"/>
      <c r="AM115" s="197"/>
      <c r="AN115" s="197"/>
      <c r="AO115" s="197"/>
      <c r="AP115" s="1300">
        <f>+U115</f>
        <v>0</v>
      </c>
      <c r="AQ115" s="1294">
        <f>SUM(AR115:AW118)</f>
        <v>0</v>
      </c>
      <c r="AR115" s="209"/>
      <c r="AS115" s="209"/>
      <c r="AT115" s="209"/>
      <c r="AU115" s="209"/>
      <c r="AV115" s="209"/>
      <c r="AW115" s="209"/>
      <c r="AX115" s="1300">
        <f>+V115</f>
        <v>0</v>
      </c>
      <c r="AY115" s="1294">
        <f>SUM(AZ115:BE118)</f>
        <v>0</v>
      </c>
      <c r="AZ115" s="209"/>
      <c r="BA115" s="209"/>
      <c r="BB115" s="209"/>
      <c r="BC115" s="209"/>
      <c r="BD115" s="209"/>
      <c r="BE115" s="209"/>
      <c r="BF115" s="1300">
        <f>+W115</f>
        <v>0</v>
      </c>
      <c r="BG115" s="1294">
        <f>SUM(BH115:BM118)</f>
        <v>0</v>
      </c>
      <c r="BH115" s="209"/>
      <c r="BI115" s="209"/>
      <c r="BJ115" s="209"/>
      <c r="BK115" s="209"/>
      <c r="BL115" s="209"/>
      <c r="BM115" s="209"/>
      <c r="BN115" s="1300">
        <f>+X115</f>
        <v>0</v>
      </c>
      <c r="BO115" s="1294">
        <f>SUM(BP115:BU118)</f>
        <v>0</v>
      </c>
      <c r="BP115" s="209"/>
      <c r="BQ115" s="209"/>
      <c r="BR115" s="209"/>
      <c r="BS115" s="209"/>
      <c r="BT115" s="209"/>
      <c r="BU115" s="209"/>
    </row>
    <row r="116" spans="1:73" ht="40.15" customHeight="1">
      <c r="A116" s="335" t="s">
        <v>3870</v>
      </c>
      <c r="B116" s="141"/>
      <c r="C116" s="1221"/>
      <c r="D116" s="1227"/>
      <c r="E116" s="1233">
        <v>893</v>
      </c>
      <c r="F116" s="1239" t="s">
        <v>3879</v>
      </c>
      <c r="G116" s="1227" t="s">
        <v>3675</v>
      </c>
      <c r="H116" s="1245">
        <v>1</v>
      </c>
      <c r="I116" s="1245" t="s">
        <v>2982</v>
      </c>
      <c r="J116" s="1245" t="s">
        <v>3862</v>
      </c>
      <c r="K116" s="1227" t="s">
        <v>3863</v>
      </c>
      <c r="L116" s="1245" t="s">
        <v>3864</v>
      </c>
      <c r="M116" s="1227" t="s">
        <v>3865</v>
      </c>
      <c r="N116" s="1253">
        <v>2024004540031</v>
      </c>
      <c r="O116" s="1392" t="s">
        <v>3866</v>
      </c>
      <c r="P116" s="1262"/>
      <c r="Q116" s="1268"/>
      <c r="R116" s="1277"/>
      <c r="S116" s="1277"/>
      <c r="T116" s="1285"/>
      <c r="U116" s="1288"/>
      <c r="V116" s="1288"/>
      <c r="W116" s="1288"/>
      <c r="X116" s="1288"/>
      <c r="Y116" s="1288"/>
      <c r="Z116" s="1295"/>
      <c r="AA116" s="1295"/>
      <c r="AB116" s="1295"/>
      <c r="AC116" s="1295"/>
      <c r="AD116" s="1295"/>
      <c r="AE116" s="1295"/>
      <c r="AF116" s="1295"/>
      <c r="AG116" s="198"/>
      <c r="AH116" s="199"/>
      <c r="AI116" s="199"/>
      <c r="AJ116" s="199"/>
      <c r="AK116" s="200"/>
      <c r="AL116" s="201"/>
      <c r="AM116" s="201"/>
      <c r="AN116" s="201"/>
      <c r="AO116" s="201"/>
      <c r="AP116" s="1301"/>
      <c r="AQ116" s="1295"/>
      <c r="AR116" s="210"/>
      <c r="AS116" s="210"/>
      <c r="AT116" s="210"/>
      <c r="AU116" s="210"/>
      <c r="AV116" s="210"/>
      <c r="AW116" s="210"/>
      <c r="AX116" s="1301"/>
      <c r="AY116" s="1295"/>
      <c r="AZ116" s="210"/>
      <c r="BA116" s="210"/>
      <c r="BB116" s="210"/>
      <c r="BC116" s="210"/>
      <c r="BD116" s="210"/>
      <c r="BE116" s="210"/>
      <c r="BF116" s="1301"/>
      <c r="BG116" s="1295"/>
      <c r="BH116" s="210"/>
      <c r="BI116" s="210"/>
      <c r="BJ116" s="210"/>
      <c r="BK116" s="210"/>
      <c r="BL116" s="210"/>
      <c r="BM116" s="210"/>
      <c r="BN116" s="1301"/>
      <c r="BO116" s="1295"/>
      <c r="BP116" s="210"/>
      <c r="BQ116" s="210"/>
      <c r="BR116" s="210"/>
      <c r="BS116" s="210"/>
      <c r="BT116" s="210"/>
      <c r="BU116" s="210"/>
    </row>
    <row r="117" spans="1:73" ht="40.15" customHeight="1">
      <c r="A117" s="335" t="s">
        <v>3870</v>
      </c>
      <c r="B117" s="141"/>
      <c r="C117" s="1221"/>
      <c r="D117" s="1227"/>
      <c r="E117" s="1233">
        <v>893</v>
      </c>
      <c r="F117" s="1239" t="s">
        <v>3879</v>
      </c>
      <c r="G117" s="1227" t="s">
        <v>3675</v>
      </c>
      <c r="H117" s="1245">
        <v>1</v>
      </c>
      <c r="I117" s="1245" t="s">
        <v>2982</v>
      </c>
      <c r="J117" s="1245" t="s">
        <v>3862</v>
      </c>
      <c r="K117" s="1227" t="s">
        <v>3863</v>
      </c>
      <c r="L117" s="1245" t="s">
        <v>3864</v>
      </c>
      <c r="M117" s="1227" t="s">
        <v>3865</v>
      </c>
      <c r="N117" s="1253">
        <v>2024004540031</v>
      </c>
      <c r="O117" s="1392" t="s">
        <v>3866</v>
      </c>
      <c r="P117" s="1262"/>
      <c r="Q117" s="1268"/>
      <c r="R117" s="1277"/>
      <c r="S117" s="1277"/>
      <c r="T117" s="1285"/>
      <c r="U117" s="1288"/>
      <c r="V117" s="1288"/>
      <c r="W117" s="1288"/>
      <c r="X117" s="1288"/>
      <c r="Y117" s="1288"/>
      <c r="Z117" s="1295"/>
      <c r="AA117" s="1295"/>
      <c r="AB117" s="1295"/>
      <c r="AC117" s="1295"/>
      <c r="AD117" s="1295"/>
      <c r="AE117" s="1295"/>
      <c r="AF117" s="1295"/>
      <c r="AG117" s="200"/>
      <c r="AH117" s="199"/>
      <c r="AI117" s="199"/>
      <c r="AJ117" s="199"/>
      <c r="AK117" s="200"/>
      <c r="AL117" s="201"/>
      <c r="AM117" s="201"/>
      <c r="AN117" s="201"/>
      <c r="AO117" s="201"/>
      <c r="AP117" s="1301"/>
      <c r="AQ117" s="1295"/>
      <c r="AR117" s="210"/>
      <c r="AS117" s="210"/>
      <c r="AT117" s="210"/>
      <c r="AU117" s="210"/>
      <c r="AV117" s="210"/>
      <c r="AW117" s="210"/>
      <c r="AX117" s="1301"/>
      <c r="AY117" s="1295"/>
      <c r="AZ117" s="210"/>
      <c r="BA117" s="210"/>
      <c r="BB117" s="210"/>
      <c r="BC117" s="210"/>
      <c r="BD117" s="210"/>
      <c r="BE117" s="210"/>
      <c r="BF117" s="1301"/>
      <c r="BG117" s="1295"/>
      <c r="BH117" s="210"/>
      <c r="BI117" s="210"/>
      <c r="BJ117" s="210"/>
      <c r="BK117" s="210"/>
      <c r="BL117" s="210"/>
      <c r="BM117" s="210"/>
      <c r="BN117" s="1301"/>
      <c r="BO117" s="1295"/>
      <c r="BP117" s="210"/>
      <c r="BQ117" s="210"/>
      <c r="BR117" s="210"/>
      <c r="BS117" s="210"/>
      <c r="BT117" s="210"/>
      <c r="BU117" s="210"/>
    </row>
    <row r="118" spans="1:73" ht="40.15" customHeight="1">
      <c r="A118" s="335" t="s">
        <v>3870</v>
      </c>
      <c r="B118" s="141"/>
      <c r="C118" s="1222"/>
      <c r="D118" s="1228"/>
      <c r="E118" s="1234">
        <v>893</v>
      </c>
      <c r="F118" s="1240" t="s">
        <v>3879</v>
      </c>
      <c r="G118" s="1228" t="s">
        <v>3675</v>
      </c>
      <c r="H118" s="1246">
        <v>1</v>
      </c>
      <c r="I118" s="1246" t="s">
        <v>2982</v>
      </c>
      <c r="J118" s="1246" t="s">
        <v>3862</v>
      </c>
      <c r="K118" s="1228" t="s">
        <v>3863</v>
      </c>
      <c r="L118" s="1246" t="s">
        <v>3864</v>
      </c>
      <c r="M118" s="1228" t="s">
        <v>3865</v>
      </c>
      <c r="N118" s="1254">
        <v>2024004540031</v>
      </c>
      <c r="O118" s="1392" t="s">
        <v>3866</v>
      </c>
      <c r="P118" s="1263"/>
      <c r="Q118" s="1269"/>
      <c r="R118" s="1278"/>
      <c r="S118" s="1278"/>
      <c r="T118" s="1286"/>
      <c r="U118" s="1289"/>
      <c r="V118" s="1289"/>
      <c r="W118" s="1289"/>
      <c r="X118" s="1289"/>
      <c r="Y118" s="1289"/>
      <c r="Z118" s="1296"/>
      <c r="AA118" s="1296"/>
      <c r="AB118" s="1296"/>
      <c r="AC118" s="1296"/>
      <c r="AD118" s="1296"/>
      <c r="AE118" s="1296"/>
      <c r="AF118" s="1296"/>
      <c r="AG118" s="202"/>
      <c r="AH118" s="203"/>
      <c r="AI118" s="203"/>
      <c r="AJ118" s="203"/>
      <c r="AK118" s="202"/>
      <c r="AL118" s="204"/>
      <c r="AM118" s="204"/>
      <c r="AN118" s="204"/>
      <c r="AO118" s="204"/>
      <c r="AP118" s="1302"/>
      <c r="AQ118" s="1296"/>
      <c r="AR118" s="211"/>
      <c r="AS118" s="211"/>
      <c r="AT118" s="211"/>
      <c r="AU118" s="211"/>
      <c r="AV118" s="211"/>
      <c r="AW118" s="211"/>
      <c r="AX118" s="1302"/>
      <c r="AY118" s="1296"/>
      <c r="AZ118" s="211"/>
      <c r="BA118" s="211"/>
      <c r="BB118" s="211"/>
      <c r="BC118" s="211"/>
      <c r="BD118" s="211"/>
      <c r="BE118" s="211"/>
      <c r="BF118" s="1302"/>
      <c r="BG118" s="1296"/>
      <c r="BH118" s="211"/>
      <c r="BI118" s="211"/>
      <c r="BJ118" s="211"/>
      <c r="BK118" s="211"/>
      <c r="BL118" s="211"/>
      <c r="BM118" s="211"/>
      <c r="BN118" s="1302"/>
      <c r="BO118" s="1296"/>
      <c r="BP118" s="211"/>
      <c r="BQ118" s="211"/>
      <c r="BR118" s="211"/>
      <c r="BS118" s="211"/>
      <c r="BT118" s="211"/>
      <c r="BU118" s="211"/>
    </row>
    <row r="119" spans="1:73" ht="40.15" customHeight="1">
      <c r="B119" s="134" t="s">
        <v>2697</v>
      </c>
      <c r="C119" s="225" t="s">
        <v>246</v>
      </c>
      <c r="D119" s="226"/>
      <c r="E119" s="227"/>
      <c r="F119" s="228"/>
      <c r="G119" s="229"/>
      <c r="H119" s="230"/>
      <c r="I119" s="230"/>
      <c r="J119" s="231"/>
      <c r="K119" s="231"/>
      <c r="L119" s="226"/>
      <c r="M119" s="232"/>
      <c r="N119" s="350"/>
      <c r="O119" s="163"/>
      <c r="P119" s="300"/>
      <c r="Q119" s="310"/>
      <c r="R119" s="355"/>
      <c r="S119" s="310"/>
      <c r="T119" s="238"/>
      <c r="U119" s="239"/>
      <c r="V119" s="239"/>
      <c r="W119" s="239"/>
      <c r="X119" s="240"/>
      <c r="Y119" s="314"/>
      <c r="Z119" s="315">
        <f t="shared" si="99"/>
        <v>0</v>
      </c>
      <c r="AA119" s="315">
        <f t="shared" si="99"/>
        <v>0</v>
      </c>
      <c r="AB119" s="315">
        <f t="shared" si="99"/>
        <v>0</v>
      </c>
      <c r="AC119" s="315">
        <f t="shared" si="99"/>
        <v>0</v>
      </c>
      <c r="AD119" s="315">
        <f t="shared" si="99"/>
        <v>0</v>
      </c>
      <c r="AE119" s="315">
        <f t="shared" si="99"/>
        <v>0</v>
      </c>
      <c r="AF119" s="315">
        <f t="shared" si="99"/>
        <v>0</v>
      </c>
      <c r="AG119" s="244"/>
      <c r="AH119" s="244"/>
      <c r="AI119" s="244"/>
      <c r="AJ119" s="244"/>
      <c r="AK119" s="244"/>
      <c r="AL119" s="244"/>
      <c r="AM119" s="244"/>
      <c r="AN119" s="244"/>
      <c r="AO119" s="244"/>
      <c r="AP119" s="245"/>
      <c r="AQ119" s="322">
        <f t="shared" ref="AQ119:AR119" si="123">SUM(AQ120:AQ127)</f>
        <v>0</v>
      </c>
      <c r="AR119" s="322">
        <f t="shared" si="123"/>
        <v>0</v>
      </c>
      <c r="AS119" s="322">
        <f t="shared" ref="AS119:AW119" si="124">SUM(AS120:AS127)</f>
        <v>0</v>
      </c>
      <c r="AT119" s="322">
        <f t="shared" si="124"/>
        <v>0</v>
      </c>
      <c r="AU119" s="322">
        <f t="shared" si="124"/>
        <v>0</v>
      </c>
      <c r="AV119" s="322">
        <f t="shared" si="124"/>
        <v>0</v>
      </c>
      <c r="AW119" s="322">
        <f t="shared" si="124"/>
        <v>0</v>
      </c>
      <c r="AX119" s="245"/>
      <c r="AY119" s="322">
        <f t="shared" ref="AY119" si="125">SUM(AY120:AY127)</f>
        <v>0</v>
      </c>
      <c r="AZ119" s="322">
        <f t="shared" ref="AZ119:BE119" si="126">SUM(AZ120:AZ124)</f>
        <v>0</v>
      </c>
      <c r="BA119" s="322">
        <f t="shared" si="126"/>
        <v>0</v>
      </c>
      <c r="BB119" s="322">
        <f t="shared" si="126"/>
        <v>0</v>
      </c>
      <c r="BC119" s="322">
        <f t="shared" si="126"/>
        <v>0</v>
      </c>
      <c r="BD119" s="322">
        <f t="shared" si="126"/>
        <v>0</v>
      </c>
      <c r="BE119" s="322">
        <f t="shared" si="126"/>
        <v>0</v>
      </c>
      <c r="BF119" s="245"/>
      <c r="BG119" s="322">
        <f t="shared" ref="BG119" si="127">SUM(BG120:BG127)</f>
        <v>0</v>
      </c>
      <c r="BH119" s="322">
        <f t="shared" ref="BH119:BM119" si="128">SUM(BH120:BH124)</f>
        <v>0</v>
      </c>
      <c r="BI119" s="322">
        <f t="shared" si="128"/>
        <v>0</v>
      </c>
      <c r="BJ119" s="322">
        <f t="shared" si="128"/>
        <v>0</v>
      </c>
      <c r="BK119" s="322">
        <f t="shared" si="128"/>
        <v>0</v>
      </c>
      <c r="BL119" s="322">
        <f t="shared" si="128"/>
        <v>0</v>
      </c>
      <c r="BM119" s="322">
        <f t="shared" si="128"/>
        <v>0</v>
      </c>
      <c r="BN119" s="245"/>
      <c r="BO119" s="322">
        <f t="shared" ref="BO119" si="129">SUM(BO120:BO127)</f>
        <v>0</v>
      </c>
      <c r="BP119" s="322">
        <f t="shared" ref="BP119:BU119" si="130">SUM(BP120:BP124)</f>
        <v>0</v>
      </c>
      <c r="BQ119" s="322">
        <f t="shared" si="130"/>
        <v>0</v>
      </c>
      <c r="BR119" s="322">
        <f t="shared" si="130"/>
        <v>0</v>
      </c>
      <c r="BS119" s="322">
        <f t="shared" si="130"/>
        <v>0</v>
      </c>
      <c r="BT119" s="322">
        <f t="shared" si="130"/>
        <v>0</v>
      </c>
      <c r="BU119" s="322">
        <f t="shared" si="130"/>
        <v>0</v>
      </c>
    </row>
    <row r="120" spans="1:73" ht="40.15" customHeight="1">
      <c r="A120" s="338" t="s">
        <v>3881</v>
      </c>
      <c r="B120" s="141"/>
      <c r="C120" s="1220" t="s">
        <v>2699</v>
      </c>
      <c r="D120" s="1226" t="s">
        <v>2704</v>
      </c>
      <c r="E120" s="1232">
        <v>894</v>
      </c>
      <c r="F120" s="1238" t="s">
        <v>3859</v>
      </c>
      <c r="G120" s="1226" t="s">
        <v>2089</v>
      </c>
      <c r="H120" s="1244" t="s">
        <v>3025</v>
      </c>
      <c r="I120" s="1244" t="s">
        <v>3041</v>
      </c>
      <c r="J120" s="1244" t="s">
        <v>3058</v>
      </c>
      <c r="K120" s="1226" t="s">
        <v>3595</v>
      </c>
      <c r="L120" s="1244" t="s">
        <v>3614</v>
      </c>
      <c r="M120" s="1226" t="s">
        <v>3615</v>
      </c>
      <c r="N120" s="1252" t="s">
        <v>3860</v>
      </c>
      <c r="O120" s="1226" t="s">
        <v>3866</v>
      </c>
      <c r="P120" s="1261" t="s">
        <v>809</v>
      </c>
      <c r="Q120" s="1267">
        <v>40</v>
      </c>
      <c r="R120" s="1276" t="s">
        <v>2867</v>
      </c>
      <c r="S120" s="1276"/>
      <c r="T120" s="1284"/>
      <c r="U120" s="1287"/>
      <c r="V120" s="1287"/>
      <c r="W120" s="1287"/>
      <c r="X120" s="1287"/>
      <c r="Y120" s="1287"/>
      <c r="Z120" s="1294">
        <f t="shared" si="99"/>
        <v>0</v>
      </c>
      <c r="AA120" s="1294">
        <f t="shared" ref="AA120:AF124" si="131">SUM(AR120:AR123,AZ120:AZ123,BH120:BH123,BP120:BP123)</f>
        <v>0</v>
      </c>
      <c r="AB120" s="1294">
        <f t="shared" si="131"/>
        <v>0</v>
      </c>
      <c r="AC120" s="1294">
        <f t="shared" si="131"/>
        <v>0</v>
      </c>
      <c r="AD120" s="1294">
        <f t="shared" si="131"/>
        <v>0</v>
      </c>
      <c r="AE120" s="1294">
        <f t="shared" si="131"/>
        <v>0</v>
      </c>
      <c r="AF120" s="1294">
        <f t="shared" si="131"/>
        <v>0</v>
      </c>
      <c r="AG120" s="194"/>
      <c r="AH120" s="195"/>
      <c r="AI120" s="195"/>
      <c r="AJ120" s="195"/>
      <c r="AK120" s="196"/>
      <c r="AL120" s="197"/>
      <c r="AM120" s="197"/>
      <c r="AN120" s="197"/>
      <c r="AO120" s="197"/>
      <c r="AP120" s="1300">
        <f>+U120</f>
        <v>0</v>
      </c>
      <c r="AQ120" s="1294">
        <f>SUM(AR120:AW123)</f>
        <v>0</v>
      </c>
      <c r="AR120" s="209"/>
      <c r="AS120" s="209"/>
      <c r="AT120" s="209"/>
      <c r="AU120" s="209"/>
      <c r="AV120" s="209"/>
      <c r="AW120" s="209"/>
      <c r="AX120" s="1300">
        <f>+V120</f>
        <v>0</v>
      </c>
      <c r="AY120" s="1294">
        <f>SUM(AZ120:BE123)</f>
        <v>0</v>
      </c>
      <c r="AZ120" s="209"/>
      <c r="BA120" s="209"/>
      <c r="BB120" s="209"/>
      <c r="BC120" s="209"/>
      <c r="BD120" s="209"/>
      <c r="BE120" s="209"/>
      <c r="BF120" s="1300">
        <f>+W120</f>
        <v>0</v>
      </c>
      <c r="BG120" s="1294">
        <f>SUM(BH120:BM123)</f>
        <v>0</v>
      </c>
      <c r="BH120" s="209"/>
      <c r="BI120" s="209"/>
      <c r="BJ120" s="209"/>
      <c r="BK120" s="209"/>
      <c r="BL120" s="209"/>
      <c r="BM120" s="209"/>
      <c r="BN120" s="1300">
        <f>+X120</f>
        <v>0</v>
      </c>
      <c r="BO120" s="1294">
        <f>SUM(BP120:BU123)</f>
        <v>0</v>
      </c>
      <c r="BP120" s="209"/>
      <c r="BQ120" s="209"/>
      <c r="BR120" s="209"/>
      <c r="BS120" s="209"/>
      <c r="BT120" s="209"/>
      <c r="BU120" s="209"/>
    </row>
    <row r="121" spans="1:73" ht="40.15" customHeight="1">
      <c r="A121" s="338" t="s">
        <v>3881</v>
      </c>
      <c r="B121" s="141"/>
      <c r="C121" s="1221"/>
      <c r="D121" s="1227"/>
      <c r="E121" s="1233"/>
      <c r="F121" s="1239"/>
      <c r="G121" s="1227"/>
      <c r="H121" s="1245"/>
      <c r="I121" s="1245"/>
      <c r="J121" s="1245"/>
      <c r="K121" s="1227"/>
      <c r="L121" s="1245"/>
      <c r="M121" s="1227"/>
      <c r="N121" s="1253"/>
      <c r="O121" s="1227"/>
      <c r="P121" s="1262"/>
      <c r="Q121" s="1268"/>
      <c r="R121" s="1277"/>
      <c r="S121" s="1277"/>
      <c r="T121" s="1285"/>
      <c r="U121" s="1288"/>
      <c r="V121" s="1288"/>
      <c r="W121" s="1288"/>
      <c r="X121" s="1288"/>
      <c r="Y121" s="1288"/>
      <c r="Z121" s="1295"/>
      <c r="AA121" s="1295"/>
      <c r="AB121" s="1295"/>
      <c r="AC121" s="1295"/>
      <c r="AD121" s="1295"/>
      <c r="AE121" s="1295"/>
      <c r="AF121" s="1295"/>
      <c r="AG121" s="198"/>
      <c r="AH121" s="199"/>
      <c r="AI121" s="199"/>
      <c r="AJ121" s="199"/>
      <c r="AK121" s="200"/>
      <c r="AL121" s="201"/>
      <c r="AM121" s="201"/>
      <c r="AN121" s="201"/>
      <c r="AO121" s="201"/>
      <c r="AP121" s="1301"/>
      <c r="AQ121" s="1295"/>
      <c r="AR121" s="210"/>
      <c r="AS121" s="210"/>
      <c r="AT121" s="210"/>
      <c r="AU121" s="210"/>
      <c r="AV121" s="210"/>
      <c r="AW121" s="210"/>
      <c r="AX121" s="1301"/>
      <c r="AY121" s="1295"/>
      <c r="AZ121" s="210"/>
      <c r="BA121" s="210"/>
      <c r="BB121" s="210"/>
      <c r="BC121" s="210"/>
      <c r="BD121" s="210"/>
      <c r="BE121" s="210"/>
      <c r="BF121" s="1301"/>
      <c r="BG121" s="1295"/>
      <c r="BH121" s="210"/>
      <c r="BI121" s="210"/>
      <c r="BJ121" s="210"/>
      <c r="BK121" s="210"/>
      <c r="BL121" s="210"/>
      <c r="BM121" s="210"/>
      <c r="BN121" s="1301"/>
      <c r="BO121" s="1295"/>
      <c r="BP121" s="210"/>
      <c r="BQ121" s="210"/>
      <c r="BR121" s="210"/>
      <c r="BS121" s="210"/>
      <c r="BT121" s="210"/>
      <c r="BU121" s="210"/>
    </row>
    <row r="122" spans="1:73" ht="40.15" customHeight="1">
      <c r="A122" s="338" t="s">
        <v>3881</v>
      </c>
      <c r="B122" s="141"/>
      <c r="C122" s="1221"/>
      <c r="D122" s="1227"/>
      <c r="E122" s="1233"/>
      <c r="F122" s="1239"/>
      <c r="G122" s="1227"/>
      <c r="H122" s="1245"/>
      <c r="I122" s="1245"/>
      <c r="J122" s="1245"/>
      <c r="K122" s="1227"/>
      <c r="L122" s="1245"/>
      <c r="M122" s="1227"/>
      <c r="N122" s="1253"/>
      <c r="O122" s="1227"/>
      <c r="P122" s="1262"/>
      <c r="Q122" s="1268"/>
      <c r="R122" s="1277"/>
      <c r="S122" s="1277"/>
      <c r="T122" s="1285"/>
      <c r="U122" s="1288"/>
      <c r="V122" s="1288"/>
      <c r="W122" s="1288"/>
      <c r="X122" s="1288"/>
      <c r="Y122" s="1288"/>
      <c r="Z122" s="1295"/>
      <c r="AA122" s="1295"/>
      <c r="AB122" s="1295"/>
      <c r="AC122" s="1295"/>
      <c r="AD122" s="1295"/>
      <c r="AE122" s="1295"/>
      <c r="AF122" s="1295"/>
      <c r="AG122" s="200"/>
      <c r="AH122" s="199"/>
      <c r="AI122" s="199"/>
      <c r="AJ122" s="199"/>
      <c r="AK122" s="200"/>
      <c r="AL122" s="201"/>
      <c r="AM122" s="201"/>
      <c r="AN122" s="201"/>
      <c r="AO122" s="201"/>
      <c r="AP122" s="1301"/>
      <c r="AQ122" s="1295"/>
      <c r="AR122" s="210"/>
      <c r="AS122" s="210"/>
      <c r="AT122" s="210"/>
      <c r="AU122" s="210"/>
      <c r="AV122" s="210"/>
      <c r="AW122" s="210"/>
      <c r="AX122" s="1301"/>
      <c r="AY122" s="1295"/>
      <c r="AZ122" s="210"/>
      <c r="BA122" s="210"/>
      <c r="BB122" s="210"/>
      <c r="BC122" s="210"/>
      <c r="BD122" s="210"/>
      <c r="BE122" s="210"/>
      <c r="BF122" s="1301"/>
      <c r="BG122" s="1295"/>
      <c r="BH122" s="210"/>
      <c r="BI122" s="210"/>
      <c r="BJ122" s="210"/>
      <c r="BK122" s="210"/>
      <c r="BL122" s="210"/>
      <c r="BM122" s="210"/>
      <c r="BN122" s="1301"/>
      <c r="BO122" s="1295"/>
      <c r="BP122" s="210"/>
      <c r="BQ122" s="210"/>
      <c r="BR122" s="210"/>
      <c r="BS122" s="210"/>
      <c r="BT122" s="210"/>
      <c r="BU122" s="210"/>
    </row>
    <row r="123" spans="1:73" ht="40.15" customHeight="1">
      <c r="A123" s="338" t="s">
        <v>3881</v>
      </c>
      <c r="B123" s="141"/>
      <c r="C123" s="1222"/>
      <c r="D123" s="1228"/>
      <c r="E123" s="1234"/>
      <c r="F123" s="1240"/>
      <c r="G123" s="1228"/>
      <c r="H123" s="1246"/>
      <c r="I123" s="1246"/>
      <c r="J123" s="1246"/>
      <c r="K123" s="1228"/>
      <c r="L123" s="1246"/>
      <c r="M123" s="1228"/>
      <c r="N123" s="1254"/>
      <c r="O123" s="1228"/>
      <c r="P123" s="1263"/>
      <c r="Q123" s="1269"/>
      <c r="R123" s="1278"/>
      <c r="S123" s="1278"/>
      <c r="T123" s="1286"/>
      <c r="U123" s="1289"/>
      <c r="V123" s="1289"/>
      <c r="W123" s="1289"/>
      <c r="X123" s="1289"/>
      <c r="Y123" s="1289"/>
      <c r="Z123" s="1296"/>
      <c r="AA123" s="1296"/>
      <c r="AB123" s="1296"/>
      <c r="AC123" s="1296"/>
      <c r="AD123" s="1296"/>
      <c r="AE123" s="1296"/>
      <c r="AF123" s="1296"/>
      <c r="AG123" s="202"/>
      <c r="AH123" s="203"/>
      <c r="AI123" s="203"/>
      <c r="AJ123" s="203"/>
      <c r="AK123" s="202"/>
      <c r="AL123" s="204"/>
      <c r="AM123" s="204"/>
      <c r="AN123" s="204"/>
      <c r="AO123" s="204"/>
      <c r="AP123" s="1302"/>
      <c r="AQ123" s="1296"/>
      <c r="AR123" s="211"/>
      <c r="AS123" s="211"/>
      <c r="AT123" s="211"/>
      <c r="AU123" s="211"/>
      <c r="AV123" s="211"/>
      <c r="AW123" s="211"/>
      <c r="AX123" s="1302"/>
      <c r="AY123" s="1296"/>
      <c r="AZ123" s="211"/>
      <c r="BA123" s="211"/>
      <c r="BB123" s="211"/>
      <c r="BC123" s="211"/>
      <c r="BD123" s="211"/>
      <c r="BE123" s="211"/>
      <c r="BF123" s="1302"/>
      <c r="BG123" s="1296"/>
      <c r="BH123" s="211"/>
      <c r="BI123" s="211"/>
      <c r="BJ123" s="211"/>
      <c r="BK123" s="211"/>
      <c r="BL123" s="211"/>
      <c r="BM123" s="211"/>
      <c r="BN123" s="1302"/>
      <c r="BO123" s="1296"/>
      <c r="BP123" s="211"/>
      <c r="BQ123" s="211"/>
      <c r="BR123" s="211"/>
      <c r="BS123" s="211"/>
      <c r="BT123" s="211"/>
      <c r="BU123" s="211"/>
    </row>
    <row r="124" spans="1:73" ht="40.15" customHeight="1">
      <c r="A124" s="338" t="s">
        <v>3881</v>
      </c>
      <c r="B124" s="141"/>
      <c r="C124" s="1220" t="s">
        <v>3882</v>
      </c>
      <c r="D124" s="1226" t="s">
        <v>2706</v>
      </c>
      <c r="E124" s="1232">
        <v>895</v>
      </c>
      <c r="F124" s="1238" t="s">
        <v>3859</v>
      </c>
      <c r="G124" s="1226" t="s">
        <v>2089</v>
      </c>
      <c r="H124" s="1244" t="s">
        <v>3883</v>
      </c>
      <c r="I124" s="1244" t="s">
        <v>3041</v>
      </c>
      <c r="J124" s="1244" t="s">
        <v>3058</v>
      </c>
      <c r="K124" s="1226" t="s">
        <v>3595</v>
      </c>
      <c r="L124" s="1244" t="s">
        <v>3614</v>
      </c>
      <c r="M124" s="1226" t="s">
        <v>3615</v>
      </c>
      <c r="N124" s="1252" t="s">
        <v>3860</v>
      </c>
      <c r="O124" s="1226" t="s">
        <v>3866</v>
      </c>
      <c r="P124" s="1261" t="s">
        <v>2089</v>
      </c>
      <c r="Q124" s="1267">
        <v>67</v>
      </c>
      <c r="R124" s="1276" t="s">
        <v>2867</v>
      </c>
      <c r="S124" s="1276"/>
      <c r="T124" s="1284"/>
      <c r="U124" s="1287"/>
      <c r="V124" s="1287"/>
      <c r="W124" s="1287"/>
      <c r="X124" s="1287"/>
      <c r="Y124" s="1287"/>
      <c r="Z124" s="1294">
        <f t="shared" ref="Z124" si="132">+AQ124+AY124+BG124+BO124</f>
        <v>0</v>
      </c>
      <c r="AA124" s="1294">
        <f t="shared" si="131"/>
        <v>0</v>
      </c>
      <c r="AB124" s="1294">
        <f t="shared" si="131"/>
        <v>0</v>
      </c>
      <c r="AC124" s="1294">
        <f t="shared" si="131"/>
        <v>0</v>
      </c>
      <c r="AD124" s="1294">
        <f t="shared" si="131"/>
        <v>0</v>
      </c>
      <c r="AE124" s="1294">
        <f t="shared" si="131"/>
        <v>0</v>
      </c>
      <c r="AF124" s="1294">
        <f t="shared" si="131"/>
        <v>0</v>
      </c>
      <c r="AG124" s="194"/>
      <c r="AH124" s="195"/>
      <c r="AI124" s="195"/>
      <c r="AJ124" s="195"/>
      <c r="AK124" s="196"/>
      <c r="AL124" s="197"/>
      <c r="AM124" s="197"/>
      <c r="AN124" s="197"/>
      <c r="AO124" s="197"/>
      <c r="AP124" s="1300">
        <f>+U124</f>
        <v>0</v>
      </c>
      <c r="AQ124" s="1294">
        <f>SUM(AR124:AW127)</f>
        <v>0</v>
      </c>
      <c r="AR124" s="209"/>
      <c r="AS124" s="209"/>
      <c r="AT124" s="209"/>
      <c r="AU124" s="209"/>
      <c r="AV124" s="209"/>
      <c r="AW124" s="209"/>
      <c r="AX124" s="1300">
        <f>+V124</f>
        <v>0</v>
      </c>
      <c r="AY124" s="1294">
        <f>SUM(AZ124:BE127)</f>
        <v>0</v>
      </c>
      <c r="AZ124" s="209"/>
      <c r="BA124" s="209"/>
      <c r="BB124" s="209"/>
      <c r="BC124" s="209"/>
      <c r="BD124" s="209"/>
      <c r="BE124" s="209"/>
      <c r="BF124" s="1300">
        <f>+W124</f>
        <v>0</v>
      </c>
      <c r="BG124" s="1294">
        <f>SUM(BH124:BM127)</f>
        <v>0</v>
      </c>
      <c r="BH124" s="209"/>
      <c r="BI124" s="209"/>
      <c r="BJ124" s="209"/>
      <c r="BK124" s="209"/>
      <c r="BL124" s="209"/>
      <c r="BM124" s="209"/>
      <c r="BN124" s="1300">
        <f>+X124</f>
        <v>0</v>
      </c>
      <c r="BO124" s="1294">
        <f>SUM(BP124:BU127)</f>
        <v>0</v>
      </c>
      <c r="BP124" s="209"/>
      <c r="BQ124" s="209"/>
      <c r="BR124" s="209"/>
      <c r="BS124" s="209"/>
      <c r="BT124" s="209"/>
      <c r="BU124" s="209"/>
    </row>
    <row r="125" spans="1:73" ht="40.15" customHeight="1">
      <c r="A125" s="338" t="s">
        <v>3881</v>
      </c>
      <c r="B125" s="141"/>
      <c r="C125" s="1221"/>
      <c r="D125" s="1227"/>
      <c r="E125" s="1233"/>
      <c r="F125" s="1239"/>
      <c r="G125" s="1227"/>
      <c r="H125" s="1245"/>
      <c r="I125" s="1245"/>
      <c r="J125" s="1245"/>
      <c r="K125" s="1227"/>
      <c r="L125" s="1245"/>
      <c r="M125" s="1227"/>
      <c r="N125" s="1253"/>
      <c r="O125" s="1227"/>
      <c r="P125" s="1262"/>
      <c r="Q125" s="1268"/>
      <c r="R125" s="1277"/>
      <c r="S125" s="1277"/>
      <c r="T125" s="1285"/>
      <c r="U125" s="1288"/>
      <c r="V125" s="1288"/>
      <c r="W125" s="1288"/>
      <c r="X125" s="1288"/>
      <c r="Y125" s="1288"/>
      <c r="Z125" s="1295"/>
      <c r="AA125" s="1295"/>
      <c r="AB125" s="1295"/>
      <c r="AC125" s="1295"/>
      <c r="AD125" s="1295"/>
      <c r="AE125" s="1295"/>
      <c r="AF125" s="1295"/>
      <c r="AG125" s="198"/>
      <c r="AH125" s="199"/>
      <c r="AI125" s="199"/>
      <c r="AJ125" s="199"/>
      <c r="AK125" s="200"/>
      <c r="AL125" s="201"/>
      <c r="AM125" s="201"/>
      <c r="AN125" s="201"/>
      <c r="AO125" s="201"/>
      <c r="AP125" s="1301"/>
      <c r="AQ125" s="1295"/>
      <c r="AR125" s="210"/>
      <c r="AS125" s="210"/>
      <c r="AT125" s="210"/>
      <c r="AU125" s="210"/>
      <c r="AV125" s="210"/>
      <c r="AW125" s="210"/>
      <c r="AX125" s="1301"/>
      <c r="AY125" s="1295"/>
      <c r="AZ125" s="210"/>
      <c r="BA125" s="210"/>
      <c r="BB125" s="210"/>
      <c r="BC125" s="210"/>
      <c r="BD125" s="210"/>
      <c r="BE125" s="210"/>
      <c r="BF125" s="1301"/>
      <c r="BG125" s="1295"/>
      <c r="BH125" s="210"/>
      <c r="BI125" s="210"/>
      <c r="BJ125" s="210"/>
      <c r="BK125" s="210"/>
      <c r="BL125" s="210"/>
      <c r="BM125" s="210"/>
      <c r="BN125" s="1301"/>
      <c r="BO125" s="1295"/>
      <c r="BP125" s="210"/>
      <c r="BQ125" s="210"/>
      <c r="BR125" s="210"/>
      <c r="BS125" s="210"/>
      <c r="BT125" s="210"/>
      <c r="BU125" s="210"/>
    </row>
    <row r="126" spans="1:73" ht="40.15" customHeight="1">
      <c r="A126" s="338" t="s">
        <v>3881</v>
      </c>
      <c r="B126" s="141"/>
      <c r="C126" s="1221"/>
      <c r="D126" s="1227"/>
      <c r="E126" s="1233"/>
      <c r="F126" s="1239"/>
      <c r="G126" s="1227"/>
      <c r="H126" s="1245"/>
      <c r="I126" s="1245"/>
      <c r="J126" s="1245"/>
      <c r="K126" s="1227"/>
      <c r="L126" s="1245"/>
      <c r="M126" s="1227"/>
      <c r="N126" s="1253"/>
      <c r="O126" s="1227"/>
      <c r="P126" s="1262"/>
      <c r="Q126" s="1268"/>
      <c r="R126" s="1277"/>
      <c r="S126" s="1277"/>
      <c r="T126" s="1285"/>
      <c r="U126" s="1288"/>
      <c r="V126" s="1288"/>
      <c r="W126" s="1288"/>
      <c r="X126" s="1288"/>
      <c r="Y126" s="1288"/>
      <c r="Z126" s="1295"/>
      <c r="AA126" s="1295"/>
      <c r="AB126" s="1295"/>
      <c r="AC126" s="1295"/>
      <c r="AD126" s="1295"/>
      <c r="AE126" s="1295"/>
      <c r="AF126" s="1295"/>
      <c r="AG126" s="200"/>
      <c r="AH126" s="199"/>
      <c r="AI126" s="199"/>
      <c r="AJ126" s="199"/>
      <c r="AK126" s="200"/>
      <c r="AL126" s="201"/>
      <c r="AM126" s="201"/>
      <c r="AN126" s="201"/>
      <c r="AO126" s="201"/>
      <c r="AP126" s="1301"/>
      <c r="AQ126" s="1295"/>
      <c r="AR126" s="210"/>
      <c r="AS126" s="210"/>
      <c r="AT126" s="210"/>
      <c r="AU126" s="210"/>
      <c r="AV126" s="210"/>
      <c r="AW126" s="210"/>
      <c r="AX126" s="1301"/>
      <c r="AY126" s="1295"/>
      <c r="AZ126" s="210"/>
      <c r="BA126" s="210"/>
      <c r="BB126" s="210"/>
      <c r="BC126" s="210"/>
      <c r="BD126" s="210"/>
      <c r="BE126" s="210"/>
      <c r="BF126" s="1301"/>
      <c r="BG126" s="1295"/>
      <c r="BH126" s="210"/>
      <c r="BI126" s="210"/>
      <c r="BJ126" s="210"/>
      <c r="BK126" s="210"/>
      <c r="BL126" s="210"/>
      <c r="BM126" s="210"/>
      <c r="BN126" s="1301"/>
      <c r="BO126" s="1295"/>
      <c r="BP126" s="210"/>
      <c r="BQ126" s="210"/>
      <c r="BR126" s="210"/>
      <c r="BS126" s="210"/>
      <c r="BT126" s="210"/>
      <c r="BU126" s="210"/>
    </row>
    <row r="127" spans="1:73" ht="40.15" customHeight="1">
      <c r="A127" s="338" t="s">
        <v>3881</v>
      </c>
      <c r="B127" s="141"/>
      <c r="C127" s="1222"/>
      <c r="D127" s="1228"/>
      <c r="E127" s="1234"/>
      <c r="F127" s="1240"/>
      <c r="G127" s="1228"/>
      <c r="H127" s="1246"/>
      <c r="I127" s="1246"/>
      <c r="J127" s="1246"/>
      <c r="K127" s="1228"/>
      <c r="L127" s="1246"/>
      <c r="M127" s="1228"/>
      <c r="N127" s="1254"/>
      <c r="O127" s="1228"/>
      <c r="P127" s="1263"/>
      <c r="Q127" s="1269"/>
      <c r="R127" s="1278"/>
      <c r="S127" s="1278"/>
      <c r="T127" s="1286"/>
      <c r="U127" s="1289"/>
      <c r="V127" s="1289"/>
      <c r="W127" s="1289"/>
      <c r="X127" s="1289"/>
      <c r="Y127" s="1289"/>
      <c r="Z127" s="1296"/>
      <c r="AA127" s="1296"/>
      <c r="AB127" s="1296"/>
      <c r="AC127" s="1296"/>
      <c r="AD127" s="1296"/>
      <c r="AE127" s="1296"/>
      <c r="AF127" s="1296"/>
      <c r="AG127" s="202"/>
      <c r="AH127" s="203"/>
      <c r="AI127" s="203"/>
      <c r="AJ127" s="203"/>
      <c r="AK127" s="202"/>
      <c r="AL127" s="204"/>
      <c r="AM127" s="204"/>
      <c r="AN127" s="204"/>
      <c r="AO127" s="204"/>
      <c r="AP127" s="1302"/>
      <c r="AQ127" s="1296"/>
      <c r="AR127" s="211"/>
      <c r="AS127" s="211"/>
      <c r="AT127" s="211"/>
      <c r="AU127" s="211"/>
      <c r="AV127" s="211"/>
      <c r="AW127" s="211"/>
      <c r="AX127" s="1302"/>
      <c r="AY127" s="1296"/>
      <c r="AZ127" s="211"/>
      <c r="BA127" s="211"/>
      <c r="BB127" s="211"/>
      <c r="BC127" s="211"/>
      <c r="BD127" s="211"/>
      <c r="BE127" s="211"/>
      <c r="BF127" s="1302"/>
      <c r="BG127" s="1296"/>
      <c r="BH127" s="211"/>
      <c r="BI127" s="211"/>
      <c r="BJ127" s="211"/>
      <c r="BK127" s="211"/>
      <c r="BL127" s="211"/>
      <c r="BM127" s="211"/>
      <c r="BN127" s="1302"/>
      <c r="BO127" s="1296"/>
      <c r="BP127" s="211"/>
      <c r="BQ127" s="211"/>
      <c r="BR127" s="211"/>
      <c r="BS127" s="211"/>
      <c r="BT127" s="211"/>
      <c r="BU127" s="211"/>
    </row>
    <row r="128" spans="1:73" ht="40.15" customHeight="1">
      <c r="D128" s="212"/>
      <c r="E128" s="213"/>
      <c r="F128" s="327"/>
      <c r="G128" s="215"/>
      <c r="H128" s="339"/>
      <c r="I128" s="339"/>
      <c r="J128" s="340"/>
      <c r="K128" s="340"/>
      <c r="L128" s="340"/>
      <c r="M128" s="340"/>
      <c r="N128" s="341"/>
      <c r="O128" s="341"/>
      <c r="P128" s="341"/>
      <c r="Q128" s="356"/>
      <c r="R128" s="352"/>
      <c r="S128" s="352"/>
      <c r="T128" s="357"/>
      <c r="Z128" s="362"/>
      <c r="AA128" s="362"/>
      <c r="AB128" s="362"/>
      <c r="AC128" s="362"/>
      <c r="AD128" s="362"/>
      <c r="AE128" s="362"/>
      <c r="AF128" s="362"/>
      <c r="AQ128" s="366"/>
      <c r="AR128" s="366"/>
      <c r="AS128" s="366"/>
      <c r="AT128" s="366"/>
      <c r="AU128" s="367"/>
      <c r="AV128" s="367"/>
      <c r="AW128" s="367"/>
      <c r="AY128" s="366"/>
      <c r="AZ128" s="366"/>
      <c r="BA128" s="366"/>
      <c r="BB128" s="366"/>
      <c r="BC128" s="367"/>
      <c r="BD128" s="367"/>
      <c r="BE128" s="367"/>
      <c r="BG128" s="366"/>
      <c r="BH128" s="366"/>
      <c r="BI128" s="366"/>
      <c r="BJ128" s="366"/>
      <c r="BK128" s="367"/>
      <c r="BL128" s="367"/>
      <c r="BM128" s="367"/>
      <c r="BO128" s="366"/>
      <c r="BP128" s="366"/>
      <c r="BQ128" s="366"/>
      <c r="BR128" s="366"/>
      <c r="BS128" s="367"/>
      <c r="BT128" s="367"/>
      <c r="BU128" s="367"/>
    </row>
    <row r="129" spans="1:73" ht="40.15" customHeight="1">
      <c r="A129" s="127" t="s">
        <v>3884</v>
      </c>
      <c r="B129" s="368" t="s">
        <v>2733</v>
      </c>
      <c r="C129" s="369"/>
      <c r="D129" s="370"/>
      <c r="E129" s="371"/>
      <c r="F129" s="372"/>
      <c r="G129" s="373"/>
      <c r="H129" s="374"/>
      <c r="I129" s="374"/>
      <c r="J129" s="378"/>
      <c r="K129" s="378"/>
      <c r="L129" s="370"/>
      <c r="M129" s="370"/>
      <c r="N129" s="379"/>
      <c r="O129" s="379"/>
      <c r="P129" s="379"/>
      <c r="Q129" s="157"/>
      <c r="R129" s="157"/>
      <c r="S129" s="171"/>
      <c r="T129" s="235"/>
      <c r="U129" s="173"/>
      <c r="V129" s="173"/>
      <c r="W129" s="380"/>
      <c r="X129" s="380"/>
      <c r="Y129" s="183"/>
      <c r="Z129" s="381"/>
      <c r="AA129" s="382"/>
      <c r="AB129" s="382"/>
      <c r="AC129" s="382"/>
      <c r="AD129" s="382"/>
      <c r="AE129" s="382"/>
      <c r="AF129" s="382"/>
      <c r="AG129" s="192"/>
      <c r="AH129" s="192"/>
      <c r="AI129" s="192"/>
      <c r="AJ129" s="192"/>
      <c r="AK129" s="192"/>
      <c r="AL129" s="192"/>
      <c r="AM129" s="192"/>
      <c r="AN129" s="192"/>
      <c r="AO129" s="192"/>
      <c r="AP129" s="383"/>
      <c r="AQ129" s="382"/>
      <c r="AR129" s="382"/>
      <c r="AS129" s="382"/>
      <c r="AT129" s="382"/>
      <c r="AU129" s="382"/>
      <c r="AV129" s="382"/>
      <c r="AW129" s="382"/>
      <c r="AX129" s="383"/>
      <c r="AY129" s="382"/>
      <c r="AZ129" s="382"/>
      <c r="BA129" s="382"/>
      <c r="BB129" s="382"/>
      <c r="BC129" s="382"/>
      <c r="BD129" s="382"/>
      <c r="BE129" s="382"/>
      <c r="BF129" s="383"/>
      <c r="BG129" s="382"/>
      <c r="BH129" s="382"/>
      <c r="BI129" s="382"/>
      <c r="BJ129" s="382"/>
      <c r="BK129" s="382"/>
      <c r="BL129" s="382"/>
      <c r="BM129" s="382"/>
      <c r="BN129" s="383"/>
      <c r="BO129" s="382"/>
      <c r="BP129" s="382"/>
      <c r="BQ129" s="382"/>
      <c r="BR129" s="382"/>
      <c r="BS129" s="382"/>
      <c r="BT129" s="382"/>
      <c r="BU129" s="382"/>
    </row>
    <row r="130" spans="1:73" ht="40.15" customHeight="1">
      <c r="A130" s="133"/>
      <c r="B130" s="134" t="s">
        <v>2817</v>
      </c>
      <c r="C130" s="135" t="s">
        <v>2818</v>
      </c>
      <c r="D130" s="136"/>
      <c r="E130" s="137"/>
      <c r="F130" s="138"/>
      <c r="G130" s="139"/>
      <c r="H130" s="140"/>
      <c r="I130" s="140"/>
      <c r="J130" s="158"/>
      <c r="K130" s="158"/>
      <c r="L130" s="136"/>
      <c r="M130" s="159"/>
      <c r="N130" s="160"/>
      <c r="O130" s="161"/>
      <c r="P130" s="161"/>
      <c r="Q130" s="174"/>
      <c r="R130" s="175"/>
      <c r="S130" s="175"/>
      <c r="T130" s="176"/>
      <c r="U130" s="177"/>
      <c r="V130" s="177"/>
      <c r="W130" s="177"/>
      <c r="X130" s="177"/>
      <c r="Y130" s="185"/>
      <c r="Z130" s="186">
        <f t="shared" ref="Z130:AF167" si="133">+AQ130+AY130+BG130+BO130</f>
        <v>0</v>
      </c>
      <c r="AA130" s="186">
        <f t="shared" si="133"/>
        <v>0</v>
      </c>
      <c r="AB130" s="186">
        <f t="shared" si="133"/>
        <v>0</v>
      </c>
      <c r="AC130" s="186">
        <f t="shared" si="133"/>
        <v>0</v>
      </c>
      <c r="AD130" s="186">
        <f t="shared" si="133"/>
        <v>0</v>
      </c>
      <c r="AE130" s="186">
        <f t="shared" si="133"/>
        <v>0</v>
      </c>
      <c r="AF130" s="186">
        <f t="shared" si="133"/>
        <v>0</v>
      </c>
      <c r="AG130" s="193"/>
      <c r="AH130" s="193"/>
      <c r="AI130" s="193"/>
      <c r="AJ130" s="193"/>
      <c r="AK130" s="193"/>
      <c r="AL130" s="193"/>
      <c r="AM130" s="193"/>
      <c r="AN130" s="193"/>
      <c r="AO130" s="193"/>
      <c r="AP130" s="206"/>
      <c r="AQ130" s="207">
        <f t="shared" ref="AQ130:AW130" si="134">SUM(AQ131:AQ174)</f>
        <v>0</v>
      </c>
      <c r="AR130" s="207">
        <f t="shared" si="134"/>
        <v>0</v>
      </c>
      <c r="AS130" s="207">
        <f t="shared" si="134"/>
        <v>0</v>
      </c>
      <c r="AT130" s="207">
        <f t="shared" si="134"/>
        <v>0</v>
      </c>
      <c r="AU130" s="207">
        <f t="shared" si="134"/>
        <v>0</v>
      </c>
      <c r="AV130" s="207">
        <f t="shared" si="134"/>
        <v>0</v>
      </c>
      <c r="AW130" s="207">
        <f t="shared" si="134"/>
        <v>0</v>
      </c>
      <c r="AX130" s="206"/>
      <c r="AY130" s="207">
        <f t="shared" ref="AY130" si="135">SUM(AY131:AY174)</f>
        <v>0</v>
      </c>
      <c r="AZ130" s="207">
        <f t="shared" ref="AZ130:BE130" si="136">SUM(AZ131:AZ170)</f>
        <v>0</v>
      </c>
      <c r="BA130" s="207">
        <f t="shared" si="136"/>
        <v>0</v>
      </c>
      <c r="BB130" s="207">
        <f t="shared" si="136"/>
        <v>0</v>
      </c>
      <c r="BC130" s="207">
        <f t="shared" si="136"/>
        <v>0</v>
      </c>
      <c r="BD130" s="207">
        <f t="shared" si="136"/>
        <v>0</v>
      </c>
      <c r="BE130" s="207">
        <f t="shared" si="136"/>
        <v>0</v>
      </c>
      <c r="BF130" s="206"/>
      <c r="BG130" s="207">
        <f t="shared" ref="BG130" si="137">SUM(BG131:BG174)</f>
        <v>0</v>
      </c>
      <c r="BH130" s="207">
        <f t="shared" ref="BH130:BM130" si="138">SUM(BH131:BH170)</f>
        <v>0</v>
      </c>
      <c r="BI130" s="207">
        <f t="shared" si="138"/>
        <v>0</v>
      </c>
      <c r="BJ130" s="207">
        <f t="shared" si="138"/>
        <v>0</v>
      </c>
      <c r="BK130" s="207">
        <f t="shared" si="138"/>
        <v>0</v>
      </c>
      <c r="BL130" s="207">
        <f t="shared" si="138"/>
        <v>0</v>
      </c>
      <c r="BM130" s="207">
        <f t="shared" si="138"/>
        <v>0</v>
      </c>
      <c r="BN130" s="206"/>
      <c r="BO130" s="207">
        <f t="shared" ref="BO130" si="139">SUM(BO131:BO174)</f>
        <v>0</v>
      </c>
      <c r="BP130" s="207">
        <f t="shared" ref="BP130:BU130" si="140">SUM(BP131:BP170)</f>
        <v>0</v>
      </c>
      <c r="BQ130" s="207">
        <f t="shared" si="140"/>
        <v>0</v>
      </c>
      <c r="BR130" s="207">
        <f t="shared" si="140"/>
        <v>0</v>
      </c>
      <c r="BS130" s="207">
        <f t="shared" si="140"/>
        <v>0</v>
      </c>
      <c r="BT130" s="207">
        <f t="shared" si="140"/>
        <v>0</v>
      </c>
      <c r="BU130" s="207">
        <f t="shared" si="140"/>
        <v>0</v>
      </c>
    </row>
    <row r="131" spans="1:73" ht="40.15" customHeight="1">
      <c r="A131" s="375" t="s">
        <v>3885</v>
      </c>
      <c r="B131" s="141"/>
      <c r="C131" s="1220" t="s">
        <v>2819</v>
      </c>
      <c r="D131" s="1758" t="s">
        <v>2820</v>
      </c>
      <c r="E131" s="1839">
        <v>933</v>
      </c>
      <c r="F131" s="1220" t="s">
        <v>3886</v>
      </c>
      <c r="G131" s="1758" t="s">
        <v>3856</v>
      </c>
      <c r="H131" s="1220" t="s">
        <v>272</v>
      </c>
      <c r="I131" s="1220" t="s">
        <v>2982</v>
      </c>
      <c r="J131" s="1220" t="s">
        <v>3058</v>
      </c>
      <c r="K131" s="1220" t="s">
        <v>3777</v>
      </c>
      <c r="L131" s="1220" t="s">
        <v>3614</v>
      </c>
      <c r="M131" s="1758" t="s">
        <v>3615</v>
      </c>
      <c r="N131" s="1220" t="s">
        <v>3860</v>
      </c>
      <c r="O131" s="1758" t="s">
        <v>3854</v>
      </c>
      <c r="P131" s="1672" t="s">
        <v>2821</v>
      </c>
      <c r="Q131" s="1267">
        <v>1</v>
      </c>
      <c r="R131" s="1276" t="s">
        <v>2867</v>
      </c>
      <c r="S131" s="1276"/>
      <c r="T131" s="1284"/>
      <c r="U131" s="1287"/>
      <c r="V131" s="1287"/>
      <c r="W131" s="1287"/>
      <c r="X131" s="1287"/>
      <c r="Y131" s="1287"/>
      <c r="Z131" s="1294">
        <f t="shared" si="133"/>
        <v>0</v>
      </c>
      <c r="AA131" s="1294">
        <f t="shared" ref="AA131:AF143" si="141">SUM(AR131:AR134,AZ131:AZ134,BH131:BH134,BP131:BP134)</f>
        <v>0</v>
      </c>
      <c r="AB131" s="1294">
        <f t="shared" si="141"/>
        <v>0</v>
      </c>
      <c r="AC131" s="1294">
        <f t="shared" si="141"/>
        <v>0</v>
      </c>
      <c r="AD131" s="1294">
        <f t="shared" si="141"/>
        <v>0</v>
      </c>
      <c r="AE131" s="1294">
        <f t="shared" si="141"/>
        <v>0</v>
      </c>
      <c r="AF131" s="1294">
        <f t="shared" si="141"/>
        <v>0</v>
      </c>
      <c r="AG131" s="194"/>
      <c r="AH131" s="195"/>
      <c r="AI131" s="195"/>
      <c r="AJ131" s="195"/>
      <c r="AK131" s="196"/>
      <c r="AL131" s="197"/>
      <c r="AM131" s="197"/>
      <c r="AN131" s="197"/>
      <c r="AO131" s="197"/>
      <c r="AP131" s="1300">
        <f>+U131</f>
        <v>0</v>
      </c>
      <c r="AQ131" s="1294">
        <f>SUM(AR131:AW134)</f>
        <v>0</v>
      </c>
      <c r="AR131" s="209"/>
      <c r="AS131" s="209"/>
      <c r="AT131" s="209"/>
      <c r="AU131" s="209"/>
      <c r="AV131" s="209"/>
      <c r="AW131" s="209"/>
      <c r="AX131" s="1300">
        <f>+V131</f>
        <v>0</v>
      </c>
      <c r="AY131" s="1294">
        <f>SUM(AZ131:BE134)</f>
        <v>0</v>
      </c>
      <c r="AZ131" s="209"/>
      <c r="BA131" s="209"/>
      <c r="BB131" s="209"/>
      <c r="BC131" s="209"/>
      <c r="BD131" s="209"/>
      <c r="BE131" s="209"/>
      <c r="BF131" s="1300">
        <f>+W131</f>
        <v>0</v>
      </c>
      <c r="BG131" s="1294">
        <f>SUM(BH131:BM134)</f>
        <v>0</v>
      </c>
      <c r="BH131" s="209"/>
      <c r="BI131" s="209"/>
      <c r="BJ131" s="209"/>
      <c r="BK131" s="209"/>
      <c r="BL131" s="209"/>
      <c r="BM131" s="209"/>
      <c r="BN131" s="1300">
        <f>+X131</f>
        <v>0</v>
      </c>
      <c r="BO131" s="1294">
        <f>SUM(BP131:BU134)</f>
        <v>0</v>
      </c>
      <c r="BP131" s="209"/>
      <c r="BQ131" s="209"/>
      <c r="BR131" s="209"/>
      <c r="BS131" s="209"/>
      <c r="BT131" s="209"/>
      <c r="BU131" s="209"/>
    </row>
    <row r="132" spans="1:73" ht="40.15" customHeight="1">
      <c r="A132" s="375" t="s">
        <v>3885</v>
      </c>
      <c r="B132" s="141"/>
      <c r="C132" s="1221"/>
      <c r="D132" s="1759"/>
      <c r="E132" s="1840"/>
      <c r="F132" s="1221"/>
      <c r="G132" s="1759"/>
      <c r="H132" s="1221"/>
      <c r="I132" s="1221"/>
      <c r="J132" s="1221"/>
      <c r="K132" s="1221"/>
      <c r="L132" s="1221"/>
      <c r="M132" s="1759"/>
      <c r="N132" s="1221"/>
      <c r="O132" s="1759"/>
      <c r="P132" s="1673"/>
      <c r="Q132" s="1268"/>
      <c r="R132" s="1277"/>
      <c r="S132" s="1277"/>
      <c r="T132" s="1285"/>
      <c r="U132" s="1288"/>
      <c r="V132" s="1288"/>
      <c r="W132" s="1288"/>
      <c r="X132" s="1288"/>
      <c r="Y132" s="1288"/>
      <c r="Z132" s="1295"/>
      <c r="AA132" s="1295"/>
      <c r="AB132" s="1295"/>
      <c r="AC132" s="1295"/>
      <c r="AD132" s="1295"/>
      <c r="AE132" s="1295"/>
      <c r="AF132" s="1295"/>
      <c r="AG132" s="198"/>
      <c r="AH132" s="199"/>
      <c r="AI132" s="199"/>
      <c r="AJ132" s="199"/>
      <c r="AK132" s="200"/>
      <c r="AL132" s="201"/>
      <c r="AM132" s="201"/>
      <c r="AN132" s="201"/>
      <c r="AO132" s="201"/>
      <c r="AP132" s="1301"/>
      <c r="AQ132" s="1295"/>
      <c r="AR132" s="210"/>
      <c r="AS132" s="210"/>
      <c r="AT132" s="210"/>
      <c r="AU132" s="210"/>
      <c r="AV132" s="210"/>
      <c r="AW132" s="210"/>
      <c r="AX132" s="1301"/>
      <c r="AY132" s="1295"/>
      <c r="AZ132" s="210"/>
      <c r="BA132" s="210"/>
      <c r="BB132" s="210"/>
      <c r="BC132" s="210"/>
      <c r="BD132" s="210"/>
      <c r="BE132" s="210"/>
      <c r="BF132" s="1301"/>
      <c r="BG132" s="1295"/>
      <c r="BH132" s="210"/>
      <c r="BI132" s="210"/>
      <c r="BJ132" s="210"/>
      <c r="BK132" s="210"/>
      <c r="BL132" s="210"/>
      <c r="BM132" s="210"/>
      <c r="BN132" s="1301"/>
      <c r="BO132" s="1295"/>
      <c r="BP132" s="210"/>
      <c r="BQ132" s="210"/>
      <c r="BR132" s="210"/>
      <c r="BS132" s="210"/>
      <c r="BT132" s="210"/>
      <c r="BU132" s="210"/>
    </row>
    <row r="133" spans="1:73" ht="40.15" customHeight="1">
      <c r="A133" s="375" t="s">
        <v>3885</v>
      </c>
      <c r="B133" s="141"/>
      <c r="C133" s="1221"/>
      <c r="D133" s="1759"/>
      <c r="E133" s="1840"/>
      <c r="F133" s="1221"/>
      <c r="G133" s="1759"/>
      <c r="H133" s="1221"/>
      <c r="I133" s="1221"/>
      <c r="J133" s="1221"/>
      <c r="K133" s="1221"/>
      <c r="L133" s="1221"/>
      <c r="M133" s="1759"/>
      <c r="N133" s="1221"/>
      <c r="O133" s="1759"/>
      <c r="P133" s="1673"/>
      <c r="Q133" s="1268"/>
      <c r="R133" s="1277"/>
      <c r="S133" s="1277"/>
      <c r="T133" s="1285"/>
      <c r="U133" s="1288"/>
      <c r="V133" s="1288"/>
      <c r="W133" s="1288"/>
      <c r="X133" s="1288"/>
      <c r="Y133" s="1288"/>
      <c r="Z133" s="1295"/>
      <c r="AA133" s="1295"/>
      <c r="AB133" s="1295"/>
      <c r="AC133" s="1295"/>
      <c r="AD133" s="1295"/>
      <c r="AE133" s="1295"/>
      <c r="AF133" s="1295"/>
      <c r="AG133" s="200"/>
      <c r="AH133" s="199"/>
      <c r="AI133" s="199"/>
      <c r="AJ133" s="199"/>
      <c r="AK133" s="200"/>
      <c r="AL133" s="201"/>
      <c r="AM133" s="201"/>
      <c r="AN133" s="201"/>
      <c r="AO133" s="201"/>
      <c r="AP133" s="1301"/>
      <c r="AQ133" s="1295"/>
      <c r="AR133" s="210"/>
      <c r="AS133" s="210"/>
      <c r="AT133" s="210"/>
      <c r="AU133" s="210"/>
      <c r="AV133" s="210"/>
      <c r="AW133" s="210"/>
      <c r="AX133" s="1301"/>
      <c r="AY133" s="1295"/>
      <c r="AZ133" s="210"/>
      <c r="BA133" s="210"/>
      <c r="BB133" s="210"/>
      <c r="BC133" s="210"/>
      <c r="BD133" s="210"/>
      <c r="BE133" s="210"/>
      <c r="BF133" s="1301"/>
      <c r="BG133" s="1295"/>
      <c r="BH133" s="210"/>
      <c r="BI133" s="210"/>
      <c r="BJ133" s="210"/>
      <c r="BK133" s="210"/>
      <c r="BL133" s="210"/>
      <c r="BM133" s="210"/>
      <c r="BN133" s="1301"/>
      <c r="BO133" s="1295"/>
      <c r="BP133" s="210"/>
      <c r="BQ133" s="210"/>
      <c r="BR133" s="210"/>
      <c r="BS133" s="210"/>
      <c r="BT133" s="210"/>
      <c r="BU133" s="210"/>
    </row>
    <row r="134" spans="1:73" ht="40.15" customHeight="1">
      <c r="A134" s="375" t="s">
        <v>3885</v>
      </c>
      <c r="B134" s="141"/>
      <c r="C134" s="1222"/>
      <c r="D134" s="1760"/>
      <c r="E134" s="1841"/>
      <c r="F134" s="1222"/>
      <c r="G134" s="1760"/>
      <c r="H134" s="1222"/>
      <c r="I134" s="1222"/>
      <c r="J134" s="1222"/>
      <c r="K134" s="1222"/>
      <c r="L134" s="1222"/>
      <c r="M134" s="1760"/>
      <c r="N134" s="1222"/>
      <c r="O134" s="1760"/>
      <c r="P134" s="1674"/>
      <c r="Q134" s="1269"/>
      <c r="R134" s="1278"/>
      <c r="S134" s="1278"/>
      <c r="T134" s="1286"/>
      <c r="U134" s="1289"/>
      <c r="V134" s="1289"/>
      <c r="W134" s="1289"/>
      <c r="X134" s="1289"/>
      <c r="Y134" s="1289"/>
      <c r="Z134" s="1296"/>
      <c r="AA134" s="1296"/>
      <c r="AB134" s="1296"/>
      <c r="AC134" s="1296"/>
      <c r="AD134" s="1296"/>
      <c r="AE134" s="1296"/>
      <c r="AF134" s="1296"/>
      <c r="AG134" s="202"/>
      <c r="AH134" s="203"/>
      <c r="AI134" s="203"/>
      <c r="AJ134" s="203"/>
      <c r="AK134" s="202"/>
      <c r="AL134" s="204"/>
      <c r="AM134" s="204"/>
      <c r="AN134" s="204"/>
      <c r="AO134" s="204"/>
      <c r="AP134" s="1302"/>
      <c r="AQ134" s="1296"/>
      <c r="AR134" s="211"/>
      <c r="AS134" s="211"/>
      <c r="AT134" s="211"/>
      <c r="AU134" s="211"/>
      <c r="AV134" s="211"/>
      <c r="AW134" s="211"/>
      <c r="AX134" s="1302"/>
      <c r="AY134" s="1296"/>
      <c r="AZ134" s="211"/>
      <c r="BA134" s="211"/>
      <c r="BB134" s="211"/>
      <c r="BC134" s="211"/>
      <c r="BD134" s="211"/>
      <c r="BE134" s="211"/>
      <c r="BF134" s="1302"/>
      <c r="BG134" s="1296"/>
      <c r="BH134" s="211"/>
      <c r="BI134" s="211"/>
      <c r="BJ134" s="211"/>
      <c r="BK134" s="211"/>
      <c r="BL134" s="211"/>
      <c r="BM134" s="211"/>
      <c r="BN134" s="1302"/>
      <c r="BO134" s="1296"/>
      <c r="BP134" s="211"/>
      <c r="BQ134" s="211"/>
      <c r="BR134" s="211"/>
      <c r="BS134" s="211"/>
      <c r="BT134" s="211"/>
      <c r="BU134" s="211"/>
    </row>
    <row r="135" spans="1:73" ht="40.15" customHeight="1">
      <c r="A135" s="274" t="s">
        <v>3887</v>
      </c>
      <c r="B135" s="141"/>
      <c r="C135" s="1220" t="s">
        <v>2822</v>
      </c>
      <c r="D135" s="1758" t="s">
        <v>2823</v>
      </c>
      <c r="E135" s="1839">
        <v>934</v>
      </c>
      <c r="F135" s="1220" t="s">
        <v>3888</v>
      </c>
      <c r="G135" s="1758" t="s">
        <v>3889</v>
      </c>
      <c r="H135" s="1220" t="s">
        <v>2943</v>
      </c>
      <c r="I135" s="1220" t="s">
        <v>2982</v>
      </c>
      <c r="J135" s="1220" t="s">
        <v>3058</v>
      </c>
      <c r="K135" s="1220" t="s">
        <v>3777</v>
      </c>
      <c r="L135" s="1220" t="s">
        <v>3614</v>
      </c>
      <c r="M135" s="1758" t="s">
        <v>3615</v>
      </c>
      <c r="N135" s="1220" t="s">
        <v>3860</v>
      </c>
      <c r="O135" s="1758" t="s">
        <v>3854</v>
      </c>
      <c r="P135" s="1672" t="s">
        <v>2824</v>
      </c>
      <c r="Q135" s="1267">
        <v>2</v>
      </c>
      <c r="R135" s="1276" t="s">
        <v>2867</v>
      </c>
      <c r="S135" s="1276"/>
      <c r="T135" s="1284"/>
      <c r="U135" s="1287"/>
      <c r="V135" s="1287"/>
      <c r="W135" s="1287"/>
      <c r="X135" s="1287"/>
      <c r="Y135" s="1287"/>
      <c r="Z135" s="1294">
        <f t="shared" si="133"/>
        <v>0</v>
      </c>
      <c r="AA135" s="1294">
        <f t="shared" si="141"/>
        <v>0</v>
      </c>
      <c r="AB135" s="1294">
        <f t="shared" si="141"/>
        <v>0</v>
      </c>
      <c r="AC135" s="1294">
        <f t="shared" si="141"/>
        <v>0</v>
      </c>
      <c r="AD135" s="1294">
        <f t="shared" si="141"/>
        <v>0</v>
      </c>
      <c r="AE135" s="1294">
        <f t="shared" si="141"/>
        <v>0</v>
      </c>
      <c r="AF135" s="1294">
        <f t="shared" si="141"/>
        <v>0</v>
      </c>
      <c r="AG135" s="194"/>
      <c r="AH135" s="195"/>
      <c r="AI135" s="195"/>
      <c r="AJ135" s="195"/>
      <c r="AK135" s="196"/>
      <c r="AL135" s="197"/>
      <c r="AM135" s="197"/>
      <c r="AN135" s="197"/>
      <c r="AO135" s="197"/>
      <c r="AP135" s="1300">
        <f>+U135</f>
        <v>0</v>
      </c>
      <c r="AQ135" s="1294">
        <f>SUM(AR135:AW138)</f>
        <v>0</v>
      </c>
      <c r="AR135" s="209"/>
      <c r="AS135" s="209"/>
      <c r="AT135" s="209"/>
      <c r="AU135" s="209"/>
      <c r="AV135" s="209"/>
      <c r="AW135" s="209"/>
      <c r="AX135" s="1300">
        <f>+V135</f>
        <v>0</v>
      </c>
      <c r="AY135" s="1294">
        <f>SUM(AZ135:BE138)</f>
        <v>0</v>
      </c>
      <c r="AZ135" s="209"/>
      <c r="BA135" s="209"/>
      <c r="BB135" s="209"/>
      <c r="BC135" s="209"/>
      <c r="BD135" s="209"/>
      <c r="BE135" s="209"/>
      <c r="BF135" s="1300">
        <f>+W135</f>
        <v>0</v>
      </c>
      <c r="BG135" s="1294">
        <f>SUM(BH135:BM138)</f>
        <v>0</v>
      </c>
      <c r="BH135" s="209"/>
      <c r="BI135" s="209"/>
      <c r="BJ135" s="209"/>
      <c r="BK135" s="209"/>
      <c r="BL135" s="209"/>
      <c r="BM135" s="209"/>
      <c r="BN135" s="1300">
        <f>+X135</f>
        <v>0</v>
      </c>
      <c r="BO135" s="1294">
        <f>SUM(BP135:BU138)</f>
        <v>0</v>
      </c>
      <c r="BP135" s="209"/>
      <c r="BQ135" s="209"/>
      <c r="BR135" s="209"/>
      <c r="BS135" s="209"/>
      <c r="BT135" s="209"/>
      <c r="BU135" s="209"/>
    </row>
    <row r="136" spans="1:73" ht="40.15" customHeight="1">
      <c r="A136" s="375" t="s">
        <v>3885</v>
      </c>
      <c r="B136" s="141"/>
      <c r="C136" s="1221"/>
      <c r="D136" s="1759"/>
      <c r="E136" s="1840"/>
      <c r="F136" s="1221"/>
      <c r="G136" s="1759"/>
      <c r="H136" s="1221"/>
      <c r="I136" s="1221"/>
      <c r="J136" s="1221"/>
      <c r="K136" s="1221"/>
      <c r="L136" s="1221"/>
      <c r="M136" s="1759"/>
      <c r="N136" s="1221"/>
      <c r="O136" s="1759"/>
      <c r="P136" s="1673"/>
      <c r="Q136" s="1268"/>
      <c r="R136" s="1277"/>
      <c r="S136" s="1277"/>
      <c r="T136" s="1285"/>
      <c r="U136" s="1288"/>
      <c r="V136" s="1288"/>
      <c r="W136" s="1288"/>
      <c r="X136" s="1288"/>
      <c r="Y136" s="1288"/>
      <c r="Z136" s="1295"/>
      <c r="AA136" s="1295"/>
      <c r="AB136" s="1295"/>
      <c r="AC136" s="1295"/>
      <c r="AD136" s="1295"/>
      <c r="AE136" s="1295"/>
      <c r="AF136" s="1295"/>
      <c r="AG136" s="198"/>
      <c r="AH136" s="199"/>
      <c r="AI136" s="199"/>
      <c r="AJ136" s="199"/>
      <c r="AK136" s="200"/>
      <c r="AL136" s="201"/>
      <c r="AM136" s="201"/>
      <c r="AN136" s="201"/>
      <c r="AO136" s="201"/>
      <c r="AP136" s="1301"/>
      <c r="AQ136" s="1295"/>
      <c r="AR136" s="210"/>
      <c r="AS136" s="210"/>
      <c r="AT136" s="210"/>
      <c r="AU136" s="210"/>
      <c r="AV136" s="210"/>
      <c r="AW136" s="210"/>
      <c r="AX136" s="1301"/>
      <c r="AY136" s="1295"/>
      <c r="AZ136" s="210"/>
      <c r="BA136" s="210"/>
      <c r="BB136" s="210"/>
      <c r="BC136" s="210"/>
      <c r="BD136" s="210"/>
      <c r="BE136" s="210"/>
      <c r="BF136" s="1301"/>
      <c r="BG136" s="1295"/>
      <c r="BH136" s="210"/>
      <c r="BI136" s="210"/>
      <c r="BJ136" s="210"/>
      <c r="BK136" s="210"/>
      <c r="BL136" s="210"/>
      <c r="BM136" s="210"/>
      <c r="BN136" s="1301"/>
      <c r="BO136" s="1295"/>
      <c r="BP136" s="210"/>
      <c r="BQ136" s="210"/>
      <c r="BR136" s="210"/>
      <c r="BS136" s="210"/>
      <c r="BT136" s="210"/>
      <c r="BU136" s="210"/>
    </row>
    <row r="137" spans="1:73" ht="40.15" customHeight="1">
      <c r="A137" s="375" t="s">
        <v>3885</v>
      </c>
      <c r="B137" s="141"/>
      <c r="C137" s="1221"/>
      <c r="D137" s="1759"/>
      <c r="E137" s="1840"/>
      <c r="F137" s="1221"/>
      <c r="G137" s="1759"/>
      <c r="H137" s="1221"/>
      <c r="I137" s="1221"/>
      <c r="J137" s="1221"/>
      <c r="K137" s="1221"/>
      <c r="L137" s="1221"/>
      <c r="M137" s="1759"/>
      <c r="N137" s="1221"/>
      <c r="O137" s="1759"/>
      <c r="P137" s="1673"/>
      <c r="Q137" s="1268"/>
      <c r="R137" s="1277"/>
      <c r="S137" s="1277"/>
      <c r="T137" s="1285"/>
      <c r="U137" s="1288"/>
      <c r="V137" s="1288"/>
      <c r="W137" s="1288"/>
      <c r="X137" s="1288"/>
      <c r="Y137" s="1288"/>
      <c r="Z137" s="1295"/>
      <c r="AA137" s="1295"/>
      <c r="AB137" s="1295"/>
      <c r="AC137" s="1295"/>
      <c r="AD137" s="1295"/>
      <c r="AE137" s="1295"/>
      <c r="AF137" s="1295"/>
      <c r="AG137" s="200"/>
      <c r="AH137" s="199"/>
      <c r="AI137" s="199"/>
      <c r="AJ137" s="199"/>
      <c r="AK137" s="200"/>
      <c r="AL137" s="201"/>
      <c r="AM137" s="201"/>
      <c r="AN137" s="201"/>
      <c r="AO137" s="201"/>
      <c r="AP137" s="1301"/>
      <c r="AQ137" s="1295"/>
      <c r="AR137" s="210"/>
      <c r="AS137" s="210"/>
      <c r="AT137" s="210"/>
      <c r="AU137" s="210"/>
      <c r="AV137" s="210"/>
      <c r="AW137" s="210"/>
      <c r="AX137" s="1301"/>
      <c r="AY137" s="1295"/>
      <c r="AZ137" s="210"/>
      <c r="BA137" s="210"/>
      <c r="BB137" s="210"/>
      <c r="BC137" s="210"/>
      <c r="BD137" s="210"/>
      <c r="BE137" s="210"/>
      <c r="BF137" s="1301"/>
      <c r="BG137" s="1295"/>
      <c r="BH137" s="210"/>
      <c r="BI137" s="210"/>
      <c r="BJ137" s="210"/>
      <c r="BK137" s="210"/>
      <c r="BL137" s="210"/>
      <c r="BM137" s="210"/>
      <c r="BN137" s="1301"/>
      <c r="BO137" s="1295"/>
      <c r="BP137" s="210"/>
      <c r="BQ137" s="210"/>
      <c r="BR137" s="210"/>
      <c r="BS137" s="210"/>
      <c r="BT137" s="210"/>
      <c r="BU137" s="210"/>
    </row>
    <row r="138" spans="1:73" ht="40.15" customHeight="1">
      <c r="A138" s="375" t="s">
        <v>3885</v>
      </c>
      <c r="B138" s="141"/>
      <c r="C138" s="1222"/>
      <c r="D138" s="1760"/>
      <c r="E138" s="1841"/>
      <c r="F138" s="1222"/>
      <c r="G138" s="1760"/>
      <c r="H138" s="1222"/>
      <c r="I138" s="1222"/>
      <c r="J138" s="1222"/>
      <c r="K138" s="1222"/>
      <c r="L138" s="1222"/>
      <c r="M138" s="1760"/>
      <c r="N138" s="1222"/>
      <c r="O138" s="1760"/>
      <c r="P138" s="1674"/>
      <c r="Q138" s="1269"/>
      <c r="R138" s="1278"/>
      <c r="S138" s="1278"/>
      <c r="T138" s="1286"/>
      <c r="U138" s="1289"/>
      <c r="V138" s="1289"/>
      <c r="W138" s="1289"/>
      <c r="X138" s="1289"/>
      <c r="Y138" s="1289"/>
      <c r="Z138" s="1296"/>
      <c r="AA138" s="1296"/>
      <c r="AB138" s="1296"/>
      <c r="AC138" s="1296"/>
      <c r="AD138" s="1296"/>
      <c r="AE138" s="1296"/>
      <c r="AF138" s="1296"/>
      <c r="AG138" s="202"/>
      <c r="AH138" s="203"/>
      <c r="AI138" s="203"/>
      <c r="AJ138" s="203"/>
      <c r="AK138" s="202"/>
      <c r="AL138" s="204"/>
      <c r="AM138" s="204"/>
      <c r="AN138" s="204"/>
      <c r="AO138" s="204"/>
      <c r="AP138" s="1302"/>
      <c r="AQ138" s="1296"/>
      <c r="AR138" s="211"/>
      <c r="AS138" s="211"/>
      <c r="AT138" s="211"/>
      <c r="AU138" s="211"/>
      <c r="AV138" s="211"/>
      <c r="AW138" s="211"/>
      <c r="AX138" s="1302"/>
      <c r="AY138" s="1296"/>
      <c r="AZ138" s="211"/>
      <c r="BA138" s="211"/>
      <c r="BB138" s="211"/>
      <c r="BC138" s="211"/>
      <c r="BD138" s="211"/>
      <c r="BE138" s="211"/>
      <c r="BF138" s="1302"/>
      <c r="BG138" s="1296"/>
      <c r="BH138" s="211"/>
      <c r="BI138" s="211"/>
      <c r="BJ138" s="211"/>
      <c r="BK138" s="211"/>
      <c r="BL138" s="211"/>
      <c r="BM138" s="211"/>
      <c r="BN138" s="1302"/>
      <c r="BO138" s="1296"/>
      <c r="BP138" s="211"/>
      <c r="BQ138" s="211"/>
      <c r="BR138" s="211"/>
      <c r="BS138" s="211"/>
      <c r="BT138" s="211"/>
      <c r="BU138" s="211"/>
    </row>
    <row r="139" spans="1:73" ht="40.9" customHeight="1">
      <c r="A139" s="375" t="s">
        <v>3885</v>
      </c>
      <c r="B139" s="275"/>
      <c r="C139" s="1220" t="s">
        <v>2825</v>
      </c>
      <c r="D139" s="1720" t="s">
        <v>2826</v>
      </c>
      <c r="E139" s="1839">
        <v>935</v>
      </c>
      <c r="F139" s="1220" t="s">
        <v>3890</v>
      </c>
      <c r="G139" s="1758" t="s">
        <v>3891</v>
      </c>
      <c r="H139" s="1220" t="s">
        <v>272</v>
      </c>
      <c r="I139" s="1220" t="s">
        <v>2982</v>
      </c>
      <c r="J139" s="1220" t="s">
        <v>3058</v>
      </c>
      <c r="K139" s="1220" t="s">
        <v>3777</v>
      </c>
      <c r="L139" s="1220" t="s">
        <v>3614</v>
      </c>
      <c r="M139" s="1758" t="s">
        <v>3615</v>
      </c>
      <c r="N139" s="1220" t="s">
        <v>3860</v>
      </c>
      <c r="O139" s="1758" t="s">
        <v>3892</v>
      </c>
      <c r="P139" s="1672" t="s">
        <v>2827</v>
      </c>
      <c r="Q139" s="1267">
        <v>1</v>
      </c>
      <c r="R139" s="1276" t="s">
        <v>2867</v>
      </c>
      <c r="S139" s="1276"/>
      <c r="T139" s="1284"/>
      <c r="U139" s="1287"/>
      <c r="V139" s="1287"/>
      <c r="W139" s="1287"/>
      <c r="X139" s="1287"/>
      <c r="Y139" s="1287"/>
      <c r="Z139" s="1294">
        <f t="shared" si="133"/>
        <v>0</v>
      </c>
      <c r="AA139" s="1294">
        <f t="shared" si="141"/>
        <v>0</v>
      </c>
      <c r="AB139" s="1294">
        <f t="shared" si="141"/>
        <v>0</v>
      </c>
      <c r="AC139" s="1294">
        <f t="shared" si="141"/>
        <v>0</v>
      </c>
      <c r="AD139" s="1294">
        <f t="shared" si="141"/>
        <v>0</v>
      </c>
      <c r="AE139" s="1294">
        <f t="shared" si="141"/>
        <v>0</v>
      </c>
      <c r="AF139" s="1294">
        <f t="shared" si="141"/>
        <v>0</v>
      </c>
      <c r="AG139" s="194"/>
      <c r="AH139" s="195"/>
      <c r="AI139" s="195"/>
      <c r="AJ139" s="195"/>
      <c r="AK139" s="196"/>
      <c r="AL139" s="197"/>
      <c r="AM139" s="197"/>
      <c r="AN139" s="197"/>
      <c r="AO139" s="197"/>
      <c r="AP139" s="1300">
        <f>+U139</f>
        <v>0</v>
      </c>
      <c r="AQ139" s="1294">
        <f>SUM(AR139:AW142)</f>
        <v>0</v>
      </c>
      <c r="AR139" s="209"/>
      <c r="AS139" s="209"/>
      <c r="AT139" s="209"/>
      <c r="AU139" s="209"/>
      <c r="AV139" s="209"/>
      <c r="AW139" s="209"/>
      <c r="AX139" s="1300">
        <f>+V139</f>
        <v>0</v>
      </c>
      <c r="AY139" s="1294">
        <f>SUM(AZ139:BE142)</f>
        <v>0</v>
      </c>
      <c r="AZ139" s="209"/>
      <c r="BA139" s="209"/>
      <c r="BB139" s="209"/>
      <c r="BC139" s="209"/>
      <c r="BD139" s="209"/>
      <c r="BE139" s="209"/>
      <c r="BF139" s="1300">
        <f>+W139</f>
        <v>0</v>
      </c>
      <c r="BG139" s="1294">
        <f>SUM(BH139:BM142)</f>
        <v>0</v>
      </c>
      <c r="BH139" s="209"/>
      <c r="BI139" s="209"/>
      <c r="BJ139" s="209"/>
      <c r="BK139" s="209"/>
      <c r="BL139" s="209"/>
      <c r="BM139" s="209"/>
      <c r="BN139" s="1300">
        <f>+X139</f>
        <v>0</v>
      </c>
      <c r="BO139" s="1294">
        <f>SUM(BP139:BU142)</f>
        <v>0</v>
      </c>
      <c r="BP139" s="209"/>
      <c r="BQ139" s="209"/>
      <c r="BR139" s="209"/>
      <c r="BS139" s="209"/>
      <c r="BT139" s="209"/>
      <c r="BU139" s="209"/>
    </row>
    <row r="140" spans="1:73" ht="40.9" customHeight="1">
      <c r="A140" s="375" t="s">
        <v>3885</v>
      </c>
      <c r="B140" s="275"/>
      <c r="C140" s="1221"/>
      <c r="D140" s="1721"/>
      <c r="E140" s="1840"/>
      <c r="F140" s="1221"/>
      <c r="G140" s="1759"/>
      <c r="H140" s="1221"/>
      <c r="I140" s="1221"/>
      <c r="J140" s="1221"/>
      <c r="K140" s="1221"/>
      <c r="L140" s="1221"/>
      <c r="M140" s="1759"/>
      <c r="N140" s="1221"/>
      <c r="O140" s="1759"/>
      <c r="P140" s="1673"/>
      <c r="Q140" s="1268"/>
      <c r="R140" s="1277"/>
      <c r="S140" s="1277"/>
      <c r="T140" s="1285"/>
      <c r="U140" s="1288"/>
      <c r="V140" s="1288"/>
      <c r="W140" s="1288"/>
      <c r="X140" s="1288"/>
      <c r="Y140" s="1288"/>
      <c r="Z140" s="1295"/>
      <c r="AA140" s="1295"/>
      <c r="AB140" s="1295"/>
      <c r="AC140" s="1295"/>
      <c r="AD140" s="1295"/>
      <c r="AE140" s="1295"/>
      <c r="AF140" s="1295"/>
      <c r="AG140" s="198"/>
      <c r="AH140" s="199"/>
      <c r="AI140" s="199"/>
      <c r="AJ140" s="199"/>
      <c r="AK140" s="200"/>
      <c r="AL140" s="201"/>
      <c r="AM140" s="201"/>
      <c r="AN140" s="201"/>
      <c r="AO140" s="201"/>
      <c r="AP140" s="1301"/>
      <c r="AQ140" s="1295"/>
      <c r="AR140" s="210"/>
      <c r="AS140" s="210"/>
      <c r="AT140" s="210"/>
      <c r="AU140" s="210"/>
      <c r="AV140" s="210"/>
      <c r="AW140" s="210"/>
      <c r="AX140" s="1301"/>
      <c r="AY140" s="1295"/>
      <c r="AZ140" s="210"/>
      <c r="BA140" s="210"/>
      <c r="BB140" s="210"/>
      <c r="BC140" s="210"/>
      <c r="BD140" s="210"/>
      <c r="BE140" s="210"/>
      <c r="BF140" s="1301"/>
      <c r="BG140" s="1295"/>
      <c r="BH140" s="210"/>
      <c r="BI140" s="210"/>
      <c r="BJ140" s="210"/>
      <c r="BK140" s="210"/>
      <c r="BL140" s="210"/>
      <c r="BM140" s="210"/>
      <c r="BN140" s="1301"/>
      <c r="BO140" s="1295"/>
      <c r="BP140" s="210"/>
      <c r="BQ140" s="210"/>
      <c r="BR140" s="210"/>
      <c r="BS140" s="210"/>
      <c r="BT140" s="210"/>
      <c r="BU140" s="210"/>
    </row>
    <row r="141" spans="1:73" ht="40.9" customHeight="1">
      <c r="A141" s="375" t="s">
        <v>3885</v>
      </c>
      <c r="B141" s="275"/>
      <c r="C141" s="1221"/>
      <c r="D141" s="1721"/>
      <c r="E141" s="1840"/>
      <c r="F141" s="1221"/>
      <c r="G141" s="1759"/>
      <c r="H141" s="1221"/>
      <c r="I141" s="1221"/>
      <c r="J141" s="1221"/>
      <c r="K141" s="1221"/>
      <c r="L141" s="1221"/>
      <c r="M141" s="1759"/>
      <c r="N141" s="1221"/>
      <c r="O141" s="1759"/>
      <c r="P141" s="1673"/>
      <c r="Q141" s="1268"/>
      <c r="R141" s="1277"/>
      <c r="S141" s="1277"/>
      <c r="T141" s="1285"/>
      <c r="U141" s="1288"/>
      <c r="V141" s="1288"/>
      <c r="W141" s="1288"/>
      <c r="X141" s="1288"/>
      <c r="Y141" s="1288"/>
      <c r="Z141" s="1295"/>
      <c r="AA141" s="1295"/>
      <c r="AB141" s="1295"/>
      <c r="AC141" s="1295"/>
      <c r="AD141" s="1295"/>
      <c r="AE141" s="1295"/>
      <c r="AF141" s="1295"/>
      <c r="AG141" s="200"/>
      <c r="AH141" s="199"/>
      <c r="AI141" s="199"/>
      <c r="AJ141" s="199"/>
      <c r="AK141" s="200"/>
      <c r="AL141" s="201"/>
      <c r="AM141" s="201"/>
      <c r="AN141" s="201"/>
      <c r="AO141" s="201"/>
      <c r="AP141" s="1301"/>
      <c r="AQ141" s="1295"/>
      <c r="AR141" s="210"/>
      <c r="AS141" s="210"/>
      <c r="AT141" s="210"/>
      <c r="AU141" s="210"/>
      <c r="AV141" s="210"/>
      <c r="AW141" s="210"/>
      <c r="AX141" s="1301"/>
      <c r="AY141" s="1295"/>
      <c r="AZ141" s="210"/>
      <c r="BA141" s="210"/>
      <c r="BB141" s="210"/>
      <c r="BC141" s="210"/>
      <c r="BD141" s="210"/>
      <c r="BE141" s="210"/>
      <c r="BF141" s="1301"/>
      <c r="BG141" s="1295"/>
      <c r="BH141" s="210"/>
      <c r="BI141" s="210"/>
      <c r="BJ141" s="210"/>
      <c r="BK141" s="210"/>
      <c r="BL141" s="210"/>
      <c r="BM141" s="210"/>
      <c r="BN141" s="1301"/>
      <c r="BO141" s="1295"/>
      <c r="BP141" s="210"/>
      <c r="BQ141" s="210"/>
      <c r="BR141" s="210"/>
      <c r="BS141" s="210"/>
      <c r="BT141" s="210"/>
      <c r="BU141" s="210"/>
    </row>
    <row r="142" spans="1:73" ht="40.9" customHeight="1">
      <c r="A142" s="375" t="s">
        <v>3885</v>
      </c>
      <c r="B142" s="275"/>
      <c r="C142" s="1221"/>
      <c r="D142" s="1721"/>
      <c r="E142" s="1841"/>
      <c r="F142" s="1222"/>
      <c r="G142" s="1760"/>
      <c r="H142" s="1222"/>
      <c r="I142" s="1222"/>
      <c r="J142" s="1222"/>
      <c r="K142" s="1222"/>
      <c r="L142" s="1222"/>
      <c r="M142" s="1760"/>
      <c r="N142" s="1222"/>
      <c r="O142" s="1760"/>
      <c r="P142" s="1674"/>
      <c r="Q142" s="1269"/>
      <c r="R142" s="1278"/>
      <c r="S142" s="1278"/>
      <c r="T142" s="1286"/>
      <c r="U142" s="1289"/>
      <c r="V142" s="1289"/>
      <c r="W142" s="1289"/>
      <c r="X142" s="1289"/>
      <c r="Y142" s="1289"/>
      <c r="Z142" s="1296"/>
      <c r="AA142" s="1296"/>
      <c r="AB142" s="1296"/>
      <c r="AC142" s="1296"/>
      <c r="AD142" s="1296"/>
      <c r="AE142" s="1296"/>
      <c r="AF142" s="1296"/>
      <c r="AG142" s="202"/>
      <c r="AH142" s="203"/>
      <c r="AI142" s="203"/>
      <c r="AJ142" s="203"/>
      <c r="AK142" s="202"/>
      <c r="AL142" s="204"/>
      <c r="AM142" s="204"/>
      <c r="AN142" s="204"/>
      <c r="AO142" s="204"/>
      <c r="AP142" s="1302"/>
      <c r="AQ142" s="1296"/>
      <c r="AR142" s="211"/>
      <c r="AS142" s="211"/>
      <c r="AT142" s="211"/>
      <c r="AU142" s="211"/>
      <c r="AV142" s="211"/>
      <c r="AW142" s="211"/>
      <c r="AX142" s="1302"/>
      <c r="AY142" s="1296"/>
      <c r="AZ142" s="211"/>
      <c r="BA142" s="211"/>
      <c r="BB142" s="211"/>
      <c r="BC142" s="211"/>
      <c r="BD142" s="211"/>
      <c r="BE142" s="211"/>
      <c r="BF142" s="1302"/>
      <c r="BG142" s="1296"/>
      <c r="BH142" s="211"/>
      <c r="BI142" s="211"/>
      <c r="BJ142" s="211"/>
      <c r="BK142" s="211"/>
      <c r="BL142" s="211"/>
      <c r="BM142" s="211"/>
      <c r="BN142" s="1302"/>
      <c r="BO142" s="1296"/>
      <c r="BP142" s="211"/>
      <c r="BQ142" s="211"/>
      <c r="BR142" s="211"/>
      <c r="BS142" s="211"/>
      <c r="BT142" s="211"/>
      <c r="BU142" s="211"/>
    </row>
    <row r="143" spans="1:73" ht="40.9" customHeight="1">
      <c r="A143" s="375" t="s">
        <v>3885</v>
      </c>
      <c r="B143" s="275"/>
      <c r="C143" s="1221"/>
      <c r="D143" s="1721"/>
      <c r="E143" s="1839">
        <v>936</v>
      </c>
      <c r="F143" s="1220" t="s">
        <v>3893</v>
      </c>
      <c r="G143" s="1758" t="s">
        <v>2770</v>
      </c>
      <c r="H143" s="1220" t="s">
        <v>2943</v>
      </c>
      <c r="I143" s="1220" t="s">
        <v>2982</v>
      </c>
      <c r="J143" s="1220" t="s">
        <v>3058</v>
      </c>
      <c r="K143" s="1220" t="s">
        <v>3777</v>
      </c>
      <c r="L143" s="1220" t="s">
        <v>3614</v>
      </c>
      <c r="M143" s="1758" t="s">
        <v>3615</v>
      </c>
      <c r="N143" s="1220" t="s">
        <v>3860</v>
      </c>
      <c r="O143" s="1758" t="s">
        <v>3892</v>
      </c>
      <c r="P143" s="1672" t="s">
        <v>2828</v>
      </c>
      <c r="Q143" s="1267">
        <v>2</v>
      </c>
      <c r="R143" s="1276" t="s">
        <v>2867</v>
      </c>
      <c r="S143" s="1276"/>
      <c r="T143" s="1284"/>
      <c r="U143" s="1287"/>
      <c r="V143" s="1287"/>
      <c r="W143" s="1287"/>
      <c r="X143" s="1287"/>
      <c r="Y143" s="1287"/>
      <c r="Z143" s="1294">
        <f t="shared" si="133"/>
        <v>0</v>
      </c>
      <c r="AA143" s="1294">
        <f t="shared" si="141"/>
        <v>0</v>
      </c>
      <c r="AB143" s="1294">
        <f t="shared" si="141"/>
        <v>0</v>
      </c>
      <c r="AC143" s="1294">
        <f t="shared" si="141"/>
        <v>0</v>
      </c>
      <c r="AD143" s="1294">
        <f t="shared" si="141"/>
        <v>0</v>
      </c>
      <c r="AE143" s="1294">
        <f t="shared" si="141"/>
        <v>0</v>
      </c>
      <c r="AF143" s="1294">
        <f t="shared" si="141"/>
        <v>0</v>
      </c>
      <c r="AG143" s="194"/>
      <c r="AH143" s="195"/>
      <c r="AI143" s="195"/>
      <c r="AJ143" s="195"/>
      <c r="AK143" s="196"/>
      <c r="AL143" s="197"/>
      <c r="AM143" s="197"/>
      <c r="AN143" s="197"/>
      <c r="AO143" s="197"/>
      <c r="AP143" s="1300">
        <f>+U143</f>
        <v>0</v>
      </c>
      <c r="AQ143" s="1294">
        <f>SUM(AR143:AW146)</f>
        <v>0</v>
      </c>
      <c r="AR143" s="209"/>
      <c r="AS143" s="209"/>
      <c r="AT143" s="209"/>
      <c r="AU143" s="209"/>
      <c r="AV143" s="209"/>
      <c r="AW143" s="209"/>
      <c r="AX143" s="1300">
        <f>+V143</f>
        <v>0</v>
      </c>
      <c r="AY143" s="1294">
        <f>SUM(AZ143:BE146)</f>
        <v>0</v>
      </c>
      <c r="AZ143" s="209"/>
      <c r="BA143" s="209"/>
      <c r="BB143" s="209"/>
      <c r="BC143" s="209"/>
      <c r="BD143" s="209"/>
      <c r="BE143" s="209"/>
      <c r="BF143" s="1300">
        <f>+W143</f>
        <v>0</v>
      </c>
      <c r="BG143" s="1294">
        <f>SUM(BH143:BM146)</f>
        <v>0</v>
      </c>
      <c r="BH143" s="209"/>
      <c r="BI143" s="209"/>
      <c r="BJ143" s="209"/>
      <c r="BK143" s="209"/>
      <c r="BL143" s="209"/>
      <c r="BM143" s="209"/>
      <c r="BN143" s="1300">
        <f>+X143</f>
        <v>0</v>
      </c>
      <c r="BO143" s="1294">
        <f>SUM(BP143:BU146)</f>
        <v>0</v>
      </c>
      <c r="BP143" s="209"/>
      <c r="BQ143" s="209"/>
      <c r="BR143" s="209"/>
      <c r="BS143" s="209"/>
      <c r="BT143" s="209"/>
      <c r="BU143" s="209"/>
    </row>
    <row r="144" spans="1:73" ht="40.9" customHeight="1">
      <c r="A144" s="375" t="s">
        <v>3885</v>
      </c>
      <c r="B144" s="275"/>
      <c r="C144" s="1221"/>
      <c r="D144" s="1721"/>
      <c r="E144" s="1840"/>
      <c r="F144" s="1221"/>
      <c r="G144" s="1759"/>
      <c r="H144" s="1221"/>
      <c r="I144" s="1221"/>
      <c r="J144" s="1221"/>
      <c r="K144" s="1221"/>
      <c r="L144" s="1221"/>
      <c r="M144" s="1759"/>
      <c r="N144" s="1221"/>
      <c r="O144" s="1759"/>
      <c r="P144" s="1673"/>
      <c r="Q144" s="1268"/>
      <c r="R144" s="1277"/>
      <c r="S144" s="1277"/>
      <c r="T144" s="1285"/>
      <c r="U144" s="1288"/>
      <c r="V144" s="1288"/>
      <c r="W144" s="1288"/>
      <c r="X144" s="1288"/>
      <c r="Y144" s="1288"/>
      <c r="Z144" s="1295"/>
      <c r="AA144" s="1295"/>
      <c r="AB144" s="1295"/>
      <c r="AC144" s="1295"/>
      <c r="AD144" s="1295"/>
      <c r="AE144" s="1295"/>
      <c r="AF144" s="1295"/>
      <c r="AG144" s="198"/>
      <c r="AH144" s="199"/>
      <c r="AI144" s="199"/>
      <c r="AJ144" s="199"/>
      <c r="AK144" s="200"/>
      <c r="AL144" s="201"/>
      <c r="AM144" s="201"/>
      <c r="AN144" s="201"/>
      <c r="AO144" s="201"/>
      <c r="AP144" s="1301"/>
      <c r="AQ144" s="1295"/>
      <c r="AR144" s="210"/>
      <c r="AS144" s="210"/>
      <c r="AT144" s="210"/>
      <c r="AU144" s="210"/>
      <c r="AV144" s="210"/>
      <c r="AW144" s="210"/>
      <c r="AX144" s="1301"/>
      <c r="AY144" s="1295"/>
      <c r="AZ144" s="210"/>
      <c r="BA144" s="210"/>
      <c r="BB144" s="210"/>
      <c r="BC144" s="210"/>
      <c r="BD144" s="210"/>
      <c r="BE144" s="210"/>
      <c r="BF144" s="1301"/>
      <c r="BG144" s="1295"/>
      <c r="BH144" s="210"/>
      <c r="BI144" s="210"/>
      <c r="BJ144" s="210"/>
      <c r="BK144" s="210"/>
      <c r="BL144" s="210"/>
      <c r="BM144" s="210"/>
      <c r="BN144" s="1301"/>
      <c r="BO144" s="1295"/>
      <c r="BP144" s="210"/>
      <c r="BQ144" s="210"/>
      <c r="BR144" s="210"/>
      <c r="BS144" s="210"/>
      <c r="BT144" s="210"/>
      <c r="BU144" s="210"/>
    </row>
    <row r="145" spans="1:73" ht="40.9" customHeight="1">
      <c r="A145" s="375" t="s">
        <v>3885</v>
      </c>
      <c r="B145" s="275"/>
      <c r="C145" s="1221"/>
      <c r="D145" s="1721"/>
      <c r="E145" s="1840"/>
      <c r="F145" s="1221"/>
      <c r="G145" s="1759"/>
      <c r="H145" s="1221"/>
      <c r="I145" s="1221"/>
      <c r="J145" s="1221"/>
      <c r="K145" s="1221"/>
      <c r="L145" s="1221"/>
      <c r="M145" s="1759"/>
      <c r="N145" s="1221"/>
      <c r="O145" s="1759"/>
      <c r="P145" s="1673"/>
      <c r="Q145" s="1268"/>
      <c r="R145" s="1277"/>
      <c r="S145" s="1277"/>
      <c r="T145" s="1285"/>
      <c r="U145" s="1288"/>
      <c r="V145" s="1288"/>
      <c r="W145" s="1288"/>
      <c r="X145" s="1288"/>
      <c r="Y145" s="1288"/>
      <c r="Z145" s="1295"/>
      <c r="AA145" s="1295"/>
      <c r="AB145" s="1295"/>
      <c r="AC145" s="1295"/>
      <c r="AD145" s="1295"/>
      <c r="AE145" s="1295"/>
      <c r="AF145" s="1295"/>
      <c r="AG145" s="200"/>
      <c r="AH145" s="199"/>
      <c r="AI145" s="199"/>
      <c r="AJ145" s="199"/>
      <c r="AK145" s="200"/>
      <c r="AL145" s="201"/>
      <c r="AM145" s="201"/>
      <c r="AN145" s="201"/>
      <c r="AO145" s="201"/>
      <c r="AP145" s="1301"/>
      <c r="AQ145" s="1295"/>
      <c r="AR145" s="210"/>
      <c r="AS145" s="210"/>
      <c r="AT145" s="210"/>
      <c r="AU145" s="210"/>
      <c r="AV145" s="210"/>
      <c r="AW145" s="210"/>
      <c r="AX145" s="1301"/>
      <c r="AY145" s="1295"/>
      <c r="AZ145" s="210"/>
      <c r="BA145" s="210"/>
      <c r="BB145" s="210"/>
      <c r="BC145" s="210"/>
      <c r="BD145" s="210"/>
      <c r="BE145" s="210"/>
      <c r="BF145" s="1301"/>
      <c r="BG145" s="1295"/>
      <c r="BH145" s="210"/>
      <c r="BI145" s="210"/>
      <c r="BJ145" s="210"/>
      <c r="BK145" s="210"/>
      <c r="BL145" s="210"/>
      <c r="BM145" s="210"/>
      <c r="BN145" s="1301"/>
      <c r="BO145" s="1295"/>
      <c r="BP145" s="210"/>
      <c r="BQ145" s="210"/>
      <c r="BR145" s="210"/>
      <c r="BS145" s="210"/>
      <c r="BT145" s="210"/>
      <c r="BU145" s="210"/>
    </row>
    <row r="146" spans="1:73" ht="40.9" customHeight="1">
      <c r="A146" s="375" t="s">
        <v>3885</v>
      </c>
      <c r="B146" s="275"/>
      <c r="C146" s="1222"/>
      <c r="D146" s="1722"/>
      <c r="E146" s="1841"/>
      <c r="F146" s="1222"/>
      <c r="G146" s="1760"/>
      <c r="H146" s="1222"/>
      <c r="I146" s="1222"/>
      <c r="J146" s="1222"/>
      <c r="K146" s="1222"/>
      <c r="L146" s="1222"/>
      <c r="M146" s="1760"/>
      <c r="N146" s="1222"/>
      <c r="O146" s="1760"/>
      <c r="P146" s="1674"/>
      <c r="Q146" s="1269"/>
      <c r="R146" s="1278"/>
      <c r="S146" s="1278"/>
      <c r="T146" s="1286"/>
      <c r="U146" s="1289"/>
      <c r="V146" s="1289"/>
      <c r="W146" s="1289"/>
      <c r="X146" s="1289"/>
      <c r="Y146" s="1289"/>
      <c r="Z146" s="1296"/>
      <c r="AA146" s="1296"/>
      <c r="AB146" s="1296"/>
      <c r="AC146" s="1296"/>
      <c r="AD146" s="1296"/>
      <c r="AE146" s="1296"/>
      <c r="AF146" s="1296"/>
      <c r="AG146" s="202"/>
      <c r="AH146" s="203"/>
      <c r="AI146" s="203"/>
      <c r="AJ146" s="203"/>
      <c r="AK146" s="202"/>
      <c r="AL146" s="204"/>
      <c r="AM146" s="204"/>
      <c r="AN146" s="204"/>
      <c r="AO146" s="204"/>
      <c r="AP146" s="1302"/>
      <c r="AQ146" s="1296"/>
      <c r="AR146" s="211"/>
      <c r="AS146" s="211"/>
      <c r="AT146" s="211"/>
      <c r="AU146" s="211"/>
      <c r="AV146" s="211"/>
      <c r="AW146" s="211"/>
      <c r="AX146" s="1302"/>
      <c r="AY146" s="1296"/>
      <c r="AZ146" s="211"/>
      <c r="BA146" s="211"/>
      <c r="BB146" s="211"/>
      <c r="BC146" s="211"/>
      <c r="BD146" s="211"/>
      <c r="BE146" s="211"/>
      <c r="BF146" s="1302"/>
      <c r="BG146" s="1296"/>
      <c r="BH146" s="211"/>
      <c r="BI146" s="211"/>
      <c r="BJ146" s="211"/>
      <c r="BK146" s="211"/>
      <c r="BL146" s="211"/>
      <c r="BM146" s="211"/>
      <c r="BN146" s="1302"/>
      <c r="BO146" s="1296"/>
      <c r="BP146" s="211"/>
      <c r="BQ146" s="211"/>
      <c r="BR146" s="211"/>
      <c r="BS146" s="211"/>
      <c r="BT146" s="211"/>
      <c r="BU146" s="211"/>
    </row>
    <row r="147" spans="1:73" ht="40.9" customHeight="1">
      <c r="A147" s="375" t="s">
        <v>3885</v>
      </c>
      <c r="B147" s="275"/>
      <c r="C147" s="1220" t="s">
        <v>2829</v>
      </c>
      <c r="D147" s="1720" t="s">
        <v>2830</v>
      </c>
      <c r="E147" s="1839">
        <v>937</v>
      </c>
      <c r="F147" s="1220" t="s">
        <v>3894</v>
      </c>
      <c r="G147" s="1758" t="s">
        <v>485</v>
      </c>
      <c r="H147" s="1220" t="s">
        <v>3895</v>
      </c>
      <c r="I147" s="1220" t="s">
        <v>2982</v>
      </c>
      <c r="J147" s="1220" t="s">
        <v>3058</v>
      </c>
      <c r="K147" s="1220" t="s">
        <v>3777</v>
      </c>
      <c r="L147" s="1220" t="s">
        <v>3614</v>
      </c>
      <c r="M147" s="1758" t="s">
        <v>3615</v>
      </c>
      <c r="N147" s="1220" t="s">
        <v>3860</v>
      </c>
      <c r="O147" s="1758" t="s">
        <v>3892</v>
      </c>
      <c r="P147" s="1672" t="s">
        <v>2831</v>
      </c>
      <c r="Q147" s="1267">
        <v>449</v>
      </c>
      <c r="R147" s="1276" t="s">
        <v>2871</v>
      </c>
      <c r="S147" s="1276"/>
      <c r="T147" s="1284"/>
      <c r="U147" s="1287"/>
      <c r="V147" s="1287"/>
      <c r="W147" s="1287"/>
      <c r="X147" s="1287"/>
      <c r="Y147" s="1287"/>
      <c r="Z147" s="1294">
        <f t="shared" si="133"/>
        <v>0</v>
      </c>
      <c r="AA147" s="1294">
        <f t="shared" ref="AA147:AF159" si="142">SUM(AR147:AR150,AZ147:AZ150,BH147:BH150,BP147:BP150)</f>
        <v>0</v>
      </c>
      <c r="AB147" s="1294">
        <f t="shared" si="142"/>
        <v>0</v>
      </c>
      <c r="AC147" s="1294">
        <f t="shared" si="142"/>
        <v>0</v>
      </c>
      <c r="AD147" s="1294">
        <f t="shared" si="142"/>
        <v>0</v>
      </c>
      <c r="AE147" s="1294">
        <f t="shared" si="142"/>
        <v>0</v>
      </c>
      <c r="AF147" s="1294">
        <f t="shared" si="142"/>
        <v>0</v>
      </c>
      <c r="AG147" s="194"/>
      <c r="AH147" s="195"/>
      <c r="AI147" s="195"/>
      <c r="AJ147" s="195"/>
      <c r="AK147" s="196"/>
      <c r="AL147" s="197"/>
      <c r="AM147" s="197"/>
      <c r="AN147" s="197"/>
      <c r="AO147" s="197"/>
      <c r="AP147" s="1300">
        <f>+U147</f>
        <v>0</v>
      </c>
      <c r="AQ147" s="1294">
        <f>SUM(AR147:AW150)</f>
        <v>0</v>
      </c>
      <c r="AR147" s="209"/>
      <c r="AS147" s="209"/>
      <c r="AT147" s="209"/>
      <c r="AU147" s="209"/>
      <c r="AV147" s="209"/>
      <c r="AW147" s="209"/>
      <c r="AX147" s="1300">
        <f>+V147</f>
        <v>0</v>
      </c>
      <c r="AY147" s="1294">
        <f>SUM(AZ147:BE150)</f>
        <v>0</v>
      </c>
      <c r="AZ147" s="209"/>
      <c r="BA147" s="209"/>
      <c r="BB147" s="209"/>
      <c r="BC147" s="209"/>
      <c r="BD147" s="209"/>
      <c r="BE147" s="209"/>
      <c r="BF147" s="1300">
        <f>+W147</f>
        <v>0</v>
      </c>
      <c r="BG147" s="1294">
        <f>SUM(BH147:BM150)</f>
        <v>0</v>
      </c>
      <c r="BH147" s="209"/>
      <c r="BI147" s="209"/>
      <c r="BJ147" s="209"/>
      <c r="BK147" s="209"/>
      <c r="BL147" s="209"/>
      <c r="BM147" s="209"/>
      <c r="BN147" s="1300">
        <f>+X147</f>
        <v>0</v>
      </c>
      <c r="BO147" s="1294">
        <f>SUM(BP147:BU150)</f>
        <v>0</v>
      </c>
      <c r="BP147" s="209"/>
      <c r="BQ147" s="209"/>
      <c r="BR147" s="209"/>
      <c r="BS147" s="209"/>
      <c r="BT147" s="209"/>
      <c r="BU147" s="209"/>
    </row>
    <row r="148" spans="1:73" ht="16.5">
      <c r="A148" s="375" t="s">
        <v>3885</v>
      </c>
      <c r="B148" s="275"/>
      <c r="C148" s="1221"/>
      <c r="D148" s="1721"/>
      <c r="E148" s="1840"/>
      <c r="F148" s="1221"/>
      <c r="G148" s="1759"/>
      <c r="H148" s="1221"/>
      <c r="I148" s="1221"/>
      <c r="J148" s="1221"/>
      <c r="K148" s="1221"/>
      <c r="L148" s="1221"/>
      <c r="M148" s="1759"/>
      <c r="N148" s="1221"/>
      <c r="O148" s="1759"/>
      <c r="P148" s="1673"/>
      <c r="Q148" s="1268"/>
      <c r="R148" s="1277"/>
      <c r="S148" s="1277"/>
      <c r="T148" s="1285"/>
      <c r="U148" s="1288"/>
      <c r="V148" s="1288"/>
      <c r="W148" s="1288"/>
      <c r="X148" s="1288"/>
      <c r="Y148" s="1288"/>
      <c r="Z148" s="1295"/>
      <c r="AA148" s="1295"/>
      <c r="AB148" s="1295"/>
      <c r="AC148" s="1295"/>
      <c r="AD148" s="1295"/>
      <c r="AE148" s="1295"/>
      <c r="AF148" s="1295"/>
      <c r="AG148" s="198"/>
      <c r="AH148" s="199"/>
      <c r="AI148" s="199"/>
      <c r="AJ148" s="199"/>
      <c r="AK148" s="200"/>
      <c r="AL148" s="201"/>
      <c r="AM148" s="201"/>
      <c r="AN148" s="201"/>
      <c r="AO148" s="201"/>
      <c r="AP148" s="1301"/>
      <c r="AQ148" s="1295"/>
      <c r="AR148" s="210"/>
      <c r="AS148" s="210"/>
      <c r="AT148" s="210"/>
      <c r="AU148" s="210"/>
      <c r="AV148" s="210"/>
      <c r="AW148" s="210"/>
      <c r="AX148" s="1301"/>
      <c r="AY148" s="1295"/>
      <c r="AZ148" s="210"/>
      <c r="BA148" s="210"/>
      <c r="BB148" s="210"/>
      <c r="BC148" s="210"/>
      <c r="BD148" s="210"/>
      <c r="BE148" s="210"/>
      <c r="BF148" s="1301"/>
      <c r="BG148" s="1295"/>
      <c r="BH148" s="210"/>
      <c r="BI148" s="210"/>
      <c r="BJ148" s="210"/>
      <c r="BK148" s="210"/>
      <c r="BL148" s="210"/>
      <c r="BM148" s="210"/>
      <c r="BN148" s="1301"/>
      <c r="BO148" s="1295"/>
      <c r="BP148" s="210"/>
      <c r="BQ148" s="210"/>
      <c r="BR148" s="210"/>
      <c r="BS148" s="210"/>
      <c r="BT148" s="210"/>
      <c r="BU148" s="210"/>
    </row>
    <row r="149" spans="1:73" ht="40.9" customHeight="1">
      <c r="A149" s="375" t="s">
        <v>3885</v>
      </c>
      <c r="B149" s="275"/>
      <c r="C149" s="1221"/>
      <c r="D149" s="1721"/>
      <c r="E149" s="1840"/>
      <c r="F149" s="1221"/>
      <c r="G149" s="1759"/>
      <c r="H149" s="1221"/>
      <c r="I149" s="1221"/>
      <c r="J149" s="1221"/>
      <c r="K149" s="1221"/>
      <c r="L149" s="1221"/>
      <c r="M149" s="1759"/>
      <c r="N149" s="1221"/>
      <c r="O149" s="1759"/>
      <c r="P149" s="1673"/>
      <c r="Q149" s="1268"/>
      <c r="R149" s="1277"/>
      <c r="S149" s="1277"/>
      <c r="T149" s="1285"/>
      <c r="U149" s="1288"/>
      <c r="V149" s="1288"/>
      <c r="W149" s="1288"/>
      <c r="X149" s="1288"/>
      <c r="Y149" s="1288"/>
      <c r="Z149" s="1295"/>
      <c r="AA149" s="1295"/>
      <c r="AB149" s="1295"/>
      <c r="AC149" s="1295"/>
      <c r="AD149" s="1295"/>
      <c r="AE149" s="1295"/>
      <c r="AF149" s="1295"/>
      <c r="AG149" s="200"/>
      <c r="AH149" s="199"/>
      <c r="AI149" s="199"/>
      <c r="AJ149" s="199"/>
      <c r="AK149" s="200"/>
      <c r="AL149" s="201"/>
      <c r="AM149" s="201"/>
      <c r="AN149" s="201"/>
      <c r="AO149" s="201"/>
      <c r="AP149" s="1301"/>
      <c r="AQ149" s="1295"/>
      <c r="AR149" s="210"/>
      <c r="AS149" s="210"/>
      <c r="AT149" s="210"/>
      <c r="AU149" s="210"/>
      <c r="AV149" s="210"/>
      <c r="AW149" s="210"/>
      <c r="AX149" s="1301"/>
      <c r="AY149" s="1295"/>
      <c r="AZ149" s="210"/>
      <c r="BA149" s="210"/>
      <c r="BB149" s="210"/>
      <c r="BC149" s="210"/>
      <c r="BD149" s="210"/>
      <c r="BE149" s="210"/>
      <c r="BF149" s="1301"/>
      <c r="BG149" s="1295"/>
      <c r="BH149" s="210"/>
      <c r="BI149" s="210"/>
      <c r="BJ149" s="210"/>
      <c r="BK149" s="210"/>
      <c r="BL149" s="210"/>
      <c r="BM149" s="210"/>
      <c r="BN149" s="1301"/>
      <c r="BO149" s="1295"/>
      <c r="BP149" s="210"/>
      <c r="BQ149" s="210"/>
      <c r="BR149" s="210"/>
      <c r="BS149" s="210"/>
      <c r="BT149" s="210"/>
      <c r="BU149" s="210"/>
    </row>
    <row r="150" spans="1:73" ht="40.9" customHeight="1">
      <c r="A150" s="375" t="s">
        <v>3885</v>
      </c>
      <c r="B150" s="275"/>
      <c r="C150" s="1221"/>
      <c r="D150" s="1721"/>
      <c r="E150" s="1841"/>
      <c r="F150" s="1222"/>
      <c r="G150" s="1760"/>
      <c r="H150" s="1222"/>
      <c r="I150" s="1222"/>
      <c r="J150" s="1222"/>
      <c r="K150" s="1222"/>
      <c r="L150" s="1222"/>
      <c r="M150" s="1760"/>
      <c r="N150" s="1222"/>
      <c r="O150" s="1760"/>
      <c r="P150" s="1674"/>
      <c r="Q150" s="1269"/>
      <c r="R150" s="1278"/>
      <c r="S150" s="1278"/>
      <c r="T150" s="1286"/>
      <c r="U150" s="1289"/>
      <c r="V150" s="1289"/>
      <c r="W150" s="1289"/>
      <c r="X150" s="1289"/>
      <c r="Y150" s="1289"/>
      <c r="Z150" s="1296"/>
      <c r="AA150" s="1296"/>
      <c r="AB150" s="1296"/>
      <c r="AC150" s="1296"/>
      <c r="AD150" s="1296"/>
      <c r="AE150" s="1296"/>
      <c r="AF150" s="1296"/>
      <c r="AG150" s="202"/>
      <c r="AH150" s="203"/>
      <c r="AI150" s="203"/>
      <c r="AJ150" s="203"/>
      <c r="AK150" s="202"/>
      <c r="AL150" s="204"/>
      <c r="AM150" s="204"/>
      <c r="AN150" s="204"/>
      <c r="AO150" s="204"/>
      <c r="AP150" s="1302"/>
      <c r="AQ150" s="1296"/>
      <c r="AR150" s="211"/>
      <c r="AS150" s="211"/>
      <c r="AT150" s="211"/>
      <c r="AU150" s="211"/>
      <c r="AV150" s="211"/>
      <c r="AW150" s="211"/>
      <c r="AX150" s="1302"/>
      <c r="AY150" s="1296"/>
      <c r="AZ150" s="211"/>
      <c r="BA150" s="211"/>
      <c r="BB150" s="211"/>
      <c r="BC150" s="211"/>
      <c r="BD150" s="211"/>
      <c r="BE150" s="211"/>
      <c r="BF150" s="1302"/>
      <c r="BG150" s="1296"/>
      <c r="BH150" s="211"/>
      <c r="BI150" s="211"/>
      <c r="BJ150" s="211"/>
      <c r="BK150" s="211"/>
      <c r="BL150" s="211"/>
      <c r="BM150" s="211"/>
      <c r="BN150" s="1302"/>
      <c r="BO150" s="1296"/>
      <c r="BP150" s="211"/>
      <c r="BQ150" s="211"/>
      <c r="BR150" s="211"/>
      <c r="BS150" s="211"/>
      <c r="BT150" s="211"/>
      <c r="BU150" s="211"/>
    </row>
    <row r="151" spans="1:73" ht="40.9" customHeight="1">
      <c r="A151" s="375" t="s">
        <v>3885</v>
      </c>
      <c r="B151" s="275"/>
      <c r="C151" s="1221"/>
      <c r="D151" s="1721"/>
      <c r="E151" s="1839">
        <v>938</v>
      </c>
      <c r="F151" s="1220" t="s">
        <v>3896</v>
      </c>
      <c r="G151" s="1758" t="s">
        <v>617</v>
      </c>
      <c r="H151" s="1220" t="s">
        <v>3011</v>
      </c>
      <c r="I151" s="1220" t="s">
        <v>2982</v>
      </c>
      <c r="J151" s="1220" t="s">
        <v>3058</v>
      </c>
      <c r="K151" s="1220" t="s">
        <v>3777</v>
      </c>
      <c r="L151" s="1220" t="s">
        <v>3614</v>
      </c>
      <c r="M151" s="1758" t="s">
        <v>3615</v>
      </c>
      <c r="N151" s="1220" t="s">
        <v>3860</v>
      </c>
      <c r="O151" s="1758" t="s">
        <v>3892</v>
      </c>
      <c r="P151" s="1672" t="s">
        <v>3897</v>
      </c>
      <c r="Q151" s="1267">
        <v>4</v>
      </c>
      <c r="R151" s="1276" t="s">
        <v>2871</v>
      </c>
      <c r="S151" s="1276"/>
      <c r="T151" s="1284"/>
      <c r="U151" s="1287"/>
      <c r="V151" s="1287"/>
      <c r="W151" s="1287"/>
      <c r="X151" s="1287"/>
      <c r="Y151" s="1287"/>
      <c r="Z151" s="1294">
        <f t="shared" si="133"/>
        <v>0</v>
      </c>
      <c r="AA151" s="1294">
        <f t="shared" si="142"/>
        <v>0</v>
      </c>
      <c r="AB151" s="1294">
        <f t="shared" si="142"/>
        <v>0</v>
      </c>
      <c r="AC151" s="1294">
        <f t="shared" si="142"/>
        <v>0</v>
      </c>
      <c r="AD151" s="1294">
        <f t="shared" si="142"/>
        <v>0</v>
      </c>
      <c r="AE151" s="1294">
        <f t="shared" si="142"/>
        <v>0</v>
      </c>
      <c r="AF151" s="1294">
        <f t="shared" si="142"/>
        <v>0</v>
      </c>
      <c r="AG151" s="194"/>
      <c r="AH151" s="195"/>
      <c r="AI151" s="195"/>
      <c r="AJ151" s="195"/>
      <c r="AK151" s="196"/>
      <c r="AL151" s="197"/>
      <c r="AM151" s="197"/>
      <c r="AN151" s="197"/>
      <c r="AO151" s="197"/>
      <c r="AP151" s="1300">
        <f>+U151</f>
        <v>0</v>
      </c>
      <c r="AQ151" s="1294">
        <f>SUM(AR151:AW154)</f>
        <v>0</v>
      </c>
      <c r="AR151" s="209"/>
      <c r="AS151" s="209"/>
      <c r="AT151" s="209"/>
      <c r="AU151" s="209"/>
      <c r="AV151" s="209"/>
      <c r="AW151" s="209"/>
      <c r="AX151" s="1300">
        <f>+V151</f>
        <v>0</v>
      </c>
      <c r="AY151" s="1294">
        <f>SUM(AZ151:BE154)</f>
        <v>0</v>
      </c>
      <c r="AZ151" s="209"/>
      <c r="BA151" s="209"/>
      <c r="BB151" s="209"/>
      <c r="BC151" s="209"/>
      <c r="BD151" s="209"/>
      <c r="BE151" s="209"/>
      <c r="BF151" s="1300">
        <f>+W151</f>
        <v>0</v>
      </c>
      <c r="BG151" s="1294">
        <f>SUM(BH151:BM154)</f>
        <v>0</v>
      </c>
      <c r="BH151" s="209"/>
      <c r="BI151" s="209"/>
      <c r="BJ151" s="209"/>
      <c r="BK151" s="209"/>
      <c r="BL151" s="209"/>
      <c r="BM151" s="209"/>
      <c r="BN151" s="1300">
        <f>+X151</f>
        <v>0</v>
      </c>
      <c r="BO151" s="1294">
        <f>SUM(BP151:BU154)</f>
        <v>0</v>
      </c>
      <c r="BP151" s="209"/>
      <c r="BQ151" s="209"/>
      <c r="BR151" s="209"/>
      <c r="BS151" s="209"/>
      <c r="BT151" s="209"/>
      <c r="BU151" s="209"/>
    </row>
    <row r="152" spans="1:73" ht="40.9" customHeight="1">
      <c r="A152" s="375" t="s">
        <v>3885</v>
      </c>
      <c r="B152" s="275"/>
      <c r="C152" s="1221"/>
      <c r="D152" s="1721"/>
      <c r="E152" s="1840"/>
      <c r="F152" s="1221"/>
      <c r="G152" s="1759"/>
      <c r="H152" s="1221"/>
      <c r="I152" s="1221"/>
      <c r="J152" s="1221"/>
      <c r="K152" s="1221"/>
      <c r="L152" s="1221"/>
      <c r="M152" s="1759"/>
      <c r="N152" s="1221"/>
      <c r="O152" s="1759"/>
      <c r="P152" s="1673"/>
      <c r="Q152" s="1268"/>
      <c r="R152" s="1277"/>
      <c r="S152" s="1277"/>
      <c r="T152" s="1285"/>
      <c r="U152" s="1288"/>
      <c r="V152" s="1288"/>
      <c r="W152" s="1288"/>
      <c r="X152" s="1288"/>
      <c r="Y152" s="1288"/>
      <c r="Z152" s="1295"/>
      <c r="AA152" s="1295"/>
      <c r="AB152" s="1295"/>
      <c r="AC152" s="1295"/>
      <c r="AD152" s="1295"/>
      <c r="AE152" s="1295"/>
      <c r="AF152" s="1295"/>
      <c r="AG152" s="198"/>
      <c r="AH152" s="199"/>
      <c r="AI152" s="199"/>
      <c r="AJ152" s="199"/>
      <c r="AK152" s="200"/>
      <c r="AL152" s="201"/>
      <c r="AM152" s="201"/>
      <c r="AN152" s="201"/>
      <c r="AO152" s="201"/>
      <c r="AP152" s="1301"/>
      <c r="AQ152" s="1295"/>
      <c r="AR152" s="210"/>
      <c r="AS152" s="210"/>
      <c r="AT152" s="210"/>
      <c r="AU152" s="210"/>
      <c r="AV152" s="210"/>
      <c r="AW152" s="210"/>
      <c r="AX152" s="1301"/>
      <c r="AY152" s="1295"/>
      <c r="AZ152" s="210"/>
      <c r="BA152" s="210"/>
      <c r="BB152" s="210"/>
      <c r="BC152" s="210"/>
      <c r="BD152" s="210"/>
      <c r="BE152" s="210"/>
      <c r="BF152" s="1301"/>
      <c r="BG152" s="1295"/>
      <c r="BH152" s="210"/>
      <c r="BI152" s="210"/>
      <c r="BJ152" s="210"/>
      <c r="BK152" s="210"/>
      <c r="BL152" s="210"/>
      <c r="BM152" s="210"/>
      <c r="BN152" s="1301"/>
      <c r="BO152" s="1295"/>
      <c r="BP152" s="210"/>
      <c r="BQ152" s="210"/>
      <c r="BR152" s="210"/>
      <c r="BS152" s="210"/>
      <c r="BT152" s="210"/>
      <c r="BU152" s="210"/>
    </row>
    <row r="153" spans="1:73" ht="40.9" customHeight="1">
      <c r="A153" s="375" t="s">
        <v>3885</v>
      </c>
      <c r="B153" s="275"/>
      <c r="C153" s="1221"/>
      <c r="D153" s="1721"/>
      <c r="E153" s="1840"/>
      <c r="F153" s="1221"/>
      <c r="G153" s="1759"/>
      <c r="H153" s="1221"/>
      <c r="I153" s="1221"/>
      <c r="J153" s="1221"/>
      <c r="K153" s="1221"/>
      <c r="L153" s="1221"/>
      <c r="M153" s="1759"/>
      <c r="N153" s="1221"/>
      <c r="O153" s="1759"/>
      <c r="P153" s="1673"/>
      <c r="Q153" s="1268"/>
      <c r="R153" s="1277"/>
      <c r="S153" s="1277"/>
      <c r="T153" s="1285"/>
      <c r="U153" s="1288"/>
      <c r="V153" s="1288"/>
      <c r="W153" s="1288"/>
      <c r="X153" s="1288"/>
      <c r="Y153" s="1288"/>
      <c r="Z153" s="1295"/>
      <c r="AA153" s="1295"/>
      <c r="AB153" s="1295"/>
      <c r="AC153" s="1295"/>
      <c r="AD153" s="1295"/>
      <c r="AE153" s="1295"/>
      <c r="AF153" s="1295"/>
      <c r="AG153" s="200"/>
      <c r="AH153" s="199"/>
      <c r="AI153" s="199"/>
      <c r="AJ153" s="199"/>
      <c r="AK153" s="200"/>
      <c r="AL153" s="201"/>
      <c r="AM153" s="201"/>
      <c r="AN153" s="201"/>
      <c r="AO153" s="201"/>
      <c r="AP153" s="1301"/>
      <c r="AQ153" s="1295"/>
      <c r="AR153" s="210"/>
      <c r="AS153" s="210"/>
      <c r="AT153" s="210"/>
      <c r="AU153" s="210"/>
      <c r="AV153" s="210"/>
      <c r="AW153" s="210"/>
      <c r="AX153" s="1301"/>
      <c r="AY153" s="1295"/>
      <c r="AZ153" s="210"/>
      <c r="BA153" s="210"/>
      <c r="BB153" s="210"/>
      <c r="BC153" s="210"/>
      <c r="BD153" s="210"/>
      <c r="BE153" s="210"/>
      <c r="BF153" s="1301"/>
      <c r="BG153" s="1295"/>
      <c r="BH153" s="210"/>
      <c r="BI153" s="210"/>
      <c r="BJ153" s="210"/>
      <c r="BK153" s="210"/>
      <c r="BL153" s="210"/>
      <c r="BM153" s="210"/>
      <c r="BN153" s="1301"/>
      <c r="BO153" s="1295"/>
      <c r="BP153" s="210"/>
      <c r="BQ153" s="210"/>
      <c r="BR153" s="210"/>
      <c r="BS153" s="210"/>
      <c r="BT153" s="210"/>
      <c r="BU153" s="210"/>
    </row>
    <row r="154" spans="1:73" ht="40.9" customHeight="1">
      <c r="A154" s="375" t="s">
        <v>3885</v>
      </c>
      <c r="B154" s="275"/>
      <c r="C154" s="1222"/>
      <c r="D154" s="1722"/>
      <c r="E154" s="1841"/>
      <c r="F154" s="1222"/>
      <c r="G154" s="1760"/>
      <c r="H154" s="1222"/>
      <c r="I154" s="1222"/>
      <c r="J154" s="1222"/>
      <c r="K154" s="1222"/>
      <c r="L154" s="1222"/>
      <c r="M154" s="1760"/>
      <c r="N154" s="1222"/>
      <c r="O154" s="1760"/>
      <c r="P154" s="1674"/>
      <c r="Q154" s="1269"/>
      <c r="R154" s="1278"/>
      <c r="S154" s="1278"/>
      <c r="T154" s="1286"/>
      <c r="U154" s="1289"/>
      <c r="V154" s="1289"/>
      <c r="W154" s="1289"/>
      <c r="X154" s="1289"/>
      <c r="Y154" s="1289"/>
      <c r="Z154" s="1296"/>
      <c r="AA154" s="1296"/>
      <c r="AB154" s="1296"/>
      <c r="AC154" s="1296"/>
      <c r="AD154" s="1296"/>
      <c r="AE154" s="1296"/>
      <c r="AF154" s="1296"/>
      <c r="AG154" s="202"/>
      <c r="AH154" s="203"/>
      <c r="AI154" s="203"/>
      <c r="AJ154" s="203"/>
      <c r="AK154" s="202"/>
      <c r="AL154" s="204"/>
      <c r="AM154" s="204"/>
      <c r="AN154" s="204"/>
      <c r="AO154" s="204"/>
      <c r="AP154" s="1302"/>
      <c r="AQ154" s="1296"/>
      <c r="AR154" s="211"/>
      <c r="AS154" s="211"/>
      <c r="AT154" s="211"/>
      <c r="AU154" s="211"/>
      <c r="AV154" s="211"/>
      <c r="AW154" s="211"/>
      <c r="AX154" s="1302"/>
      <c r="AY154" s="1296"/>
      <c r="AZ154" s="211"/>
      <c r="BA154" s="211"/>
      <c r="BB154" s="211"/>
      <c r="BC154" s="211"/>
      <c r="BD154" s="211"/>
      <c r="BE154" s="211"/>
      <c r="BF154" s="1302"/>
      <c r="BG154" s="1296"/>
      <c r="BH154" s="211"/>
      <c r="BI154" s="211"/>
      <c r="BJ154" s="211"/>
      <c r="BK154" s="211"/>
      <c r="BL154" s="211"/>
      <c r="BM154" s="211"/>
      <c r="BN154" s="1302"/>
      <c r="BO154" s="1296"/>
      <c r="BP154" s="211"/>
      <c r="BQ154" s="211"/>
      <c r="BR154" s="211"/>
      <c r="BS154" s="211"/>
      <c r="BT154" s="211"/>
      <c r="BU154" s="211"/>
    </row>
    <row r="155" spans="1:73" ht="40.9" customHeight="1">
      <c r="A155" s="376" t="s">
        <v>3898</v>
      </c>
      <c r="B155" s="275"/>
      <c r="C155" s="1220" t="s">
        <v>2832</v>
      </c>
      <c r="D155" s="1758" t="s">
        <v>2833</v>
      </c>
      <c r="E155" s="1839" t="s">
        <v>3899</v>
      </c>
      <c r="F155" s="1220" t="s">
        <v>3859</v>
      </c>
      <c r="G155" s="1758" t="s">
        <v>2834</v>
      </c>
      <c r="H155" s="1220" t="s">
        <v>3900</v>
      </c>
      <c r="I155" s="1220" t="s">
        <v>2982</v>
      </c>
      <c r="J155" s="1220" t="s">
        <v>3058</v>
      </c>
      <c r="K155" s="1220" t="s">
        <v>3777</v>
      </c>
      <c r="L155" s="1220" t="s">
        <v>3614</v>
      </c>
      <c r="M155" s="1758" t="s">
        <v>3615</v>
      </c>
      <c r="N155" s="1220" t="s">
        <v>3860</v>
      </c>
      <c r="O155" s="1758" t="s">
        <v>3892</v>
      </c>
      <c r="P155" s="1672" t="s">
        <v>2837</v>
      </c>
      <c r="Q155" s="1267">
        <v>26</v>
      </c>
      <c r="R155" s="1276" t="s">
        <v>2867</v>
      </c>
      <c r="S155" s="1276"/>
      <c r="T155" s="1284"/>
      <c r="U155" s="1287"/>
      <c r="V155" s="1287"/>
      <c r="W155" s="1287"/>
      <c r="X155" s="1287"/>
      <c r="Y155" s="1287"/>
      <c r="Z155" s="1294">
        <f t="shared" si="133"/>
        <v>0</v>
      </c>
      <c r="AA155" s="1294">
        <f t="shared" si="142"/>
        <v>0</v>
      </c>
      <c r="AB155" s="1294">
        <f t="shared" si="142"/>
        <v>0</v>
      </c>
      <c r="AC155" s="1294">
        <f t="shared" si="142"/>
        <v>0</v>
      </c>
      <c r="AD155" s="1294">
        <f t="shared" si="142"/>
        <v>0</v>
      </c>
      <c r="AE155" s="1294">
        <f t="shared" si="142"/>
        <v>0</v>
      </c>
      <c r="AF155" s="1294">
        <f t="shared" si="142"/>
        <v>0</v>
      </c>
      <c r="AG155" s="194"/>
      <c r="AH155" s="195"/>
      <c r="AI155" s="195"/>
      <c r="AJ155" s="195"/>
      <c r="AK155" s="196"/>
      <c r="AL155" s="197"/>
      <c r="AM155" s="197"/>
      <c r="AN155" s="197"/>
      <c r="AO155" s="197"/>
      <c r="AP155" s="1300">
        <f>+U155</f>
        <v>0</v>
      </c>
      <c r="AQ155" s="1294">
        <f>SUM(AR155:AW158)</f>
        <v>0</v>
      </c>
      <c r="AR155" s="209"/>
      <c r="AS155" s="209"/>
      <c r="AT155" s="209"/>
      <c r="AU155" s="209"/>
      <c r="AV155" s="209"/>
      <c r="AW155" s="209"/>
      <c r="AX155" s="1300">
        <f>+V155</f>
        <v>0</v>
      </c>
      <c r="AY155" s="1294">
        <f>SUM(AZ155:BE158)</f>
        <v>0</v>
      </c>
      <c r="AZ155" s="209"/>
      <c r="BA155" s="209"/>
      <c r="BB155" s="209"/>
      <c r="BC155" s="209"/>
      <c r="BD155" s="209"/>
      <c r="BE155" s="209"/>
      <c r="BF155" s="1300">
        <f>+W155</f>
        <v>0</v>
      </c>
      <c r="BG155" s="1294">
        <f>SUM(BH155:BM158)</f>
        <v>0</v>
      </c>
      <c r="BH155" s="209"/>
      <c r="BI155" s="209"/>
      <c r="BJ155" s="209"/>
      <c r="BK155" s="209"/>
      <c r="BL155" s="209"/>
      <c r="BM155" s="209"/>
      <c r="BN155" s="1300">
        <f>+X155</f>
        <v>0</v>
      </c>
      <c r="BO155" s="1294">
        <f>SUM(BP155:BU158)</f>
        <v>0</v>
      </c>
      <c r="BP155" s="209"/>
      <c r="BQ155" s="209"/>
      <c r="BR155" s="209"/>
      <c r="BS155" s="209"/>
      <c r="BT155" s="209"/>
      <c r="BU155" s="209"/>
    </row>
    <row r="156" spans="1:73" ht="40.9" customHeight="1">
      <c r="A156" s="376" t="s">
        <v>3898</v>
      </c>
      <c r="B156" s="275"/>
      <c r="C156" s="1221"/>
      <c r="D156" s="1759"/>
      <c r="E156" s="1840"/>
      <c r="F156" s="1221"/>
      <c r="G156" s="1759"/>
      <c r="H156" s="1221"/>
      <c r="I156" s="1221"/>
      <c r="J156" s="1221"/>
      <c r="K156" s="1221"/>
      <c r="L156" s="1221"/>
      <c r="M156" s="1759"/>
      <c r="N156" s="1221"/>
      <c r="O156" s="1759"/>
      <c r="P156" s="1673"/>
      <c r="Q156" s="1268"/>
      <c r="R156" s="1277"/>
      <c r="S156" s="1277"/>
      <c r="T156" s="1285"/>
      <c r="U156" s="1288"/>
      <c r="V156" s="1288"/>
      <c r="W156" s="1288"/>
      <c r="X156" s="1288"/>
      <c r="Y156" s="1288"/>
      <c r="Z156" s="1295"/>
      <c r="AA156" s="1295"/>
      <c r="AB156" s="1295"/>
      <c r="AC156" s="1295"/>
      <c r="AD156" s="1295"/>
      <c r="AE156" s="1295"/>
      <c r="AF156" s="1295"/>
      <c r="AG156" s="198"/>
      <c r="AH156" s="199"/>
      <c r="AI156" s="199"/>
      <c r="AJ156" s="199"/>
      <c r="AK156" s="200"/>
      <c r="AL156" s="201"/>
      <c r="AM156" s="201"/>
      <c r="AN156" s="201"/>
      <c r="AO156" s="201"/>
      <c r="AP156" s="1301"/>
      <c r="AQ156" s="1295"/>
      <c r="AR156" s="210"/>
      <c r="AS156" s="210"/>
      <c r="AT156" s="210"/>
      <c r="AU156" s="210"/>
      <c r="AV156" s="210"/>
      <c r="AW156" s="210"/>
      <c r="AX156" s="1301"/>
      <c r="AY156" s="1295"/>
      <c r="AZ156" s="210"/>
      <c r="BA156" s="210"/>
      <c r="BB156" s="210"/>
      <c r="BC156" s="210"/>
      <c r="BD156" s="210"/>
      <c r="BE156" s="210"/>
      <c r="BF156" s="1301"/>
      <c r="BG156" s="1295"/>
      <c r="BH156" s="210"/>
      <c r="BI156" s="210"/>
      <c r="BJ156" s="210"/>
      <c r="BK156" s="210"/>
      <c r="BL156" s="210"/>
      <c r="BM156" s="210"/>
      <c r="BN156" s="1301"/>
      <c r="BO156" s="1295"/>
      <c r="BP156" s="210"/>
      <c r="BQ156" s="210"/>
      <c r="BR156" s="210"/>
      <c r="BS156" s="210"/>
      <c r="BT156" s="210"/>
      <c r="BU156" s="210"/>
    </row>
    <row r="157" spans="1:73" ht="40.9" customHeight="1">
      <c r="A157" s="376" t="s">
        <v>3898</v>
      </c>
      <c r="B157" s="275"/>
      <c r="C157" s="1221"/>
      <c r="D157" s="1759"/>
      <c r="E157" s="1840"/>
      <c r="F157" s="1221"/>
      <c r="G157" s="1759"/>
      <c r="H157" s="1221"/>
      <c r="I157" s="1221"/>
      <c r="J157" s="1221"/>
      <c r="K157" s="1221"/>
      <c r="L157" s="1221"/>
      <c r="M157" s="1759"/>
      <c r="N157" s="1221"/>
      <c r="O157" s="1759"/>
      <c r="P157" s="1673"/>
      <c r="Q157" s="1268"/>
      <c r="R157" s="1277"/>
      <c r="S157" s="1277"/>
      <c r="T157" s="1285"/>
      <c r="U157" s="1288"/>
      <c r="V157" s="1288"/>
      <c r="W157" s="1288"/>
      <c r="X157" s="1288"/>
      <c r="Y157" s="1288"/>
      <c r="Z157" s="1295"/>
      <c r="AA157" s="1295"/>
      <c r="AB157" s="1295"/>
      <c r="AC157" s="1295"/>
      <c r="AD157" s="1295"/>
      <c r="AE157" s="1295"/>
      <c r="AF157" s="1295"/>
      <c r="AG157" s="200"/>
      <c r="AH157" s="199"/>
      <c r="AI157" s="199"/>
      <c r="AJ157" s="199"/>
      <c r="AK157" s="200"/>
      <c r="AL157" s="201"/>
      <c r="AM157" s="201"/>
      <c r="AN157" s="201"/>
      <c r="AO157" s="201"/>
      <c r="AP157" s="1301"/>
      <c r="AQ157" s="1295"/>
      <c r="AR157" s="210"/>
      <c r="AS157" s="210"/>
      <c r="AT157" s="210"/>
      <c r="AU157" s="210"/>
      <c r="AV157" s="210"/>
      <c r="AW157" s="210"/>
      <c r="AX157" s="1301"/>
      <c r="AY157" s="1295"/>
      <c r="AZ157" s="210"/>
      <c r="BA157" s="210"/>
      <c r="BB157" s="210"/>
      <c r="BC157" s="210"/>
      <c r="BD157" s="210"/>
      <c r="BE157" s="210"/>
      <c r="BF157" s="1301"/>
      <c r="BG157" s="1295"/>
      <c r="BH157" s="210"/>
      <c r="BI157" s="210"/>
      <c r="BJ157" s="210"/>
      <c r="BK157" s="210"/>
      <c r="BL157" s="210"/>
      <c r="BM157" s="210"/>
      <c r="BN157" s="1301"/>
      <c r="BO157" s="1295"/>
      <c r="BP157" s="210"/>
      <c r="BQ157" s="210"/>
      <c r="BR157" s="210"/>
      <c r="BS157" s="210"/>
      <c r="BT157" s="210"/>
      <c r="BU157" s="210"/>
    </row>
    <row r="158" spans="1:73" ht="40.9" customHeight="1">
      <c r="A158" s="376" t="s">
        <v>3898</v>
      </c>
      <c r="B158" s="275"/>
      <c r="C158" s="1222"/>
      <c r="D158" s="1760"/>
      <c r="E158" s="1841"/>
      <c r="F158" s="1222"/>
      <c r="G158" s="1760"/>
      <c r="H158" s="1222"/>
      <c r="I158" s="1222"/>
      <c r="J158" s="1222"/>
      <c r="K158" s="1222"/>
      <c r="L158" s="1222"/>
      <c r="M158" s="1760"/>
      <c r="N158" s="1222"/>
      <c r="O158" s="1760"/>
      <c r="P158" s="1674"/>
      <c r="Q158" s="1269"/>
      <c r="R158" s="1278"/>
      <c r="S158" s="1278"/>
      <c r="T158" s="1286"/>
      <c r="U158" s="1289"/>
      <c r="V158" s="1289"/>
      <c r="W158" s="1289"/>
      <c r="X158" s="1289"/>
      <c r="Y158" s="1289"/>
      <c r="Z158" s="1296"/>
      <c r="AA158" s="1296"/>
      <c r="AB158" s="1296"/>
      <c r="AC158" s="1296"/>
      <c r="AD158" s="1296"/>
      <c r="AE158" s="1296"/>
      <c r="AF158" s="1296"/>
      <c r="AG158" s="202"/>
      <c r="AH158" s="203"/>
      <c r="AI158" s="203"/>
      <c r="AJ158" s="203"/>
      <c r="AK158" s="202"/>
      <c r="AL158" s="204"/>
      <c r="AM158" s="204"/>
      <c r="AN158" s="204"/>
      <c r="AO158" s="204"/>
      <c r="AP158" s="1302"/>
      <c r="AQ158" s="1296"/>
      <c r="AR158" s="211"/>
      <c r="AS158" s="211"/>
      <c r="AT158" s="211"/>
      <c r="AU158" s="211"/>
      <c r="AV158" s="211"/>
      <c r="AW158" s="211"/>
      <c r="AX158" s="1302"/>
      <c r="AY158" s="1296"/>
      <c r="AZ158" s="211"/>
      <c r="BA158" s="211"/>
      <c r="BB158" s="211"/>
      <c r="BC158" s="211"/>
      <c r="BD158" s="211"/>
      <c r="BE158" s="211"/>
      <c r="BF158" s="1302"/>
      <c r="BG158" s="1296"/>
      <c r="BH158" s="211"/>
      <c r="BI158" s="211"/>
      <c r="BJ158" s="211"/>
      <c r="BK158" s="211"/>
      <c r="BL158" s="211"/>
      <c r="BM158" s="211"/>
      <c r="BN158" s="1302"/>
      <c r="BO158" s="1296"/>
      <c r="BP158" s="211"/>
      <c r="BQ158" s="211"/>
      <c r="BR158" s="211"/>
      <c r="BS158" s="211"/>
      <c r="BT158" s="211"/>
      <c r="BU158" s="211"/>
    </row>
    <row r="159" spans="1:73" ht="40.15" customHeight="1">
      <c r="A159" s="375" t="s">
        <v>3885</v>
      </c>
      <c r="B159" s="141"/>
      <c r="C159" s="1220" t="s">
        <v>2835</v>
      </c>
      <c r="D159" s="1758" t="s">
        <v>2836</v>
      </c>
      <c r="E159" s="1839">
        <v>940</v>
      </c>
      <c r="F159" s="1220" t="s">
        <v>3859</v>
      </c>
      <c r="G159" s="1758" t="s">
        <v>2089</v>
      </c>
      <c r="H159" s="1220" t="s">
        <v>3025</v>
      </c>
      <c r="I159" s="1220" t="s">
        <v>2982</v>
      </c>
      <c r="J159" s="1220" t="s">
        <v>3058</v>
      </c>
      <c r="K159" s="1220" t="s">
        <v>3777</v>
      </c>
      <c r="L159" s="1220" t="s">
        <v>3614</v>
      </c>
      <c r="M159" s="1758" t="s">
        <v>3615</v>
      </c>
      <c r="N159" s="1220" t="s">
        <v>3860</v>
      </c>
      <c r="O159" s="1758" t="s">
        <v>3892</v>
      </c>
      <c r="P159" s="1672" t="s">
        <v>2837</v>
      </c>
      <c r="Q159" s="1267">
        <v>40</v>
      </c>
      <c r="R159" s="1276" t="s">
        <v>2867</v>
      </c>
      <c r="S159" s="1276"/>
      <c r="T159" s="1284"/>
      <c r="U159" s="1287"/>
      <c r="V159" s="1287"/>
      <c r="W159" s="1287"/>
      <c r="X159" s="1287"/>
      <c r="Y159" s="1287"/>
      <c r="Z159" s="1294">
        <f t="shared" si="133"/>
        <v>0</v>
      </c>
      <c r="AA159" s="1294">
        <f t="shared" si="142"/>
        <v>0</v>
      </c>
      <c r="AB159" s="1294">
        <f t="shared" si="142"/>
        <v>0</v>
      </c>
      <c r="AC159" s="1294">
        <f t="shared" si="142"/>
        <v>0</v>
      </c>
      <c r="AD159" s="1294">
        <f t="shared" si="142"/>
        <v>0</v>
      </c>
      <c r="AE159" s="1294">
        <f t="shared" si="142"/>
        <v>0</v>
      </c>
      <c r="AF159" s="1294">
        <f t="shared" si="142"/>
        <v>0</v>
      </c>
      <c r="AG159" s="194"/>
      <c r="AH159" s="195"/>
      <c r="AI159" s="195"/>
      <c r="AJ159" s="195"/>
      <c r="AK159" s="196"/>
      <c r="AL159" s="197"/>
      <c r="AM159" s="197"/>
      <c r="AN159" s="197"/>
      <c r="AO159" s="197"/>
      <c r="AP159" s="1300">
        <f>+U159</f>
        <v>0</v>
      </c>
      <c r="AQ159" s="1294">
        <f>SUM(AR159:AW162)</f>
        <v>0</v>
      </c>
      <c r="AR159" s="209"/>
      <c r="AS159" s="209"/>
      <c r="AT159" s="209"/>
      <c r="AU159" s="209"/>
      <c r="AV159" s="209"/>
      <c r="AW159" s="209"/>
      <c r="AX159" s="1300">
        <f>+V159</f>
        <v>0</v>
      </c>
      <c r="AY159" s="1294">
        <f>SUM(AZ159:BE162)</f>
        <v>0</v>
      </c>
      <c r="AZ159" s="209"/>
      <c r="BA159" s="209"/>
      <c r="BB159" s="209"/>
      <c r="BC159" s="209"/>
      <c r="BD159" s="209"/>
      <c r="BE159" s="209"/>
      <c r="BF159" s="1300">
        <f>+W159</f>
        <v>0</v>
      </c>
      <c r="BG159" s="1294">
        <f>SUM(BH159:BM162)</f>
        <v>0</v>
      </c>
      <c r="BH159" s="209"/>
      <c r="BI159" s="209"/>
      <c r="BJ159" s="209"/>
      <c r="BK159" s="209"/>
      <c r="BL159" s="209"/>
      <c r="BM159" s="209"/>
      <c r="BN159" s="1300">
        <f>+X159</f>
        <v>0</v>
      </c>
      <c r="BO159" s="1294">
        <f>SUM(BP159:BU162)</f>
        <v>0</v>
      </c>
      <c r="BP159" s="209"/>
      <c r="BQ159" s="209"/>
      <c r="BR159" s="209"/>
      <c r="BS159" s="209"/>
      <c r="BT159" s="209"/>
      <c r="BU159" s="209"/>
    </row>
    <row r="160" spans="1:73" ht="40.15" customHeight="1">
      <c r="A160" s="375" t="s">
        <v>3885</v>
      </c>
      <c r="B160" s="141"/>
      <c r="C160" s="1221"/>
      <c r="D160" s="1759"/>
      <c r="E160" s="1840"/>
      <c r="F160" s="1221"/>
      <c r="G160" s="1759"/>
      <c r="H160" s="1221"/>
      <c r="I160" s="1221"/>
      <c r="J160" s="1221"/>
      <c r="K160" s="1221"/>
      <c r="L160" s="1221"/>
      <c r="M160" s="1759"/>
      <c r="N160" s="1221"/>
      <c r="O160" s="1759"/>
      <c r="P160" s="1673"/>
      <c r="Q160" s="1268"/>
      <c r="R160" s="1277"/>
      <c r="S160" s="1277"/>
      <c r="T160" s="1285"/>
      <c r="U160" s="1288"/>
      <c r="V160" s="1288"/>
      <c r="W160" s="1288"/>
      <c r="X160" s="1288"/>
      <c r="Y160" s="1288"/>
      <c r="Z160" s="1295"/>
      <c r="AA160" s="1295"/>
      <c r="AB160" s="1295"/>
      <c r="AC160" s="1295"/>
      <c r="AD160" s="1295"/>
      <c r="AE160" s="1295"/>
      <c r="AF160" s="1295"/>
      <c r="AG160" s="198"/>
      <c r="AH160" s="199"/>
      <c r="AI160" s="199"/>
      <c r="AJ160" s="199"/>
      <c r="AK160" s="200"/>
      <c r="AL160" s="201"/>
      <c r="AM160" s="201"/>
      <c r="AN160" s="201"/>
      <c r="AO160" s="201"/>
      <c r="AP160" s="1301"/>
      <c r="AQ160" s="1295"/>
      <c r="AR160" s="210"/>
      <c r="AS160" s="210"/>
      <c r="AT160" s="210"/>
      <c r="AU160" s="210"/>
      <c r="AV160" s="210"/>
      <c r="AW160" s="210"/>
      <c r="AX160" s="1301"/>
      <c r="AY160" s="1295"/>
      <c r="AZ160" s="210"/>
      <c r="BA160" s="210"/>
      <c r="BB160" s="210"/>
      <c r="BC160" s="210"/>
      <c r="BD160" s="210"/>
      <c r="BE160" s="210"/>
      <c r="BF160" s="1301"/>
      <c r="BG160" s="1295"/>
      <c r="BH160" s="210"/>
      <c r="BI160" s="210"/>
      <c r="BJ160" s="210"/>
      <c r="BK160" s="210"/>
      <c r="BL160" s="210"/>
      <c r="BM160" s="210"/>
      <c r="BN160" s="1301"/>
      <c r="BO160" s="1295"/>
      <c r="BP160" s="210"/>
      <c r="BQ160" s="210"/>
      <c r="BR160" s="210"/>
      <c r="BS160" s="210"/>
      <c r="BT160" s="210"/>
      <c r="BU160" s="210"/>
    </row>
    <row r="161" spans="1:73" ht="40.15" customHeight="1">
      <c r="A161" s="375" t="s">
        <v>3885</v>
      </c>
      <c r="B161" s="141"/>
      <c r="C161" s="1221"/>
      <c r="D161" s="1759"/>
      <c r="E161" s="1840"/>
      <c r="F161" s="1221"/>
      <c r="G161" s="1759"/>
      <c r="H161" s="1221"/>
      <c r="I161" s="1221"/>
      <c r="J161" s="1221"/>
      <c r="K161" s="1221"/>
      <c r="L161" s="1221"/>
      <c r="M161" s="1759"/>
      <c r="N161" s="1221"/>
      <c r="O161" s="1759"/>
      <c r="P161" s="1673"/>
      <c r="Q161" s="1268"/>
      <c r="R161" s="1277"/>
      <c r="S161" s="1277"/>
      <c r="T161" s="1285"/>
      <c r="U161" s="1288"/>
      <c r="V161" s="1288"/>
      <c r="W161" s="1288"/>
      <c r="X161" s="1288"/>
      <c r="Y161" s="1288"/>
      <c r="Z161" s="1295"/>
      <c r="AA161" s="1295"/>
      <c r="AB161" s="1295"/>
      <c r="AC161" s="1295"/>
      <c r="AD161" s="1295"/>
      <c r="AE161" s="1295"/>
      <c r="AF161" s="1295"/>
      <c r="AG161" s="200"/>
      <c r="AH161" s="199"/>
      <c r="AI161" s="199"/>
      <c r="AJ161" s="199"/>
      <c r="AK161" s="200"/>
      <c r="AL161" s="201"/>
      <c r="AM161" s="201"/>
      <c r="AN161" s="201"/>
      <c r="AO161" s="201"/>
      <c r="AP161" s="1301"/>
      <c r="AQ161" s="1295"/>
      <c r="AR161" s="210"/>
      <c r="AS161" s="210"/>
      <c r="AT161" s="210"/>
      <c r="AU161" s="210"/>
      <c r="AV161" s="210"/>
      <c r="AW161" s="210"/>
      <c r="AX161" s="1301"/>
      <c r="AY161" s="1295"/>
      <c r="AZ161" s="210"/>
      <c r="BA161" s="210"/>
      <c r="BB161" s="210"/>
      <c r="BC161" s="210"/>
      <c r="BD161" s="210"/>
      <c r="BE161" s="210"/>
      <c r="BF161" s="1301"/>
      <c r="BG161" s="1295"/>
      <c r="BH161" s="210"/>
      <c r="BI161" s="210"/>
      <c r="BJ161" s="210"/>
      <c r="BK161" s="210"/>
      <c r="BL161" s="210"/>
      <c r="BM161" s="210"/>
      <c r="BN161" s="1301"/>
      <c r="BO161" s="1295"/>
      <c r="BP161" s="210"/>
      <c r="BQ161" s="210"/>
      <c r="BR161" s="210"/>
      <c r="BS161" s="210"/>
      <c r="BT161" s="210"/>
      <c r="BU161" s="210"/>
    </row>
    <row r="162" spans="1:73" ht="40.15" customHeight="1">
      <c r="A162" s="375" t="s">
        <v>3885</v>
      </c>
      <c r="B162" s="141"/>
      <c r="C162" s="1222"/>
      <c r="D162" s="1760"/>
      <c r="E162" s="1841"/>
      <c r="F162" s="1222"/>
      <c r="G162" s="1760"/>
      <c r="H162" s="1222"/>
      <c r="I162" s="1222"/>
      <c r="J162" s="1222"/>
      <c r="K162" s="1222"/>
      <c r="L162" s="1222"/>
      <c r="M162" s="1760"/>
      <c r="N162" s="1222"/>
      <c r="O162" s="1760"/>
      <c r="P162" s="1674"/>
      <c r="Q162" s="1269"/>
      <c r="R162" s="1278"/>
      <c r="S162" s="1278"/>
      <c r="T162" s="1286"/>
      <c r="U162" s="1289"/>
      <c r="V162" s="1289"/>
      <c r="W162" s="1289"/>
      <c r="X162" s="1289"/>
      <c r="Y162" s="1289"/>
      <c r="Z162" s="1296"/>
      <c r="AA162" s="1296"/>
      <c r="AB162" s="1296"/>
      <c r="AC162" s="1296"/>
      <c r="AD162" s="1296"/>
      <c r="AE162" s="1296"/>
      <c r="AF162" s="1296"/>
      <c r="AG162" s="202"/>
      <c r="AH162" s="203"/>
      <c r="AI162" s="203"/>
      <c r="AJ162" s="203"/>
      <c r="AK162" s="202"/>
      <c r="AL162" s="204"/>
      <c r="AM162" s="204"/>
      <c r="AN162" s="204"/>
      <c r="AO162" s="204"/>
      <c r="AP162" s="1302"/>
      <c r="AQ162" s="1296"/>
      <c r="AR162" s="211"/>
      <c r="AS162" s="211"/>
      <c r="AT162" s="211"/>
      <c r="AU162" s="211"/>
      <c r="AV162" s="211"/>
      <c r="AW162" s="211"/>
      <c r="AX162" s="1302"/>
      <c r="AY162" s="1296"/>
      <c r="AZ162" s="211"/>
      <c r="BA162" s="211"/>
      <c r="BB162" s="211"/>
      <c r="BC162" s="211"/>
      <c r="BD162" s="211"/>
      <c r="BE162" s="211"/>
      <c r="BF162" s="1302"/>
      <c r="BG162" s="1296"/>
      <c r="BH162" s="211"/>
      <c r="BI162" s="211"/>
      <c r="BJ162" s="211"/>
      <c r="BK162" s="211"/>
      <c r="BL162" s="211"/>
      <c r="BM162" s="211"/>
      <c r="BN162" s="1302"/>
      <c r="BO162" s="1296"/>
      <c r="BP162" s="211"/>
      <c r="BQ162" s="211"/>
      <c r="BR162" s="211"/>
      <c r="BS162" s="211"/>
      <c r="BT162" s="211"/>
      <c r="BU162" s="211"/>
    </row>
    <row r="163" spans="1:73" ht="40.15" customHeight="1">
      <c r="A163" s="376" t="s">
        <v>3898</v>
      </c>
      <c r="B163" s="377"/>
      <c r="C163" s="1220" t="s">
        <v>2838</v>
      </c>
      <c r="D163" s="1226" t="s">
        <v>2839</v>
      </c>
      <c r="E163" s="1842">
        <v>941</v>
      </c>
      <c r="F163" s="1238" t="s">
        <v>3901</v>
      </c>
      <c r="G163" s="1226" t="s">
        <v>594</v>
      </c>
      <c r="H163" s="1244" t="s">
        <v>272</v>
      </c>
      <c r="I163" s="1244" t="s">
        <v>2982</v>
      </c>
      <c r="J163" s="1244" t="s">
        <v>3058</v>
      </c>
      <c r="K163" s="1226" t="s">
        <v>3777</v>
      </c>
      <c r="L163" s="1244" t="s">
        <v>3614</v>
      </c>
      <c r="M163" s="1226" t="s">
        <v>3615</v>
      </c>
      <c r="N163" s="1252" t="s">
        <v>3860</v>
      </c>
      <c r="O163" s="1758" t="s">
        <v>3892</v>
      </c>
      <c r="P163" s="1261" t="s">
        <v>2840</v>
      </c>
      <c r="Q163" s="1267">
        <v>1</v>
      </c>
      <c r="R163" s="1276" t="s">
        <v>2867</v>
      </c>
      <c r="S163" s="1276"/>
      <c r="T163" s="1284"/>
      <c r="U163" s="1287"/>
      <c r="V163" s="1287"/>
      <c r="W163" s="1287"/>
      <c r="X163" s="1287"/>
      <c r="Y163" s="1287"/>
      <c r="Z163" s="1294">
        <f t="shared" si="133"/>
        <v>0</v>
      </c>
      <c r="AA163" s="1294">
        <f t="shared" ref="AA163:AF171" si="143">SUM(AR163:AR166,AZ163:AZ166,BH163:BH166,BP163:BP166)</f>
        <v>0</v>
      </c>
      <c r="AB163" s="1294">
        <f t="shared" si="143"/>
        <v>0</v>
      </c>
      <c r="AC163" s="1294">
        <f t="shared" si="143"/>
        <v>0</v>
      </c>
      <c r="AD163" s="1294">
        <f t="shared" si="143"/>
        <v>0</v>
      </c>
      <c r="AE163" s="1294">
        <f t="shared" si="143"/>
        <v>0</v>
      </c>
      <c r="AF163" s="1294">
        <f t="shared" si="143"/>
        <v>0</v>
      </c>
      <c r="AG163" s="194"/>
      <c r="AH163" s="195"/>
      <c r="AI163" s="195"/>
      <c r="AJ163" s="195"/>
      <c r="AK163" s="196"/>
      <c r="AL163" s="197"/>
      <c r="AM163" s="197"/>
      <c r="AN163" s="197"/>
      <c r="AO163" s="197"/>
      <c r="AP163" s="1300">
        <f>+U163</f>
        <v>0</v>
      </c>
      <c r="AQ163" s="1294">
        <f>SUM(AR163:AW166)</f>
        <v>0</v>
      </c>
      <c r="AR163" s="209"/>
      <c r="AS163" s="209"/>
      <c r="AT163" s="209"/>
      <c r="AU163" s="209"/>
      <c r="AV163" s="209"/>
      <c r="AW163" s="209"/>
      <c r="AX163" s="1300">
        <f>+V163</f>
        <v>0</v>
      </c>
      <c r="AY163" s="1294">
        <f>SUM(AZ163:BE166)</f>
        <v>0</v>
      </c>
      <c r="AZ163" s="209"/>
      <c r="BA163" s="209"/>
      <c r="BB163" s="209"/>
      <c r="BC163" s="209"/>
      <c r="BD163" s="209"/>
      <c r="BE163" s="209"/>
      <c r="BF163" s="1300">
        <f>+W163</f>
        <v>0</v>
      </c>
      <c r="BG163" s="1294">
        <f>SUM(BH163:BM166)</f>
        <v>0</v>
      </c>
      <c r="BH163" s="209"/>
      <c r="BI163" s="209"/>
      <c r="BJ163" s="209"/>
      <c r="BK163" s="209"/>
      <c r="BL163" s="209"/>
      <c r="BM163" s="209"/>
      <c r="BN163" s="1300">
        <f>+X163</f>
        <v>0</v>
      </c>
      <c r="BO163" s="1294">
        <f>SUM(BP163:BU166)</f>
        <v>0</v>
      </c>
      <c r="BP163" s="209"/>
      <c r="BQ163" s="209"/>
      <c r="BR163" s="209"/>
      <c r="BS163" s="209"/>
      <c r="BT163" s="209"/>
      <c r="BU163" s="209"/>
    </row>
    <row r="164" spans="1:73" ht="40.15" customHeight="1">
      <c r="A164" s="376" t="s">
        <v>3898</v>
      </c>
      <c r="B164" s="377"/>
      <c r="C164" s="1221"/>
      <c r="D164" s="1227"/>
      <c r="E164" s="1843"/>
      <c r="F164" s="1239"/>
      <c r="G164" s="1227"/>
      <c r="H164" s="1245"/>
      <c r="I164" s="1245"/>
      <c r="J164" s="1245"/>
      <c r="K164" s="1227"/>
      <c r="L164" s="1245"/>
      <c r="M164" s="1227"/>
      <c r="N164" s="1253"/>
      <c r="O164" s="1759"/>
      <c r="P164" s="1262"/>
      <c r="Q164" s="1268"/>
      <c r="R164" s="1277"/>
      <c r="S164" s="1277"/>
      <c r="T164" s="1285"/>
      <c r="U164" s="1288"/>
      <c r="V164" s="1288"/>
      <c r="W164" s="1288"/>
      <c r="X164" s="1288"/>
      <c r="Y164" s="1288"/>
      <c r="Z164" s="1295"/>
      <c r="AA164" s="1295"/>
      <c r="AB164" s="1295"/>
      <c r="AC164" s="1295"/>
      <c r="AD164" s="1295"/>
      <c r="AE164" s="1295"/>
      <c r="AF164" s="1295"/>
      <c r="AG164" s="198"/>
      <c r="AH164" s="199"/>
      <c r="AI164" s="199"/>
      <c r="AJ164" s="199"/>
      <c r="AK164" s="200"/>
      <c r="AL164" s="201"/>
      <c r="AM164" s="201"/>
      <c r="AN164" s="201"/>
      <c r="AO164" s="201"/>
      <c r="AP164" s="1301"/>
      <c r="AQ164" s="1295"/>
      <c r="AR164" s="210"/>
      <c r="AS164" s="210"/>
      <c r="AT164" s="210"/>
      <c r="AU164" s="210"/>
      <c r="AV164" s="210"/>
      <c r="AW164" s="210"/>
      <c r="AX164" s="1301"/>
      <c r="AY164" s="1295"/>
      <c r="AZ164" s="210"/>
      <c r="BA164" s="210"/>
      <c r="BB164" s="210"/>
      <c r="BC164" s="210"/>
      <c r="BD164" s="210"/>
      <c r="BE164" s="210"/>
      <c r="BF164" s="1301"/>
      <c r="BG164" s="1295"/>
      <c r="BH164" s="210"/>
      <c r="BI164" s="210"/>
      <c r="BJ164" s="210"/>
      <c r="BK164" s="210"/>
      <c r="BL164" s="210"/>
      <c r="BM164" s="210"/>
      <c r="BN164" s="1301"/>
      <c r="BO164" s="1295"/>
      <c r="BP164" s="210"/>
      <c r="BQ164" s="210"/>
      <c r="BR164" s="210"/>
      <c r="BS164" s="210"/>
      <c r="BT164" s="210"/>
      <c r="BU164" s="210"/>
    </row>
    <row r="165" spans="1:73" ht="40.15" customHeight="1">
      <c r="A165" s="376" t="s">
        <v>3898</v>
      </c>
      <c r="B165" s="377"/>
      <c r="C165" s="1221"/>
      <c r="D165" s="1227"/>
      <c r="E165" s="1843"/>
      <c r="F165" s="1239"/>
      <c r="G165" s="1227"/>
      <c r="H165" s="1245"/>
      <c r="I165" s="1245"/>
      <c r="J165" s="1245"/>
      <c r="K165" s="1227"/>
      <c r="L165" s="1245"/>
      <c r="M165" s="1227"/>
      <c r="N165" s="1253"/>
      <c r="O165" s="1759"/>
      <c r="P165" s="1262"/>
      <c r="Q165" s="1268"/>
      <c r="R165" s="1277"/>
      <c r="S165" s="1277"/>
      <c r="T165" s="1285"/>
      <c r="U165" s="1288"/>
      <c r="V165" s="1288"/>
      <c r="W165" s="1288"/>
      <c r="X165" s="1288"/>
      <c r="Y165" s="1288"/>
      <c r="Z165" s="1295"/>
      <c r="AA165" s="1295"/>
      <c r="AB165" s="1295"/>
      <c r="AC165" s="1295"/>
      <c r="AD165" s="1295"/>
      <c r="AE165" s="1295"/>
      <c r="AF165" s="1295"/>
      <c r="AG165" s="200"/>
      <c r="AH165" s="199"/>
      <c r="AI165" s="199"/>
      <c r="AJ165" s="199"/>
      <c r="AK165" s="200"/>
      <c r="AL165" s="201"/>
      <c r="AM165" s="201"/>
      <c r="AN165" s="201"/>
      <c r="AO165" s="201"/>
      <c r="AP165" s="1301"/>
      <c r="AQ165" s="1295"/>
      <c r="AR165" s="210"/>
      <c r="AS165" s="210"/>
      <c r="AT165" s="210"/>
      <c r="AU165" s="210"/>
      <c r="AV165" s="210"/>
      <c r="AW165" s="210"/>
      <c r="AX165" s="1301"/>
      <c r="AY165" s="1295"/>
      <c r="AZ165" s="210"/>
      <c r="BA165" s="210"/>
      <c r="BB165" s="210"/>
      <c r="BC165" s="210"/>
      <c r="BD165" s="210"/>
      <c r="BE165" s="210"/>
      <c r="BF165" s="1301"/>
      <c r="BG165" s="1295"/>
      <c r="BH165" s="210"/>
      <c r="BI165" s="210"/>
      <c r="BJ165" s="210"/>
      <c r="BK165" s="210"/>
      <c r="BL165" s="210"/>
      <c r="BM165" s="210"/>
      <c r="BN165" s="1301"/>
      <c r="BO165" s="1295"/>
      <c r="BP165" s="210"/>
      <c r="BQ165" s="210"/>
      <c r="BR165" s="210"/>
      <c r="BS165" s="210"/>
      <c r="BT165" s="210"/>
      <c r="BU165" s="210"/>
    </row>
    <row r="166" spans="1:73" ht="40.15" customHeight="1">
      <c r="A166" s="376" t="s">
        <v>3898</v>
      </c>
      <c r="B166" s="377"/>
      <c r="C166" s="1222"/>
      <c r="D166" s="1228"/>
      <c r="E166" s="1844"/>
      <c r="F166" s="1240"/>
      <c r="G166" s="1228"/>
      <c r="H166" s="1246"/>
      <c r="I166" s="1246"/>
      <c r="J166" s="1246"/>
      <c r="K166" s="1228"/>
      <c r="L166" s="1246"/>
      <c r="M166" s="1228"/>
      <c r="N166" s="1254"/>
      <c r="O166" s="1760"/>
      <c r="P166" s="1263"/>
      <c r="Q166" s="1269"/>
      <c r="R166" s="1278"/>
      <c r="S166" s="1278"/>
      <c r="T166" s="1286"/>
      <c r="U166" s="1289"/>
      <c r="V166" s="1289"/>
      <c r="W166" s="1289"/>
      <c r="X166" s="1289"/>
      <c r="Y166" s="1289"/>
      <c r="Z166" s="1296"/>
      <c r="AA166" s="1296"/>
      <c r="AB166" s="1296"/>
      <c r="AC166" s="1296"/>
      <c r="AD166" s="1296"/>
      <c r="AE166" s="1296"/>
      <c r="AF166" s="1296"/>
      <c r="AG166" s="202"/>
      <c r="AH166" s="203"/>
      <c r="AI166" s="203"/>
      <c r="AJ166" s="203"/>
      <c r="AK166" s="202"/>
      <c r="AL166" s="204"/>
      <c r="AM166" s="204"/>
      <c r="AN166" s="204"/>
      <c r="AO166" s="204"/>
      <c r="AP166" s="1302"/>
      <c r="AQ166" s="1296"/>
      <c r="AR166" s="211"/>
      <c r="AS166" s="211"/>
      <c r="AT166" s="211"/>
      <c r="AU166" s="211"/>
      <c r="AV166" s="211"/>
      <c r="AW166" s="211"/>
      <c r="AX166" s="1302"/>
      <c r="AY166" s="1296"/>
      <c r="AZ166" s="211"/>
      <c r="BA166" s="211"/>
      <c r="BB166" s="211"/>
      <c r="BC166" s="211"/>
      <c r="BD166" s="211"/>
      <c r="BE166" s="211"/>
      <c r="BF166" s="1302"/>
      <c r="BG166" s="1296"/>
      <c r="BH166" s="211"/>
      <c r="BI166" s="211"/>
      <c r="BJ166" s="211"/>
      <c r="BK166" s="211"/>
      <c r="BL166" s="211"/>
      <c r="BM166" s="211"/>
      <c r="BN166" s="1302"/>
      <c r="BO166" s="1296"/>
      <c r="BP166" s="211"/>
      <c r="BQ166" s="211"/>
      <c r="BR166" s="211"/>
      <c r="BS166" s="211"/>
      <c r="BT166" s="211"/>
      <c r="BU166" s="211"/>
    </row>
    <row r="167" spans="1:73" ht="40.15" customHeight="1">
      <c r="A167" s="376" t="s">
        <v>3898</v>
      </c>
      <c r="B167" s="141"/>
      <c r="C167" s="1220" t="s">
        <v>2841</v>
      </c>
      <c r="D167" s="1226" t="s">
        <v>2842</v>
      </c>
      <c r="E167" s="1232">
        <v>942</v>
      </c>
      <c r="F167" s="1238" t="s">
        <v>3902</v>
      </c>
      <c r="G167" s="1226" t="s">
        <v>2200</v>
      </c>
      <c r="H167" s="1244" t="s">
        <v>3040</v>
      </c>
      <c r="I167" s="1244" t="s">
        <v>2982</v>
      </c>
      <c r="J167" s="1244" t="s">
        <v>3058</v>
      </c>
      <c r="K167" s="1226" t="s">
        <v>3777</v>
      </c>
      <c r="L167" s="1244" t="s">
        <v>3614</v>
      </c>
      <c r="M167" s="1226" t="s">
        <v>3615</v>
      </c>
      <c r="N167" s="1252" t="s">
        <v>3860</v>
      </c>
      <c r="O167" s="1758" t="s">
        <v>3892</v>
      </c>
      <c r="P167" s="1261" t="s">
        <v>2843</v>
      </c>
      <c r="Q167" s="1267">
        <v>15</v>
      </c>
      <c r="R167" s="1276" t="s">
        <v>2871</v>
      </c>
      <c r="S167" s="1276"/>
      <c r="T167" s="1284"/>
      <c r="U167" s="1287"/>
      <c r="V167" s="1287"/>
      <c r="W167" s="1287"/>
      <c r="X167" s="1287"/>
      <c r="Y167" s="1287"/>
      <c r="Z167" s="1294">
        <f t="shared" si="133"/>
        <v>0</v>
      </c>
      <c r="AA167" s="1294">
        <f t="shared" si="143"/>
        <v>0</v>
      </c>
      <c r="AB167" s="1294">
        <f t="shared" si="143"/>
        <v>0</v>
      </c>
      <c r="AC167" s="1294">
        <f t="shared" si="143"/>
        <v>0</v>
      </c>
      <c r="AD167" s="1294">
        <f t="shared" si="143"/>
        <v>0</v>
      </c>
      <c r="AE167" s="1294">
        <f t="shared" si="143"/>
        <v>0</v>
      </c>
      <c r="AF167" s="1294">
        <f t="shared" si="143"/>
        <v>0</v>
      </c>
      <c r="AG167" s="194"/>
      <c r="AH167" s="195"/>
      <c r="AI167" s="195"/>
      <c r="AJ167" s="195"/>
      <c r="AK167" s="196"/>
      <c r="AL167" s="197"/>
      <c r="AM167" s="197"/>
      <c r="AN167" s="197"/>
      <c r="AO167" s="197"/>
      <c r="AP167" s="1300">
        <f>+U167</f>
        <v>0</v>
      </c>
      <c r="AQ167" s="1294">
        <f>SUM(AR167:AW170)</f>
        <v>0</v>
      </c>
      <c r="AR167" s="209"/>
      <c r="AS167" s="209"/>
      <c r="AT167" s="209"/>
      <c r="AU167" s="209"/>
      <c r="AV167" s="209"/>
      <c r="AW167" s="209"/>
      <c r="AX167" s="1300">
        <f>+V167</f>
        <v>0</v>
      </c>
      <c r="AY167" s="1294">
        <f>SUM(AZ167:BE170)</f>
        <v>0</v>
      </c>
      <c r="AZ167" s="209"/>
      <c r="BA167" s="209"/>
      <c r="BB167" s="209"/>
      <c r="BC167" s="209"/>
      <c r="BD167" s="209"/>
      <c r="BE167" s="209"/>
      <c r="BF167" s="1300">
        <f>+W167</f>
        <v>0</v>
      </c>
      <c r="BG167" s="1294">
        <f>SUM(BH167:BM170)</f>
        <v>0</v>
      </c>
      <c r="BH167" s="209"/>
      <c r="BI167" s="209"/>
      <c r="BJ167" s="209"/>
      <c r="BK167" s="209"/>
      <c r="BL167" s="209"/>
      <c r="BM167" s="209"/>
      <c r="BN167" s="1300">
        <f>+X167</f>
        <v>0</v>
      </c>
      <c r="BO167" s="1294">
        <f>SUM(BP167:BU170)</f>
        <v>0</v>
      </c>
      <c r="BP167" s="209"/>
      <c r="BQ167" s="209"/>
      <c r="BR167" s="209"/>
      <c r="BS167" s="209"/>
      <c r="BT167" s="209"/>
      <c r="BU167" s="209"/>
    </row>
    <row r="168" spans="1:73" ht="40.15" customHeight="1">
      <c r="A168" s="376" t="s">
        <v>3898</v>
      </c>
      <c r="B168" s="141"/>
      <c r="C168" s="1221"/>
      <c r="D168" s="1227"/>
      <c r="E168" s="1233"/>
      <c r="F168" s="1239"/>
      <c r="G168" s="1227"/>
      <c r="H168" s="1245"/>
      <c r="I168" s="1245"/>
      <c r="J168" s="1245"/>
      <c r="K168" s="1227"/>
      <c r="L168" s="1245"/>
      <c r="M168" s="1227"/>
      <c r="N168" s="1253"/>
      <c r="O168" s="1759"/>
      <c r="P168" s="1262"/>
      <c r="Q168" s="1268"/>
      <c r="R168" s="1277"/>
      <c r="S168" s="1277"/>
      <c r="T168" s="1285"/>
      <c r="U168" s="1288"/>
      <c r="V168" s="1288"/>
      <c r="W168" s="1288"/>
      <c r="X168" s="1288"/>
      <c r="Y168" s="1288"/>
      <c r="Z168" s="1295"/>
      <c r="AA168" s="1295"/>
      <c r="AB168" s="1295"/>
      <c r="AC168" s="1295"/>
      <c r="AD168" s="1295"/>
      <c r="AE168" s="1295"/>
      <c r="AF168" s="1295"/>
      <c r="AG168" s="198"/>
      <c r="AH168" s="199"/>
      <c r="AI168" s="199"/>
      <c r="AJ168" s="199"/>
      <c r="AK168" s="200"/>
      <c r="AL168" s="201"/>
      <c r="AM168" s="201"/>
      <c r="AN168" s="201"/>
      <c r="AO168" s="201"/>
      <c r="AP168" s="1301"/>
      <c r="AQ168" s="1295"/>
      <c r="AR168" s="210"/>
      <c r="AS168" s="210"/>
      <c r="AT168" s="210"/>
      <c r="AU168" s="210"/>
      <c r="AV168" s="210"/>
      <c r="AW168" s="210"/>
      <c r="AX168" s="1301"/>
      <c r="AY168" s="1295"/>
      <c r="AZ168" s="210"/>
      <c r="BA168" s="210"/>
      <c r="BB168" s="210"/>
      <c r="BC168" s="210"/>
      <c r="BD168" s="210"/>
      <c r="BE168" s="210"/>
      <c r="BF168" s="1301"/>
      <c r="BG168" s="1295"/>
      <c r="BH168" s="210"/>
      <c r="BI168" s="210"/>
      <c r="BJ168" s="210"/>
      <c r="BK168" s="210"/>
      <c r="BL168" s="210"/>
      <c r="BM168" s="210"/>
      <c r="BN168" s="1301"/>
      <c r="BO168" s="1295"/>
      <c r="BP168" s="210"/>
      <c r="BQ168" s="210"/>
      <c r="BR168" s="210"/>
      <c r="BS168" s="210"/>
      <c r="BT168" s="210"/>
      <c r="BU168" s="210"/>
    </row>
    <row r="169" spans="1:73" ht="40.15" customHeight="1">
      <c r="A169" s="376" t="s">
        <v>3898</v>
      </c>
      <c r="B169" s="141"/>
      <c r="C169" s="1221"/>
      <c r="D169" s="1227"/>
      <c r="E169" s="1233"/>
      <c r="F169" s="1239"/>
      <c r="G169" s="1227"/>
      <c r="H169" s="1245"/>
      <c r="I169" s="1245"/>
      <c r="J169" s="1245"/>
      <c r="K169" s="1227"/>
      <c r="L169" s="1245"/>
      <c r="M169" s="1227"/>
      <c r="N169" s="1253"/>
      <c r="O169" s="1759"/>
      <c r="P169" s="1262"/>
      <c r="Q169" s="1268"/>
      <c r="R169" s="1277"/>
      <c r="S169" s="1277"/>
      <c r="T169" s="1285"/>
      <c r="U169" s="1288"/>
      <c r="V169" s="1288"/>
      <c r="W169" s="1288"/>
      <c r="X169" s="1288"/>
      <c r="Y169" s="1288"/>
      <c r="Z169" s="1295"/>
      <c r="AA169" s="1295"/>
      <c r="AB169" s="1295"/>
      <c r="AC169" s="1295"/>
      <c r="AD169" s="1295"/>
      <c r="AE169" s="1295"/>
      <c r="AF169" s="1295"/>
      <c r="AG169" s="200"/>
      <c r="AH169" s="199"/>
      <c r="AI169" s="199"/>
      <c r="AJ169" s="199"/>
      <c r="AK169" s="200"/>
      <c r="AL169" s="201"/>
      <c r="AM169" s="201"/>
      <c r="AN169" s="201"/>
      <c r="AO169" s="201"/>
      <c r="AP169" s="1301"/>
      <c r="AQ169" s="1295"/>
      <c r="AR169" s="210"/>
      <c r="AS169" s="210"/>
      <c r="AT169" s="210"/>
      <c r="AU169" s="210"/>
      <c r="AV169" s="210"/>
      <c r="AW169" s="210"/>
      <c r="AX169" s="1301"/>
      <c r="AY169" s="1295"/>
      <c r="AZ169" s="210"/>
      <c r="BA169" s="210"/>
      <c r="BB169" s="210"/>
      <c r="BC169" s="210"/>
      <c r="BD169" s="210"/>
      <c r="BE169" s="210"/>
      <c r="BF169" s="1301"/>
      <c r="BG169" s="1295"/>
      <c r="BH169" s="210"/>
      <c r="BI169" s="210"/>
      <c r="BJ169" s="210"/>
      <c r="BK169" s="210"/>
      <c r="BL169" s="210"/>
      <c r="BM169" s="210"/>
      <c r="BN169" s="1301"/>
      <c r="BO169" s="1295"/>
      <c r="BP169" s="210"/>
      <c r="BQ169" s="210"/>
      <c r="BR169" s="210"/>
      <c r="BS169" s="210"/>
      <c r="BT169" s="210"/>
      <c r="BU169" s="210"/>
    </row>
    <row r="170" spans="1:73" ht="40.15" customHeight="1">
      <c r="A170" s="376" t="s">
        <v>3898</v>
      </c>
      <c r="B170" s="141"/>
      <c r="C170" s="1222"/>
      <c r="D170" s="1228"/>
      <c r="E170" s="1234"/>
      <c r="F170" s="1240"/>
      <c r="G170" s="1228"/>
      <c r="H170" s="1246"/>
      <c r="I170" s="1246"/>
      <c r="J170" s="1246"/>
      <c r="K170" s="1228"/>
      <c r="L170" s="1246"/>
      <c r="M170" s="1228"/>
      <c r="N170" s="1254"/>
      <c r="O170" s="1760"/>
      <c r="P170" s="1263"/>
      <c r="Q170" s="1269"/>
      <c r="R170" s="1278"/>
      <c r="S170" s="1278"/>
      <c r="T170" s="1286"/>
      <c r="U170" s="1289"/>
      <c r="V170" s="1289"/>
      <c r="W170" s="1289"/>
      <c r="X170" s="1289"/>
      <c r="Y170" s="1289"/>
      <c r="Z170" s="1296"/>
      <c r="AA170" s="1296"/>
      <c r="AB170" s="1296"/>
      <c r="AC170" s="1296"/>
      <c r="AD170" s="1296"/>
      <c r="AE170" s="1296"/>
      <c r="AF170" s="1296"/>
      <c r="AG170" s="202"/>
      <c r="AH170" s="203"/>
      <c r="AI170" s="203"/>
      <c r="AJ170" s="203"/>
      <c r="AK170" s="202"/>
      <c r="AL170" s="204"/>
      <c r="AM170" s="204"/>
      <c r="AN170" s="204"/>
      <c r="AO170" s="204"/>
      <c r="AP170" s="1302"/>
      <c r="AQ170" s="1296"/>
      <c r="AR170" s="211"/>
      <c r="AS170" s="211"/>
      <c r="AT170" s="211"/>
      <c r="AU170" s="211"/>
      <c r="AV170" s="211"/>
      <c r="AW170" s="211"/>
      <c r="AX170" s="1302"/>
      <c r="AY170" s="1296"/>
      <c r="AZ170" s="211"/>
      <c r="BA170" s="211"/>
      <c r="BB170" s="211"/>
      <c r="BC170" s="211"/>
      <c r="BD170" s="211"/>
      <c r="BE170" s="211"/>
      <c r="BF170" s="1302"/>
      <c r="BG170" s="1296"/>
      <c r="BH170" s="211"/>
      <c r="BI170" s="211"/>
      <c r="BJ170" s="211"/>
      <c r="BK170" s="211"/>
      <c r="BL170" s="211"/>
      <c r="BM170" s="211"/>
      <c r="BN170" s="1302"/>
      <c r="BO170" s="1296"/>
      <c r="BP170" s="211"/>
      <c r="BQ170" s="211"/>
      <c r="BR170" s="211"/>
      <c r="BS170" s="211"/>
      <c r="BT170" s="211"/>
      <c r="BU170" s="211"/>
    </row>
    <row r="171" spans="1:73" ht="34.5" customHeight="1">
      <c r="A171" s="375" t="s">
        <v>3885</v>
      </c>
      <c r="B171" s="141"/>
      <c r="C171" s="1220" t="s">
        <v>2844</v>
      </c>
      <c r="D171" s="1758" t="s">
        <v>2845</v>
      </c>
      <c r="E171" s="1839">
        <v>943</v>
      </c>
      <c r="F171" s="1220" t="s">
        <v>3902</v>
      </c>
      <c r="G171" s="1758" t="s">
        <v>2200</v>
      </c>
      <c r="H171" s="1220" t="s">
        <v>3004</v>
      </c>
      <c r="I171" s="1220" t="s">
        <v>2982</v>
      </c>
      <c r="J171" s="1220" t="s">
        <v>3058</v>
      </c>
      <c r="K171" s="1220" t="s">
        <v>3777</v>
      </c>
      <c r="L171" s="1220" t="s">
        <v>3614</v>
      </c>
      <c r="M171" s="1758" t="s">
        <v>3615</v>
      </c>
      <c r="N171" s="1220" t="s">
        <v>3860</v>
      </c>
      <c r="O171" s="1758" t="s">
        <v>3892</v>
      </c>
      <c r="P171" s="1672" t="s">
        <v>2846</v>
      </c>
      <c r="Q171" s="1267">
        <v>20</v>
      </c>
      <c r="R171" s="1276" t="s">
        <v>2871</v>
      </c>
      <c r="S171" s="1276"/>
      <c r="T171" s="1284"/>
      <c r="U171" s="1287"/>
      <c r="V171" s="1287"/>
      <c r="W171" s="1287"/>
      <c r="X171" s="1287"/>
      <c r="Y171" s="1287"/>
      <c r="Z171" s="1294">
        <f t="shared" ref="Z171" si="144">+AQ171+AY171+BG171+BO171</f>
        <v>0</v>
      </c>
      <c r="AA171" s="1294">
        <f t="shared" si="143"/>
        <v>0</v>
      </c>
      <c r="AB171" s="1294">
        <f t="shared" si="143"/>
        <v>0</v>
      </c>
      <c r="AC171" s="1294">
        <f t="shared" si="143"/>
        <v>0</v>
      </c>
      <c r="AD171" s="1294">
        <f t="shared" si="143"/>
        <v>0</v>
      </c>
      <c r="AE171" s="1294">
        <f t="shared" si="143"/>
        <v>0</v>
      </c>
      <c r="AF171" s="1294">
        <f t="shared" si="143"/>
        <v>0</v>
      </c>
      <c r="AG171" s="194"/>
      <c r="AH171" s="195"/>
      <c r="AI171" s="195"/>
      <c r="AJ171" s="195"/>
      <c r="AK171" s="196"/>
      <c r="AL171" s="197"/>
      <c r="AM171" s="197"/>
      <c r="AN171" s="197"/>
      <c r="AO171" s="197"/>
      <c r="AP171" s="1300">
        <f>+U171</f>
        <v>0</v>
      </c>
      <c r="AQ171" s="1294">
        <f>SUM(AR171:AW174)</f>
        <v>0</v>
      </c>
      <c r="AR171" s="209"/>
      <c r="AS171" s="209"/>
      <c r="AT171" s="209"/>
      <c r="AU171" s="209"/>
      <c r="AV171" s="209"/>
      <c r="AW171" s="209"/>
      <c r="AX171" s="1300">
        <f>+V171</f>
        <v>0</v>
      </c>
      <c r="AY171" s="1294">
        <f>SUM(AZ171:BE174)</f>
        <v>0</v>
      </c>
      <c r="AZ171" s="209"/>
      <c r="BA171" s="209"/>
      <c r="BB171" s="209"/>
      <c r="BC171" s="209"/>
      <c r="BD171" s="209"/>
      <c r="BE171" s="209"/>
      <c r="BF171" s="1300">
        <f>+W171</f>
        <v>0</v>
      </c>
      <c r="BG171" s="1294">
        <f>SUM(BH171:BM174)</f>
        <v>0</v>
      </c>
      <c r="BH171" s="209"/>
      <c r="BI171" s="209"/>
      <c r="BJ171" s="209"/>
      <c r="BK171" s="209"/>
      <c r="BL171" s="209"/>
      <c r="BM171" s="209"/>
      <c r="BN171" s="1300">
        <f>+X171</f>
        <v>0</v>
      </c>
      <c r="BO171" s="1294">
        <f>SUM(BP171:BU174)</f>
        <v>0</v>
      </c>
      <c r="BP171" s="209"/>
      <c r="BQ171" s="209"/>
      <c r="BR171" s="209"/>
      <c r="BS171" s="209"/>
      <c r="BT171" s="209"/>
      <c r="BU171" s="209"/>
    </row>
    <row r="172" spans="1:73" ht="40.15" customHeight="1">
      <c r="A172" s="375" t="s">
        <v>3885</v>
      </c>
      <c r="B172" s="141"/>
      <c r="C172" s="1221"/>
      <c r="D172" s="1759"/>
      <c r="E172" s="1840"/>
      <c r="F172" s="1221"/>
      <c r="G172" s="1759"/>
      <c r="H172" s="1221"/>
      <c r="I172" s="1221"/>
      <c r="J172" s="1221"/>
      <c r="K172" s="1221"/>
      <c r="L172" s="1221"/>
      <c r="M172" s="1759"/>
      <c r="N172" s="1221"/>
      <c r="O172" s="1759"/>
      <c r="P172" s="1673"/>
      <c r="Q172" s="1268"/>
      <c r="R172" s="1277"/>
      <c r="S172" s="1277"/>
      <c r="T172" s="1285"/>
      <c r="U172" s="1288"/>
      <c r="V172" s="1288"/>
      <c r="W172" s="1288"/>
      <c r="X172" s="1288"/>
      <c r="Y172" s="1288"/>
      <c r="Z172" s="1295"/>
      <c r="AA172" s="1295"/>
      <c r="AB172" s="1295"/>
      <c r="AC172" s="1295"/>
      <c r="AD172" s="1295"/>
      <c r="AE172" s="1295"/>
      <c r="AF172" s="1295"/>
      <c r="AG172" s="198"/>
      <c r="AH172" s="199"/>
      <c r="AI172" s="199"/>
      <c r="AJ172" s="199"/>
      <c r="AK172" s="200"/>
      <c r="AL172" s="201"/>
      <c r="AM172" s="201"/>
      <c r="AN172" s="201"/>
      <c r="AO172" s="201"/>
      <c r="AP172" s="1301"/>
      <c r="AQ172" s="1295"/>
      <c r="AR172" s="210"/>
      <c r="AS172" s="210"/>
      <c r="AT172" s="210"/>
      <c r="AU172" s="210"/>
      <c r="AV172" s="210"/>
      <c r="AW172" s="210"/>
      <c r="AX172" s="1301"/>
      <c r="AY172" s="1295"/>
      <c r="AZ172" s="210"/>
      <c r="BA172" s="210"/>
      <c r="BB172" s="210"/>
      <c r="BC172" s="210"/>
      <c r="BD172" s="210"/>
      <c r="BE172" s="210"/>
      <c r="BF172" s="1301"/>
      <c r="BG172" s="1295"/>
      <c r="BH172" s="210"/>
      <c r="BI172" s="210"/>
      <c r="BJ172" s="210"/>
      <c r="BK172" s="210"/>
      <c r="BL172" s="210"/>
      <c r="BM172" s="210"/>
      <c r="BN172" s="1301"/>
      <c r="BO172" s="1295"/>
      <c r="BP172" s="210"/>
      <c r="BQ172" s="210"/>
      <c r="BR172" s="210"/>
      <c r="BS172" s="210"/>
      <c r="BT172" s="210"/>
      <c r="BU172" s="210"/>
    </row>
    <row r="173" spans="1:73" ht="40.15" customHeight="1">
      <c r="A173" s="375" t="s">
        <v>3885</v>
      </c>
      <c r="B173" s="141"/>
      <c r="C173" s="1221"/>
      <c r="D173" s="1759"/>
      <c r="E173" s="1840"/>
      <c r="F173" s="1221"/>
      <c r="G173" s="1759"/>
      <c r="H173" s="1221"/>
      <c r="I173" s="1221"/>
      <c r="J173" s="1221"/>
      <c r="K173" s="1221"/>
      <c r="L173" s="1221"/>
      <c r="M173" s="1759"/>
      <c r="N173" s="1221"/>
      <c r="O173" s="1759"/>
      <c r="P173" s="1673"/>
      <c r="Q173" s="1268"/>
      <c r="R173" s="1277"/>
      <c r="S173" s="1277"/>
      <c r="T173" s="1285"/>
      <c r="U173" s="1288"/>
      <c r="V173" s="1288"/>
      <c r="W173" s="1288"/>
      <c r="X173" s="1288"/>
      <c r="Y173" s="1288"/>
      <c r="Z173" s="1295"/>
      <c r="AA173" s="1295"/>
      <c r="AB173" s="1295"/>
      <c r="AC173" s="1295"/>
      <c r="AD173" s="1295"/>
      <c r="AE173" s="1295"/>
      <c r="AF173" s="1295"/>
      <c r="AG173" s="200"/>
      <c r="AH173" s="199"/>
      <c r="AI173" s="199"/>
      <c r="AJ173" s="199"/>
      <c r="AK173" s="200"/>
      <c r="AL173" s="201"/>
      <c r="AM173" s="201"/>
      <c r="AN173" s="201"/>
      <c r="AO173" s="201"/>
      <c r="AP173" s="1301"/>
      <c r="AQ173" s="1295"/>
      <c r="AR173" s="210"/>
      <c r="AS173" s="210"/>
      <c r="AT173" s="210"/>
      <c r="AU173" s="210"/>
      <c r="AV173" s="210"/>
      <c r="AW173" s="210"/>
      <c r="AX173" s="1301"/>
      <c r="AY173" s="1295"/>
      <c r="AZ173" s="210"/>
      <c r="BA173" s="210"/>
      <c r="BB173" s="210"/>
      <c r="BC173" s="210"/>
      <c r="BD173" s="210"/>
      <c r="BE173" s="210"/>
      <c r="BF173" s="1301"/>
      <c r="BG173" s="1295"/>
      <c r="BH173" s="210"/>
      <c r="BI173" s="210"/>
      <c r="BJ173" s="210"/>
      <c r="BK173" s="210"/>
      <c r="BL173" s="210"/>
      <c r="BM173" s="210"/>
      <c r="BN173" s="1301"/>
      <c r="BO173" s="1295"/>
      <c r="BP173" s="210"/>
      <c r="BQ173" s="210"/>
      <c r="BR173" s="210"/>
      <c r="BS173" s="210"/>
      <c r="BT173" s="210"/>
      <c r="BU173" s="210"/>
    </row>
    <row r="174" spans="1:73" ht="40.15" customHeight="1">
      <c r="A174" s="375" t="s">
        <v>3885</v>
      </c>
      <c r="B174" s="141"/>
      <c r="C174" s="1222"/>
      <c r="D174" s="1760"/>
      <c r="E174" s="1841"/>
      <c r="F174" s="1222"/>
      <c r="G174" s="1760"/>
      <c r="H174" s="1222"/>
      <c r="I174" s="1222"/>
      <c r="J174" s="1222"/>
      <c r="K174" s="1222"/>
      <c r="L174" s="1222"/>
      <c r="M174" s="1760"/>
      <c r="N174" s="1222"/>
      <c r="O174" s="1760"/>
      <c r="P174" s="1674"/>
      <c r="Q174" s="1269"/>
      <c r="R174" s="1278"/>
      <c r="S174" s="1278"/>
      <c r="T174" s="1286"/>
      <c r="U174" s="1289"/>
      <c r="V174" s="1289"/>
      <c r="W174" s="1289"/>
      <c r="X174" s="1289"/>
      <c r="Y174" s="1289"/>
      <c r="Z174" s="1296"/>
      <c r="AA174" s="1296"/>
      <c r="AB174" s="1296"/>
      <c r="AC174" s="1296"/>
      <c r="AD174" s="1296"/>
      <c r="AE174" s="1296"/>
      <c r="AF174" s="1296"/>
      <c r="AG174" s="202"/>
      <c r="AH174" s="203"/>
      <c r="AI174" s="203"/>
      <c r="AJ174" s="203"/>
      <c r="AK174" s="202"/>
      <c r="AL174" s="204"/>
      <c r="AM174" s="204"/>
      <c r="AN174" s="204"/>
      <c r="AO174" s="204"/>
      <c r="AP174" s="1302"/>
      <c r="AQ174" s="1296"/>
      <c r="AR174" s="211"/>
      <c r="AS174" s="211"/>
      <c r="AT174" s="211"/>
      <c r="AU174" s="211"/>
      <c r="AV174" s="211"/>
      <c r="AW174" s="211"/>
      <c r="AX174" s="1302"/>
      <c r="AY174" s="1296"/>
      <c r="AZ174" s="211"/>
      <c r="BA174" s="211"/>
      <c r="BB174" s="211"/>
      <c r="BC174" s="211"/>
      <c r="BD174" s="211"/>
      <c r="BE174" s="211"/>
      <c r="BF174" s="1302"/>
      <c r="BG174" s="1296"/>
      <c r="BH174" s="211"/>
      <c r="BI174" s="211"/>
      <c r="BJ174" s="211"/>
      <c r="BK174" s="211"/>
      <c r="BL174" s="211"/>
      <c r="BM174" s="211"/>
      <c r="BN174" s="1302"/>
      <c r="BO174" s="1296"/>
      <c r="BP174" s="211"/>
      <c r="BQ174" s="211"/>
      <c r="BR174" s="211"/>
      <c r="BS174" s="211"/>
      <c r="BT174" s="211"/>
      <c r="BU174" s="211"/>
    </row>
    <row r="175" spans="1:73" ht="40.15" customHeight="1">
      <c r="D175" s="212"/>
      <c r="E175" s="213"/>
      <c r="F175" s="214"/>
      <c r="G175" s="215"/>
      <c r="H175" s="216"/>
      <c r="I175" s="216"/>
      <c r="J175" s="217"/>
      <c r="K175" s="217"/>
      <c r="L175" s="212"/>
      <c r="M175" s="212"/>
      <c r="N175" s="212"/>
      <c r="O175" s="218"/>
      <c r="P175" s="212"/>
    </row>
    <row r="176" spans="1:73" ht="40.15" customHeight="1">
      <c r="D176" s="212"/>
      <c r="E176" s="213"/>
      <c r="F176" s="214"/>
      <c r="G176" s="215"/>
      <c r="H176" s="216"/>
      <c r="I176" s="216"/>
      <c r="J176" s="217"/>
      <c r="K176" s="217"/>
      <c r="L176" s="212"/>
      <c r="M176" s="212"/>
      <c r="N176" s="212"/>
      <c r="O176" s="218"/>
      <c r="P176" s="212"/>
    </row>
    <row r="177" spans="4:16" ht="40.15" customHeight="1">
      <c r="D177" s="212"/>
      <c r="E177" s="213"/>
      <c r="F177" s="214"/>
      <c r="G177" s="215"/>
      <c r="H177" s="216"/>
      <c r="I177" s="216"/>
      <c r="J177" s="217"/>
      <c r="K177" s="217"/>
      <c r="L177" s="212"/>
      <c r="M177" s="212"/>
      <c r="N177" s="212"/>
      <c r="O177" s="218"/>
      <c r="P177" s="212"/>
    </row>
    <row r="178" spans="4:16" ht="40.15" customHeight="1">
      <c r="D178" s="212"/>
      <c r="E178" s="213"/>
      <c r="F178" s="214"/>
      <c r="G178" s="215"/>
      <c r="H178" s="216"/>
      <c r="I178" s="216"/>
      <c r="J178" s="217"/>
      <c r="K178" s="217"/>
      <c r="L178" s="212"/>
      <c r="M178" s="212"/>
      <c r="N178" s="212"/>
      <c r="O178" s="218"/>
      <c r="P178" s="212"/>
    </row>
    <row r="179" spans="4:16" ht="40.15" customHeight="1">
      <c r="D179" s="212"/>
      <c r="E179" s="213"/>
      <c r="F179" s="214"/>
      <c r="G179" s="215"/>
      <c r="H179" s="216"/>
      <c r="I179" s="216"/>
      <c r="J179" s="217"/>
      <c r="K179" s="217"/>
      <c r="L179" s="212"/>
      <c r="M179" s="212"/>
      <c r="N179" s="212"/>
      <c r="O179" s="218"/>
      <c r="P179" s="212"/>
    </row>
    <row r="180" spans="4:16" ht="40.15" customHeight="1">
      <c r="D180" s="212"/>
      <c r="E180" s="213"/>
      <c r="F180" s="214"/>
      <c r="G180" s="215"/>
      <c r="H180" s="216"/>
      <c r="I180" s="216"/>
      <c r="J180" s="217"/>
      <c r="K180" s="217"/>
      <c r="L180" s="212"/>
      <c r="M180" s="212"/>
      <c r="N180" s="212"/>
      <c r="O180" s="218"/>
      <c r="P180" s="212"/>
    </row>
    <row r="181" spans="4:16" ht="40.15" customHeight="1">
      <c r="D181" s="212"/>
      <c r="E181" s="213"/>
      <c r="F181" s="214"/>
      <c r="G181" s="215"/>
      <c r="H181" s="216"/>
      <c r="I181" s="216"/>
      <c r="J181" s="217"/>
      <c r="K181" s="217"/>
      <c r="L181" s="212"/>
      <c r="M181" s="212"/>
      <c r="N181" s="212"/>
      <c r="O181" s="218"/>
      <c r="P181" s="212"/>
    </row>
    <row r="182" spans="4:16" ht="40.15" customHeight="1">
      <c r="D182" s="212"/>
      <c r="E182" s="213"/>
      <c r="F182" s="214"/>
      <c r="G182" s="215"/>
      <c r="H182" s="216"/>
      <c r="I182" s="216"/>
      <c r="J182" s="217"/>
      <c r="K182" s="217"/>
      <c r="L182" s="212"/>
      <c r="M182" s="212"/>
      <c r="N182" s="212"/>
      <c r="O182" s="218"/>
      <c r="P182" s="212"/>
    </row>
    <row r="183" spans="4:16" ht="40.15" customHeight="1">
      <c r="D183" s="212"/>
      <c r="E183" s="213"/>
      <c r="F183" s="214"/>
      <c r="G183" s="215"/>
      <c r="H183" s="216"/>
      <c r="I183" s="216"/>
      <c r="J183" s="217"/>
      <c r="K183" s="217"/>
      <c r="L183" s="212"/>
      <c r="M183" s="212"/>
      <c r="N183" s="212"/>
      <c r="O183" s="218"/>
      <c r="P183" s="212"/>
    </row>
    <row r="184" spans="4:16" ht="40.15" customHeight="1">
      <c r="D184" s="212"/>
      <c r="E184" s="213"/>
      <c r="F184" s="214"/>
      <c r="G184" s="215"/>
      <c r="H184" s="216"/>
      <c r="I184" s="216"/>
      <c r="J184" s="217"/>
      <c r="K184" s="217"/>
      <c r="L184" s="212"/>
      <c r="M184" s="212"/>
      <c r="N184" s="212"/>
      <c r="O184" s="218"/>
      <c r="P184" s="212"/>
    </row>
    <row r="185" spans="4:16" ht="40.15" customHeight="1">
      <c r="D185" s="212"/>
      <c r="E185" s="213"/>
      <c r="F185" s="214"/>
      <c r="G185" s="215"/>
      <c r="H185" s="216"/>
      <c r="I185" s="216"/>
      <c r="J185" s="217"/>
      <c r="K185" s="217"/>
      <c r="L185" s="212"/>
      <c r="M185" s="212"/>
      <c r="N185" s="212"/>
      <c r="O185" s="218"/>
      <c r="P185" s="212"/>
    </row>
    <row r="186" spans="4:16" ht="40.15" customHeight="1">
      <c r="D186" s="212"/>
      <c r="E186" s="213"/>
      <c r="F186" s="214"/>
      <c r="G186" s="215"/>
      <c r="H186" s="216"/>
      <c r="I186" s="216"/>
      <c r="J186" s="217"/>
      <c r="K186" s="217"/>
      <c r="L186" s="212"/>
      <c r="M186" s="212"/>
      <c r="N186" s="212"/>
      <c r="O186" s="218"/>
      <c r="P186" s="212"/>
    </row>
    <row r="187" spans="4:16" ht="40.15" customHeight="1">
      <c r="D187" s="212"/>
      <c r="E187" s="213"/>
      <c r="F187" s="214"/>
      <c r="G187" s="215"/>
      <c r="H187" s="216"/>
      <c r="I187" s="216"/>
      <c r="J187" s="217"/>
      <c r="K187" s="217"/>
      <c r="L187" s="212"/>
      <c r="M187" s="212"/>
      <c r="N187" s="212"/>
      <c r="O187" s="218"/>
      <c r="P187" s="212"/>
    </row>
    <row r="188" spans="4:16" ht="40.15" customHeight="1">
      <c r="D188" s="212"/>
      <c r="E188" s="213"/>
      <c r="F188" s="214"/>
      <c r="G188" s="215"/>
      <c r="H188" s="216"/>
      <c r="I188" s="216"/>
      <c r="J188" s="217"/>
      <c r="K188" s="217"/>
      <c r="L188" s="212"/>
      <c r="M188" s="212"/>
      <c r="N188" s="212"/>
      <c r="O188" s="218"/>
      <c r="P188" s="212"/>
    </row>
    <row r="189" spans="4:16" ht="40.15" customHeight="1">
      <c r="D189" s="212"/>
      <c r="E189" s="213"/>
      <c r="F189" s="214"/>
      <c r="G189" s="215"/>
      <c r="H189" s="216"/>
      <c r="I189" s="216"/>
      <c r="J189" s="217"/>
      <c r="K189" s="217"/>
      <c r="L189" s="212"/>
      <c r="M189" s="212"/>
      <c r="N189" s="212"/>
      <c r="O189" s="218"/>
      <c r="P189" s="212"/>
    </row>
    <row r="190" spans="4:16" ht="40.15" customHeight="1">
      <c r="D190" s="212"/>
      <c r="E190" s="213"/>
      <c r="F190" s="214"/>
      <c r="G190" s="215"/>
      <c r="H190" s="216"/>
      <c r="I190" s="216"/>
      <c r="J190" s="217"/>
      <c r="K190" s="217"/>
      <c r="L190" s="212"/>
      <c r="M190" s="212"/>
      <c r="N190" s="212"/>
      <c r="O190" s="218"/>
      <c r="P190" s="212"/>
    </row>
    <row r="191" spans="4:16" ht="40.15" customHeight="1">
      <c r="D191" s="212"/>
      <c r="E191" s="213"/>
      <c r="F191" s="214"/>
      <c r="G191" s="215"/>
      <c r="H191" s="216"/>
      <c r="I191" s="216"/>
      <c r="J191" s="217"/>
      <c r="K191" s="217"/>
      <c r="L191" s="212"/>
      <c r="M191" s="212"/>
      <c r="N191" s="212"/>
      <c r="O191" s="218"/>
      <c r="P191" s="212"/>
    </row>
    <row r="192" spans="4:16" ht="40.15" customHeight="1">
      <c r="D192" s="212"/>
      <c r="E192" s="213"/>
      <c r="F192" s="214"/>
      <c r="G192" s="215"/>
      <c r="H192" s="216"/>
      <c r="I192" s="216"/>
      <c r="J192" s="217"/>
      <c r="K192" s="217"/>
      <c r="L192" s="212"/>
      <c r="M192" s="212"/>
      <c r="N192" s="212"/>
      <c r="O192" s="218"/>
      <c r="P192" s="212"/>
    </row>
    <row r="193" spans="4:16" ht="40.15" customHeight="1">
      <c r="D193" s="212"/>
      <c r="E193" s="213"/>
      <c r="F193" s="214"/>
      <c r="G193" s="215"/>
      <c r="H193" s="216"/>
      <c r="I193" s="216"/>
      <c r="J193" s="217"/>
      <c r="K193" s="217"/>
      <c r="L193" s="212"/>
      <c r="M193" s="212"/>
      <c r="N193" s="212"/>
      <c r="O193" s="218"/>
      <c r="P193" s="212"/>
    </row>
    <row r="194" spans="4:16" ht="40.15" customHeight="1">
      <c r="D194" s="212"/>
      <c r="E194" s="213"/>
      <c r="F194" s="214"/>
      <c r="G194" s="215"/>
      <c r="H194" s="216"/>
      <c r="I194" s="216"/>
      <c r="J194" s="217"/>
      <c r="K194" s="217"/>
      <c r="L194" s="212"/>
      <c r="M194" s="212"/>
      <c r="N194" s="212"/>
      <c r="O194" s="218"/>
      <c r="P194" s="212"/>
    </row>
    <row r="195" spans="4:16" ht="40.15" customHeight="1">
      <c r="D195" s="212"/>
      <c r="E195" s="213"/>
      <c r="F195" s="214"/>
      <c r="G195" s="215"/>
      <c r="H195" s="216"/>
      <c r="I195" s="216"/>
      <c r="J195" s="217"/>
      <c r="K195" s="217"/>
      <c r="L195" s="212"/>
      <c r="M195" s="212"/>
      <c r="N195" s="212"/>
      <c r="O195" s="218"/>
      <c r="P195" s="212"/>
    </row>
    <row r="196" spans="4:16" ht="40.15" customHeight="1">
      <c r="D196" s="212"/>
      <c r="E196" s="213"/>
      <c r="F196" s="214"/>
      <c r="G196" s="215"/>
      <c r="H196" s="216"/>
      <c r="I196" s="216"/>
      <c r="J196" s="217"/>
      <c r="K196" s="217"/>
      <c r="L196" s="212"/>
      <c r="M196" s="212"/>
      <c r="N196" s="212"/>
      <c r="O196" s="218"/>
      <c r="P196" s="212"/>
    </row>
    <row r="197" spans="4:16" ht="40.15" customHeight="1">
      <c r="D197" s="212"/>
      <c r="E197" s="213"/>
      <c r="F197" s="214"/>
      <c r="G197" s="215"/>
      <c r="H197" s="216"/>
      <c r="I197" s="216"/>
      <c r="J197" s="217"/>
      <c r="K197" s="217"/>
      <c r="L197" s="212"/>
      <c r="M197" s="212"/>
      <c r="N197" s="212"/>
      <c r="O197" s="218"/>
      <c r="P197" s="212"/>
    </row>
    <row r="198" spans="4:16" ht="40.15" customHeight="1">
      <c r="D198" s="212"/>
      <c r="E198" s="213"/>
      <c r="F198" s="214"/>
      <c r="G198" s="215"/>
      <c r="H198" s="216"/>
      <c r="I198" s="216"/>
      <c r="J198" s="217"/>
      <c r="K198" s="217"/>
      <c r="L198" s="212"/>
      <c r="M198" s="212"/>
      <c r="N198" s="212"/>
      <c r="O198" s="218"/>
      <c r="P198" s="212"/>
    </row>
    <row r="199" spans="4:16" ht="40.15" customHeight="1">
      <c r="D199" s="212"/>
      <c r="E199" s="213"/>
      <c r="F199" s="214"/>
      <c r="G199" s="215"/>
      <c r="H199" s="216"/>
      <c r="I199" s="216"/>
      <c r="J199" s="217"/>
      <c r="K199" s="217"/>
      <c r="L199" s="212"/>
      <c r="M199" s="212"/>
      <c r="N199" s="212"/>
      <c r="O199" s="218"/>
      <c r="P199" s="212"/>
    </row>
    <row r="200" spans="4:16" ht="40.15" customHeight="1">
      <c r="D200" s="212"/>
      <c r="E200" s="213"/>
      <c r="F200" s="214"/>
      <c r="G200" s="215"/>
      <c r="H200" s="216"/>
      <c r="I200" s="216"/>
      <c r="J200" s="217"/>
      <c r="K200" s="217"/>
      <c r="L200" s="212"/>
      <c r="M200" s="212"/>
      <c r="N200" s="212"/>
      <c r="O200" s="218"/>
      <c r="P200" s="212"/>
    </row>
    <row r="201" spans="4:16" ht="40.15" customHeight="1">
      <c r="D201" s="212"/>
      <c r="E201" s="213"/>
      <c r="F201" s="214"/>
      <c r="G201" s="215"/>
      <c r="H201" s="216"/>
      <c r="I201" s="216"/>
      <c r="J201" s="217"/>
      <c r="K201" s="217"/>
      <c r="L201" s="212"/>
      <c r="M201" s="212"/>
      <c r="N201" s="212"/>
      <c r="O201" s="218"/>
      <c r="P201" s="212"/>
    </row>
    <row r="202" spans="4:16" ht="40.15" customHeight="1">
      <c r="D202" s="212"/>
      <c r="E202" s="213"/>
      <c r="F202" s="214"/>
      <c r="G202" s="215"/>
      <c r="H202" s="216"/>
      <c r="I202" s="216"/>
      <c r="J202" s="217"/>
      <c r="K202" s="217"/>
      <c r="L202" s="212"/>
      <c r="M202" s="212"/>
      <c r="N202" s="212"/>
      <c r="O202" s="218"/>
      <c r="P202" s="212"/>
    </row>
    <row r="203" spans="4:16" ht="40.15" customHeight="1">
      <c r="D203" s="212"/>
      <c r="E203" s="213"/>
      <c r="F203" s="214"/>
      <c r="G203" s="215"/>
      <c r="H203" s="216"/>
      <c r="I203" s="216"/>
      <c r="J203" s="217"/>
      <c r="K203" s="217"/>
      <c r="L203" s="212"/>
      <c r="M203" s="212"/>
      <c r="N203" s="212"/>
      <c r="O203" s="218"/>
      <c r="P203" s="212"/>
    </row>
    <row r="204" spans="4:16" ht="40.15" customHeight="1">
      <c r="D204" s="212"/>
      <c r="E204" s="213"/>
      <c r="F204" s="214"/>
      <c r="G204" s="215"/>
      <c r="H204" s="216"/>
      <c r="I204" s="216"/>
      <c r="J204" s="217"/>
      <c r="K204" s="217"/>
      <c r="L204" s="212"/>
      <c r="M204" s="212"/>
      <c r="N204" s="212"/>
      <c r="O204" s="218"/>
      <c r="P204" s="212"/>
    </row>
    <row r="205" spans="4:16" ht="40.15" customHeight="1">
      <c r="D205" s="212"/>
      <c r="E205" s="213"/>
      <c r="F205" s="214"/>
      <c r="G205" s="215"/>
      <c r="H205" s="216"/>
      <c r="I205" s="216"/>
      <c r="J205" s="217"/>
      <c r="K205" s="217"/>
      <c r="L205" s="212"/>
      <c r="M205" s="212"/>
      <c r="N205" s="212"/>
      <c r="O205" s="218"/>
      <c r="P205" s="212"/>
    </row>
    <row r="206" spans="4:16" ht="40.15" customHeight="1">
      <c r="D206" s="212"/>
      <c r="E206" s="213"/>
      <c r="F206" s="214"/>
      <c r="G206" s="215"/>
      <c r="H206" s="216"/>
      <c r="I206" s="216"/>
      <c r="J206" s="217"/>
      <c r="K206" s="217"/>
      <c r="L206" s="212"/>
      <c r="M206" s="212"/>
      <c r="N206" s="212"/>
      <c r="O206" s="218"/>
      <c r="P206" s="212"/>
    </row>
    <row r="207" spans="4:16" ht="40.15" customHeight="1">
      <c r="D207" s="212"/>
      <c r="E207" s="213"/>
      <c r="F207" s="214"/>
      <c r="G207" s="215"/>
      <c r="H207" s="216"/>
      <c r="I207" s="216"/>
      <c r="J207" s="217"/>
      <c r="K207" s="217"/>
      <c r="L207" s="212"/>
      <c r="M207" s="212"/>
      <c r="N207" s="212"/>
      <c r="O207" s="218"/>
      <c r="P207" s="212"/>
    </row>
    <row r="208" spans="4:16" ht="40.15" customHeight="1">
      <c r="D208" s="212"/>
      <c r="E208" s="213"/>
      <c r="F208" s="214"/>
      <c r="G208" s="215"/>
      <c r="H208" s="216"/>
      <c r="I208" s="216"/>
      <c r="J208" s="217"/>
      <c r="K208" s="217"/>
      <c r="L208" s="212"/>
      <c r="M208" s="212"/>
      <c r="N208" s="212"/>
      <c r="O208" s="218"/>
      <c r="P208" s="212"/>
    </row>
    <row r="209" spans="4:16" ht="40.15" customHeight="1">
      <c r="D209" s="212"/>
      <c r="E209" s="213"/>
      <c r="F209" s="214"/>
      <c r="G209" s="215"/>
      <c r="H209" s="216"/>
      <c r="I209" s="216"/>
      <c r="J209" s="217"/>
      <c r="K209" s="217"/>
      <c r="L209" s="212"/>
      <c r="M209" s="212"/>
      <c r="N209" s="212"/>
      <c r="O209" s="218"/>
      <c r="P209" s="212"/>
    </row>
    <row r="210" spans="4:16" ht="40.15" customHeight="1">
      <c r="D210" s="212"/>
      <c r="E210" s="213"/>
      <c r="F210" s="214"/>
      <c r="G210" s="215"/>
      <c r="H210" s="216"/>
      <c r="I210" s="216"/>
      <c r="J210" s="217"/>
      <c r="K210" s="217"/>
      <c r="L210" s="212"/>
      <c r="M210" s="212"/>
      <c r="N210" s="212"/>
      <c r="O210" s="218"/>
      <c r="P210" s="212"/>
    </row>
    <row r="211" spans="4:16" ht="40.15" customHeight="1">
      <c r="D211" s="212"/>
      <c r="E211" s="213"/>
      <c r="F211" s="214"/>
      <c r="G211" s="215"/>
      <c r="H211" s="216"/>
      <c r="I211" s="216"/>
      <c r="J211" s="217"/>
      <c r="K211" s="217"/>
      <c r="L211" s="212"/>
      <c r="M211" s="212"/>
      <c r="N211" s="212"/>
      <c r="O211" s="218"/>
      <c r="P211" s="212"/>
    </row>
    <row r="212" spans="4:16" ht="40.15" customHeight="1">
      <c r="D212" s="212"/>
      <c r="E212" s="213"/>
      <c r="F212" s="214"/>
      <c r="G212" s="215"/>
      <c r="H212" s="216"/>
      <c r="I212" s="216"/>
      <c r="J212" s="217"/>
      <c r="K212" s="217"/>
      <c r="L212" s="212"/>
      <c r="M212" s="212"/>
      <c r="N212" s="212"/>
      <c r="O212" s="218"/>
      <c r="P212" s="212"/>
    </row>
    <row r="213" spans="4:16" ht="40.15" customHeight="1">
      <c r="D213" s="212"/>
      <c r="E213" s="213"/>
      <c r="F213" s="214"/>
      <c r="G213" s="215"/>
      <c r="H213" s="216"/>
      <c r="I213" s="216"/>
      <c r="J213" s="217"/>
      <c r="K213" s="217"/>
      <c r="L213" s="212"/>
      <c r="M213" s="212"/>
      <c r="N213" s="212"/>
      <c r="O213" s="218"/>
      <c r="P213" s="212"/>
    </row>
    <row r="214" spans="4:16" ht="40.15" customHeight="1">
      <c r="D214" s="212"/>
      <c r="E214" s="213"/>
      <c r="F214" s="214"/>
      <c r="G214" s="215"/>
      <c r="H214" s="216"/>
      <c r="I214" s="216"/>
      <c r="J214" s="217"/>
      <c r="K214" s="217"/>
      <c r="L214" s="212"/>
      <c r="M214" s="212"/>
      <c r="N214" s="212"/>
      <c r="O214" s="218"/>
      <c r="P214" s="212"/>
    </row>
    <row r="215" spans="4:16" ht="40.15" customHeight="1">
      <c r="D215" s="212"/>
      <c r="E215" s="213"/>
      <c r="F215" s="214"/>
      <c r="G215" s="215"/>
      <c r="H215" s="216"/>
      <c r="I215" s="216"/>
      <c r="J215" s="217"/>
      <c r="K215" s="217"/>
      <c r="L215" s="212"/>
      <c r="M215" s="212"/>
      <c r="N215" s="212"/>
      <c r="O215" s="218"/>
      <c r="P215" s="212"/>
    </row>
    <row r="216" spans="4:16" ht="40.15" customHeight="1">
      <c r="D216" s="212"/>
      <c r="E216" s="213"/>
      <c r="F216" s="214"/>
      <c r="G216" s="215"/>
      <c r="H216" s="216"/>
      <c r="I216" s="216"/>
      <c r="J216" s="217"/>
      <c r="K216" s="217"/>
      <c r="L216" s="212"/>
      <c r="M216" s="212"/>
      <c r="N216" s="212"/>
      <c r="O216" s="218"/>
      <c r="P216" s="212"/>
    </row>
    <row r="217" spans="4:16" ht="40.15" customHeight="1">
      <c r="D217" s="212"/>
      <c r="E217" s="213"/>
      <c r="F217" s="214"/>
      <c r="G217" s="215"/>
      <c r="H217" s="216"/>
      <c r="I217" s="216"/>
      <c r="J217" s="217"/>
      <c r="K217" s="217"/>
      <c r="L217" s="212"/>
      <c r="M217" s="212"/>
      <c r="N217" s="212"/>
      <c r="O217" s="218"/>
      <c r="P217" s="212"/>
    </row>
    <row r="218" spans="4:16" ht="40.15" customHeight="1">
      <c r="D218" s="212"/>
      <c r="E218" s="213"/>
      <c r="F218" s="214"/>
      <c r="G218" s="215"/>
      <c r="H218" s="216"/>
      <c r="I218" s="216"/>
      <c r="J218" s="217"/>
      <c r="K218" s="217"/>
      <c r="L218" s="212"/>
      <c r="M218" s="212"/>
      <c r="N218" s="212"/>
      <c r="O218" s="218"/>
      <c r="P218" s="212"/>
    </row>
    <row r="219" spans="4:16" ht="40.15" customHeight="1">
      <c r="D219" s="212"/>
      <c r="E219" s="213"/>
      <c r="F219" s="214"/>
      <c r="G219" s="215"/>
      <c r="H219" s="216"/>
      <c r="I219" s="216"/>
      <c r="J219" s="217"/>
      <c r="K219" s="217"/>
      <c r="L219" s="212"/>
      <c r="M219" s="212"/>
      <c r="N219" s="212"/>
      <c r="O219" s="218"/>
      <c r="P219" s="212"/>
    </row>
    <row r="220" spans="4:16" ht="40.15" customHeight="1">
      <c r="D220" s="212"/>
      <c r="E220" s="213"/>
      <c r="F220" s="214"/>
      <c r="G220" s="215"/>
      <c r="H220" s="216"/>
      <c r="I220" s="216"/>
      <c r="J220" s="217"/>
      <c r="K220" s="217"/>
      <c r="L220" s="212"/>
      <c r="M220" s="212"/>
      <c r="N220" s="212"/>
      <c r="O220" s="218"/>
      <c r="P220" s="212"/>
    </row>
    <row r="221" spans="4:16" ht="40.15" customHeight="1">
      <c r="D221" s="212"/>
      <c r="E221" s="213"/>
      <c r="F221" s="214"/>
      <c r="G221" s="215"/>
      <c r="H221" s="216"/>
      <c r="I221" s="216"/>
      <c r="J221" s="217"/>
      <c r="K221" s="217"/>
      <c r="L221" s="212"/>
      <c r="M221" s="212"/>
      <c r="N221" s="212"/>
      <c r="O221" s="218"/>
      <c r="P221" s="212"/>
    </row>
    <row r="222" spans="4:16" ht="40.15" customHeight="1">
      <c r="D222" s="212"/>
      <c r="E222" s="213"/>
      <c r="F222" s="214"/>
      <c r="G222" s="215"/>
      <c r="H222" s="216"/>
      <c r="I222" s="216"/>
      <c r="J222" s="217"/>
      <c r="K222" s="217"/>
      <c r="L222" s="212"/>
      <c r="M222" s="212"/>
      <c r="N222" s="212"/>
      <c r="O222" s="218"/>
      <c r="P222" s="212"/>
    </row>
    <row r="223" spans="4:16" ht="40.15" customHeight="1">
      <c r="D223" s="212"/>
      <c r="E223" s="213"/>
      <c r="F223" s="214"/>
      <c r="G223" s="215"/>
      <c r="H223" s="216"/>
      <c r="I223" s="216"/>
      <c r="J223" s="217"/>
      <c r="K223" s="217"/>
      <c r="L223" s="212"/>
      <c r="M223" s="212"/>
      <c r="N223" s="212"/>
      <c r="O223" s="218"/>
      <c r="P223" s="212"/>
    </row>
    <row r="224" spans="4:16" ht="40.15" customHeight="1">
      <c r="D224" s="212"/>
      <c r="E224" s="213"/>
      <c r="F224" s="214"/>
      <c r="G224" s="215"/>
      <c r="H224" s="216"/>
      <c r="I224" s="216"/>
      <c r="J224" s="217"/>
      <c r="K224" s="217"/>
      <c r="L224" s="212"/>
      <c r="M224" s="212"/>
      <c r="N224" s="212"/>
      <c r="O224" s="218"/>
      <c r="P224" s="212"/>
    </row>
    <row r="225" spans="4:16" ht="40.15" customHeight="1">
      <c r="D225" s="212"/>
      <c r="E225" s="213"/>
      <c r="F225" s="214"/>
      <c r="G225" s="215"/>
      <c r="H225" s="216"/>
      <c r="I225" s="216"/>
      <c r="J225" s="217"/>
      <c r="K225" s="217"/>
      <c r="L225" s="212"/>
      <c r="M225" s="212"/>
      <c r="N225" s="212"/>
      <c r="O225" s="218"/>
      <c r="P225" s="212"/>
    </row>
    <row r="226" spans="4:16" ht="40.15" customHeight="1">
      <c r="D226" s="212"/>
      <c r="E226" s="213"/>
      <c r="F226" s="214"/>
      <c r="G226" s="215"/>
      <c r="H226" s="216"/>
      <c r="I226" s="216"/>
      <c r="J226" s="217"/>
      <c r="K226" s="217"/>
      <c r="L226" s="212"/>
      <c r="M226" s="212"/>
      <c r="N226" s="212"/>
      <c r="O226" s="218"/>
      <c r="P226" s="212"/>
    </row>
    <row r="227" spans="4:16" ht="40.15" customHeight="1">
      <c r="D227" s="212"/>
      <c r="E227" s="213"/>
      <c r="F227" s="214"/>
      <c r="G227" s="215"/>
      <c r="H227" s="216"/>
      <c r="I227" s="216"/>
      <c r="J227" s="217"/>
      <c r="K227" s="217"/>
      <c r="L227" s="212"/>
      <c r="M227" s="212"/>
      <c r="N227" s="212"/>
      <c r="O227" s="218"/>
      <c r="P227" s="212"/>
    </row>
    <row r="228" spans="4:16" ht="40.15" customHeight="1">
      <c r="D228" s="212"/>
      <c r="E228" s="213"/>
      <c r="F228" s="214"/>
      <c r="G228" s="215"/>
      <c r="H228" s="216"/>
      <c r="I228" s="216"/>
      <c r="J228" s="217"/>
      <c r="K228" s="217"/>
      <c r="L228" s="212"/>
      <c r="M228" s="212"/>
      <c r="N228" s="212"/>
      <c r="O228" s="218"/>
      <c r="P228" s="212"/>
    </row>
    <row r="229" spans="4:16" ht="40.15" customHeight="1">
      <c r="D229" s="212"/>
      <c r="E229" s="213"/>
      <c r="F229" s="214"/>
      <c r="G229" s="215"/>
      <c r="H229" s="216"/>
      <c r="I229" s="216"/>
      <c r="J229" s="217"/>
      <c r="K229" s="217"/>
      <c r="L229" s="212"/>
      <c r="M229" s="212"/>
      <c r="N229" s="212"/>
      <c r="O229" s="218"/>
      <c r="P229" s="212"/>
    </row>
    <row r="230" spans="4:16" ht="40.15" customHeight="1">
      <c r="D230" s="212"/>
      <c r="E230" s="213"/>
      <c r="F230" s="214"/>
      <c r="G230" s="215"/>
      <c r="H230" s="216"/>
      <c r="I230" s="216"/>
      <c r="J230" s="217"/>
      <c r="K230" s="217"/>
      <c r="L230" s="212"/>
      <c r="M230" s="212"/>
      <c r="N230" s="212"/>
      <c r="O230" s="218"/>
      <c r="P230" s="212"/>
    </row>
    <row r="231" spans="4:16" ht="40.15" customHeight="1">
      <c r="D231" s="212"/>
      <c r="E231" s="213"/>
      <c r="F231" s="214"/>
      <c r="G231" s="215"/>
      <c r="H231" s="216"/>
      <c r="I231" s="216"/>
      <c r="J231" s="217"/>
      <c r="K231" s="217"/>
      <c r="L231" s="212"/>
      <c r="M231" s="212"/>
      <c r="N231" s="212"/>
      <c r="O231" s="218"/>
      <c r="P231" s="212"/>
    </row>
    <row r="232" spans="4:16" ht="40.15" customHeight="1">
      <c r="D232" s="212"/>
      <c r="E232" s="213"/>
      <c r="F232" s="214"/>
      <c r="G232" s="215"/>
      <c r="H232" s="216"/>
      <c r="I232" s="216"/>
      <c r="J232" s="217"/>
      <c r="K232" s="217"/>
      <c r="L232" s="212"/>
      <c r="M232" s="212"/>
      <c r="N232" s="212"/>
      <c r="O232" s="218"/>
      <c r="P232" s="212"/>
    </row>
    <row r="233" spans="4:16" ht="40.15" customHeight="1">
      <c r="D233" s="212"/>
      <c r="E233" s="213"/>
      <c r="F233" s="214"/>
      <c r="G233" s="215"/>
      <c r="H233" s="216"/>
      <c r="I233" s="216"/>
      <c r="J233" s="217"/>
      <c r="K233" s="217"/>
      <c r="L233" s="212"/>
      <c r="M233" s="212"/>
      <c r="N233" s="212"/>
      <c r="O233" s="218"/>
      <c r="P233" s="212"/>
    </row>
    <row r="234" spans="4:16" ht="40.15" customHeight="1">
      <c r="D234" s="212"/>
      <c r="E234" s="213"/>
      <c r="F234" s="214"/>
      <c r="G234" s="215"/>
      <c r="H234" s="216"/>
      <c r="I234" s="216"/>
      <c r="J234" s="217"/>
      <c r="K234" s="217"/>
      <c r="L234" s="212"/>
      <c r="M234" s="212"/>
      <c r="N234" s="212"/>
      <c r="O234" s="218"/>
      <c r="P234" s="212"/>
    </row>
    <row r="235" spans="4:16" ht="40.15" customHeight="1">
      <c r="D235" s="212"/>
      <c r="E235" s="213"/>
      <c r="F235" s="214"/>
      <c r="G235" s="215"/>
      <c r="H235" s="216"/>
      <c r="I235" s="216"/>
      <c r="J235" s="217"/>
      <c r="K235" s="217"/>
      <c r="L235" s="212"/>
      <c r="M235" s="212"/>
      <c r="N235" s="212"/>
      <c r="O235" s="218"/>
      <c r="P235" s="212"/>
    </row>
    <row r="236" spans="4:16" ht="40.15" customHeight="1">
      <c r="D236" s="212"/>
      <c r="E236" s="213"/>
      <c r="F236" s="214"/>
      <c r="G236" s="215"/>
      <c r="H236" s="216"/>
      <c r="I236" s="216"/>
      <c r="J236" s="217"/>
      <c r="K236" s="217"/>
      <c r="L236" s="212"/>
      <c r="M236" s="212"/>
      <c r="N236" s="212"/>
      <c r="O236" s="218"/>
      <c r="P236" s="212"/>
    </row>
    <row r="237" spans="4:16" ht="40.15" customHeight="1">
      <c r="D237" s="212"/>
      <c r="E237" s="213"/>
      <c r="F237" s="214"/>
      <c r="G237" s="215"/>
      <c r="H237" s="216"/>
      <c r="I237" s="216"/>
      <c r="J237" s="217"/>
      <c r="K237" s="217"/>
      <c r="L237" s="212"/>
      <c r="M237" s="212"/>
      <c r="N237" s="212"/>
      <c r="O237" s="218"/>
      <c r="P237" s="212"/>
    </row>
    <row r="238" spans="4:16" ht="40.15" customHeight="1">
      <c r="D238" s="212"/>
      <c r="E238" s="213"/>
      <c r="F238" s="214"/>
      <c r="G238" s="215"/>
      <c r="H238" s="216"/>
      <c r="I238" s="216"/>
      <c r="J238" s="217"/>
      <c r="K238" s="217"/>
      <c r="L238" s="212"/>
      <c r="M238" s="212"/>
      <c r="N238" s="212"/>
      <c r="O238" s="218"/>
      <c r="P238" s="212"/>
    </row>
    <row r="239" spans="4:16" ht="40.15" customHeight="1">
      <c r="D239" s="212"/>
      <c r="E239" s="213"/>
      <c r="F239" s="214"/>
      <c r="G239" s="215"/>
      <c r="H239" s="216"/>
      <c r="I239" s="216"/>
      <c r="J239" s="217"/>
      <c r="K239" s="217"/>
      <c r="L239" s="212"/>
      <c r="M239" s="212"/>
      <c r="N239" s="212"/>
      <c r="O239" s="218"/>
      <c r="P239" s="212"/>
    </row>
    <row r="240" spans="4:16" ht="40.15" customHeight="1">
      <c r="D240" s="212"/>
      <c r="E240" s="213"/>
      <c r="F240" s="214"/>
      <c r="G240" s="215"/>
      <c r="H240" s="216"/>
      <c r="I240" s="216"/>
      <c r="J240" s="217"/>
      <c r="K240" s="217"/>
      <c r="L240" s="212"/>
      <c r="M240" s="212"/>
      <c r="N240" s="212"/>
      <c r="O240" s="218"/>
      <c r="P240" s="212"/>
    </row>
    <row r="241" spans="4:16" ht="40.15" customHeight="1">
      <c r="D241" s="212"/>
      <c r="E241" s="213"/>
      <c r="F241" s="214"/>
      <c r="G241" s="215"/>
      <c r="H241" s="216"/>
      <c r="I241" s="216"/>
      <c r="J241" s="217"/>
      <c r="K241" s="217"/>
      <c r="L241" s="212"/>
      <c r="M241" s="212"/>
      <c r="N241" s="212"/>
      <c r="O241" s="218"/>
      <c r="P241" s="212"/>
    </row>
    <row r="242" spans="4:16" ht="40.15" customHeight="1">
      <c r="D242" s="212"/>
      <c r="E242" s="213"/>
      <c r="F242" s="214"/>
      <c r="G242" s="215"/>
      <c r="H242" s="216"/>
      <c r="I242" s="216"/>
      <c r="J242" s="217"/>
      <c r="K242" s="217"/>
      <c r="L242" s="212"/>
      <c r="M242" s="212"/>
      <c r="N242" s="212"/>
      <c r="O242" s="218"/>
      <c r="P242" s="212"/>
    </row>
    <row r="243" spans="4:16" ht="40.15" customHeight="1">
      <c r="D243" s="212"/>
      <c r="E243" s="213"/>
      <c r="F243" s="214"/>
      <c r="G243" s="215"/>
      <c r="H243" s="216"/>
      <c r="I243" s="216"/>
      <c r="J243" s="217"/>
      <c r="K243" s="217"/>
      <c r="L243" s="212"/>
      <c r="M243" s="212"/>
      <c r="N243" s="212"/>
      <c r="O243" s="218"/>
      <c r="P243" s="212"/>
    </row>
    <row r="244" spans="4:16" ht="40.15" customHeight="1">
      <c r="D244" s="212"/>
      <c r="E244" s="213"/>
      <c r="F244" s="214"/>
      <c r="G244" s="215"/>
      <c r="H244" s="216"/>
      <c r="I244" s="216"/>
      <c r="J244" s="217"/>
      <c r="K244" s="217"/>
      <c r="L244" s="212"/>
      <c r="M244" s="212"/>
      <c r="N244" s="212"/>
      <c r="O244" s="218"/>
      <c r="P244" s="212"/>
    </row>
    <row r="245" spans="4:16" ht="40.15" customHeight="1">
      <c r="D245" s="212"/>
      <c r="E245" s="213"/>
      <c r="F245" s="214"/>
      <c r="G245" s="215"/>
      <c r="H245" s="216"/>
      <c r="I245" s="216"/>
      <c r="J245" s="217"/>
      <c r="K245" s="217"/>
      <c r="L245" s="212"/>
      <c r="M245" s="212"/>
      <c r="N245" s="212"/>
      <c r="O245" s="218"/>
      <c r="P245" s="212"/>
    </row>
    <row r="246" spans="4:16" ht="40.15" customHeight="1">
      <c r="D246" s="212"/>
      <c r="E246" s="213"/>
      <c r="F246" s="214"/>
      <c r="G246" s="215"/>
      <c r="H246" s="216"/>
      <c r="I246" s="216"/>
      <c r="J246" s="217"/>
      <c r="K246" s="217"/>
      <c r="L246" s="212"/>
      <c r="M246" s="212"/>
      <c r="N246" s="212"/>
      <c r="O246" s="218"/>
      <c r="P246" s="212"/>
    </row>
    <row r="247" spans="4:16" ht="40.15" customHeight="1">
      <c r="D247" s="212"/>
      <c r="E247" s="213"/>
      <c r="F247" s="214"/>
      <c r="G247" s="215"/>
      <c r="H247" s="216"/>
      <c r="I247" s="216"/>
      <c r="J247" s="217"/>
      <c r="K247" s="217"/>
      <c r="L247" s="212"/>
      <c r="M247" s="212"/>
      <c r="N247" s="212"/>
      <c r="O247" s="218"/>
      <c r="P247" s="212"/>
    </row>
    <row r="248" spans="4:16" ht="40.15" customHeight="1">
      <c r="D248" s="212"/>
      <c r="E248" s="213"/>
      <c r="F248" s="214"/>
      <c r="G248" s="215"/>
      <c r="H248" s="216"/>
      <c r="I248" s="216"/>
      <c r="J248" s="217"/>
      <c r="K248" s="217"/>
      <c r="L248" s="212"/>
      <c r="M248" s="212"/>
      <c r="N248" s="212"/>
      <c r="O248" s="218"/>
      <c r="P248" s="212"/>
    </row>
    <row r="249" spans="4:16" ht="40.15" customHeight="1">
      <c r="D249" s="212"/>
      <c r="E249" s="213"/>
      <c r="F249" s="214"/>
      <c r="G249" s="215"/>
      <c r="H249" s="216"/>
      <c r="I249" s="216"/>
      <c r="J249" s="217"/>
      <c r="K249" s="217"/>
      <c r="L249" s="212"/>
      <c r="M249" s="212"/>
      <c r="N249" s="212"/>
      <c r="O249" s="218"/>
      <c r="P249" s="212"/>
    </row>
    <row r="250" spans="4:16" ht="40.15" customHeight="1">
      <c r="D250" s="212"/>
      <c r="E250" s="213"/>
      <c r="F250" s="214"/>
      <c r="G250" s="215"/>
      <c r="H250" s="216"/>
      <c r="I250" s="216"/>
      <c r="J250" s="217"/>
      <c r="K250" s="217"/>
      <c r="L250" s="212"/>
      <c r="M250" s="212"/>
      <c r="N250" s="212"/>
      <c r="O250" s="218"/>
      <c r="P250" s="212"/>
    </row>
    <row r="251" spans="4:16" ht="40.15" customHeight="1">
      <c r="D251" s="212"/>
      <c r="E251" s="213"/>
      <c r="F251" s="214"/>
      <c r="G251" s="215"/>
      <c r="H251" s="216"/>
      <c r="I251" s="216"/>
      <c r="J251" s="217"/>
      <c r="K251" s="217"/>
      <c r="L251" s="212"/>
      <c r="M251" s="212"/>
      <c r="N251" s="212"/>
      <c r="O251" s="218"/>
      <c r="P251" s="212"/>
    </row>
    <row r="252" spans="4:16" ht="40.15" customHeight="1">
      <c r="D252" s="212"/>
      <c r="E252" s="213"/>
      <c r="F252" s="214"/>
      <c r="G252" s="215"/>
      <c r="H252" s="216"/>
      <c r="I252" s="216"/>
      <c r="J252" s="217"/>
      <c r="K252" s="217"/>
      <c r="L252" s="212"/>
      <c r="M252" s="212"/>
      <c r="N252" s="212"/>
      <c r="O252" s="218"/>
      <c r="P252" s="212"/>
    </row>
    <row r="253" spans="4:16" ht="40.15" customHeight="1">
      <c r="D253" s="212"/>
      <c r="E253" s="213"/>
      <c r="F253" s="214"/>
      <c r="G253" s="215"/>
      <c r="H253" s="216"/>
      <c r="I253" s="216"/>
      <c r="J253" s="217"/>
      <c r="K253" s="217"/>
      <c r="L253" s="212"/>
      <c r="M253" s="212"/>
      <c r="N253" s="212"/>
      <c r="O253" s="218"/>
      <c r="P253" s="212"/>
    </row>
    <row r="254" spans="4:16" ht="40.15" customHeight="1">
      <c r="D254" s="212"/>
      <c r="E254" s="213"/>
      <c r="F254" s="214"/>
      <c r="G254" s="215"/>
      <c r="H254" s="216"/>
      <c r="I254" s="216"/>
      <c r="J254" s="217"/>
      <c r="K254" s="217"/>
      <c r="L254" s="212"/>
      <c r="M254" s="212"/>
      <c r="N254" s="212"/>
      <c r="O254" s="218"/>
      <c r="P254" s="212"/>
    </row>
    <row r="255" spans="4:16" ht="40.15" customHeight="1">
      <c r="D255" s="212"/>
      <c r="E255" s="213"/>
      <c r="F255" s="214"/>
      <c r="G255" s="215"/>
      <c r="H255" s="216"/>
      <c r="I255" s="216"/>
      <c r="J255" s="217"/>
      <c r="K255" s="217"/>
      <c r="L255" s="212"/>
      <c r="M255" s="212"/>
      <c r="N255" s="212"/>
      <c r="O255" s="218"/>
      <c r="P255" s="212"/>
    </row>
    <row r="256" spans="4:16" ht="40.15" customHeight="1">
      <c r="D256" s="212"/>
      <c r="E256" s="213"/>
      <c r="F256" s="214"/>
      <c r="G256" s="215"/>
      <c r="H256" s="216"/>
      <c r="I256" s="216"/>
      <c r="J256" s="217"/>
      <c r="K256" s="217"/>
      <c r="L256" s="212"/>
      <c r="M256" s="212"/>
      <c r="N256" s="212"/>
      <c r="O256" s="218"/>
      <c r="P256" s="212"/>
    </row>
    <row r="257" spans="4:16" ht="40.15" customHeight="1">
      <c r="D257" s="212"/>
      <c r="E257" s="213"/>
      <c r="F257" s="214"/>
      <c r="G257" s="215"/>
      <c r="H257" s="216"/>
      <c r="I257" s="216"/>
      <c r="J257" s="217"/>
      <c r="K257" s="217"/>
      <c r="L257" s="212"/>
      <c r="M257" s="212"/>
      <c r="N257" s="212"/>
      <c r="O257" s="218"/>
      <c r="P257" s="212"/>
    </row>
    <row r="258" spans="4:16" ht="40.15" customHeight="1">
      <c r="D258" s="212"/>
      <c r="E258" s="213"/>
      <c r="F258" s="214"/>
      <c r="G258" s="215"/>
      <c r="H258" s="216"/>
      <c r="I258" s="216"/>
      <c r="J258" s="217"/>
      <c r="K258" s="217"/>
      <c r="L258" s="212"/>
      <c r="M258" s="212"/>
      <c r="N258" s="212"/>
      <c r="O258" s="218"/>
      <c r="P258" s="212"/>
    </row>
    <row r="259" spans="4:16" ht="40.15" customHeight="1">
      <c r="D259" s="212"/>
      <c r="E259" s="213"/>
      <c r="F259" s="214"/>
      <c r="G259" s="215"/>
      <c r="H259" s="216"/>
      <c r="I259" s="216"/>
      <c r="J259" s="217"/>
      <c r="K259" s="217"/>
      <c r="L259" s="212"/>
      <c r="M259" s="212"/>
      <c r="N259" s="212"/>
      <c r="O259" s="218"/>
      <c r="P259" s="212"/>
    </row>
    <row r="260" spans="4:16" ht="40.15" customHeight="1">
      <c r="D260" s="212"/>
      <c r="E260" s="213"/>
      <c r="F260" s="214"/>
      <c r="G260" s="215"/>
      <c r="H260" s="216"/>
      <c r="I260" s="216"/>
      <c r="J260" s="217"/>
      <c r="K260" s="217"/>
      <c r="L260" s="212"/>
      <c r="M260" s="212"/>
      <c r="N260" s="212"/>
      <c r="O260" s="218"/>
      <c r="P260" s="212"/>
    </row>
    <row r="261" spans="4:16" ht="40.15" customHeight="1">
      <c r="D261" s="212"/>
      <c r="E261" s="213"/>
      <c r="F261" s="214"/>
      <c r="G261" s="215"/>
      <c r="H261" s="216"/>
      <c r="I261" s="216"/>
      <c r="J261" s="217"/>
      <c r="K261" s="217"/>
      <c r="L261" s="212"/>
      <c r="M261" s="212"/>
      <c r="N261" s="212"/>
      <c r="O261" s="218"/>
      <c r="P261" s="212"/>
    </row>
    <row r="262" spans="4:16" ht="40.15" customHeight="1">
      <c r="D262" s="212"/>
      <c r="E262" s="213"/>
      <c r="F262" s="214"/>
      <c r="G262" s="215"/>
      <c r="H262" s="216"/>
      <c r="I262" s="216"/>
      <c r="J262" s="217"/>
      <c r="K262" s="217"/>
      <c r="L262" s="212"/>
      <c r="M262" s="212"/>
      <c r="N262" s="212"/>
      <c r="O262" s="218"/>
      <c r="P262" s="212"/>
    </row>
    <row r="263" spans="4:16" ht="40.15" customHeight="1">
      <c r="D263" s="212"/>
      <c r="E263" s="213"/>
      <c r="F263" s="214"/>
      <c r="G263" s="215"/>
      <c r="H263" s="216"/>
      <c r="I263" s="216"/>
      <c r="J263" s="217"/>
      <c r="K263" s="217"/>
      <c r="L263" s="212"/>
      <c r="M263" s="212"/>
      <c r="N263" s="212"/>
      <c r="O263" s="218"/>
      <c r="P263" s="212"/>
    </row>
    <row r="264" spans="4:16" ht="40.15" customHeight="1">
      <c r="D264" s="212"/>
      <c r="E264" s="213"/>
      <c r="F264" s="214"/>
      <c r="G264" s="215"/>
      <c r="H264" s="216"/>
      <c r="I264" s="216"/>
      <c r="J264" s="217"/>
      <c r="K264" s="217"/>
      <c r="L264" s="212"/>
      <c r="M264" s="212"/>
      <c r="N264" s="212"/>
      <c r="O264" s="218"/>
      <c r="P264" s="212"/>
    </row>
    <row r="265" spans="4:16" ht="40.15" customHeight="1">
      <c r="D265" s="212"/>
      <c r="E265" s="213"/>
      <c r="F265" s="214"/>
      <c r="G265" s="215"/>
      <c r="H265" s="216"/>
      <c r="I265" s="216"/>
      <c r="J265" s="217"/>
      <c r="K265" s="217"/>
      <c r="L265" s="212"/>
      <c r="M265" s="212"/>
      <c r="N265" s="212"/>
      <c r="O265" s="218"/>
      <c r="P265" s="212"/>
    </row>
    <row r="266" spans="4:16" ht="40.15" customHeight="1">
      <c r="D266" s="212"/>
      <c r="E266" s="213"/>
      <c r="F266" s="214"/>
      <c r="G266" s="215"/>
      <c r="H266" s="216"/>
      <c r="I266" s="216"/>
      <c r="J266" s="217"/>
      <c r="K266" s="217"/>
      <c r="L266" s="212"/>
      <c r="M266" s="212"/>
      <c r="N266" s="212"/>
      <c r="O266" s="218"/>
      <c r="P266" s="212"/>
    </row>
    <row r="267" spans="4:16" ht="40.15" customHeight="1">
      <c r="D267" s="212"/>
      <c r="E267" s="213"/>
      <c r="F267" s="214"/>
      <c r="G267" s="215"/>
      <c r="H267" s="216"/>
      <c r="I267" s="216"/>
      <c r="J267" s="217"/>
      <c r="K267" s="217"/>
      <c r="L267" s="212"/>
      <c r="M267" s="212"/>
      <c r="N267" s="212"/>
      <c r="O267" s="218"/>
      <c r="P267" s="212"/>
    </row>
    <row r="268" spans="4:16" ht="40.15" customHeight="1">
      <c r="D268" s="212"/>
      <c r="E268" s="213"/>
      <c r="F268" s="214"/>
      <c r="G268" s="215"/>
      <c r="H268" s="216"/>
      <c r="I268" s="216"/>
      <c r="J268" s="217"/>
      <c r="K268" s="217"/>
      <c r="L268" s="212"/>
      <c r="M268" s="212"/>
      <c r="N268" s="212"/>
      <c r="O268" s="218"/>
      <c r="P268" s="212"/>
    </row>
    <row r="269" spans="4:16" ht="40.15" customHeight="1">
      <c r="D269" s="212"/>
      <c r="E269" s="213"/>
      <c r="F269" s="214"/>
      <c r="G269" s="215"/>
      <c r="H269" s="216"/>
      <c r="I269" s="216"/>
      <c r="J269" s="217"/>
      <c r="K269" s="217"/>
      <c r="L269" s="212"/>
      <c r="M269" s="212"/>
      <c r="N269" s="212"/>
      <c r="O269" s="218"/>
      <c r="P269" s="212"/>
    </row>
    <row r="270" spans="4:16" ht="40.15" customHeight="1">
      <c r="D270" s="212"/>
      <c r="E270" s="213"/>
      <c r="F270" s="214"/>
      <c r="G270" s="215"/>
      <c r="H270" s="216"/>
      <c r="I270" s="216"/>
      <c r="J270" s="217"/>
      <c r="K270" s="217"/>
      <c r="L270" s="212"/>
      <c r="M270" s="212"/>
      <c r="N270" s="212"/>
      <c r="O270" s="218"/>
      <c r="P270" s="212"/>
    </row>
    <row r="271" spans="4:16" ht="40.15" customHeight="1">
      <c r="D271" s="212"/>
      <c r="E271" s="213"/>
      <c r="F271" s="214"/>
      <c r="G271" s="215"/>
      <c r="H271" s="216"/>
      <c r="I271" s="216"/>
      <c r="J271" s="217"/>
      <c r="K271" s="217"/>
      <c r="L271" s="212"/>
      <c r="M271" s="212"/>
      <c r="N271" s="212"/>
      <c r="O271" s="218"/>
      <c r="P271" s="212"/>
    </row>
    <row r="272" spans="4:16" ht="40.15" customHeight="1">
      <c r="D272" s="212"/>
      <c r="E272" s="213"/>
      <c r="F272" s="214"/>
      <c r="G272" s="215"/>
      <c r="H272" s="216"/>
      <c r="I272" s="216"/>
      <c r="J272" s="217"/>
      <c r="K272" s="217"/>
      <c r="L272" s="212"/>
      <c r="M272" s="212"/>
      <c r="N272" s="212"/>
      <c r="O272" s="218"/>
      <c r="P272" s="212"/>
    </row>
    <row r="273" spans="4:16" ht="40.15" customHeight="1">
      <c r="D273" s="212"/>
      <c r="E273" s="213"/>
      <c r="F273" s="214"/>
      <c r="G273" s="215"/>
      <c r="H273" s="216"/>
      <c r="I273" s="216"/>
      <c r="J273" s="217"/>
      <c r="K273" s="217"/>
      <c r="L273" s="212"/>
      <c r="M273" s="212"/>
      <c r="N273" s="212"/>
      <c r="O273" s="218"/>
      <c r="P273" s="212"/>
    </row>
    <row r="274" spans="4:16" ht="40.15" customHeight="1">
      <c r="D274" s="212"/>
      <c r="E274" s="213"/>
      <c r="F274" s="214"/>
      <c r="G274" s="215"/>
      <c r="H274" s="216"/>
      <c r="I274" s="216"/>
      <c r="J274" s="217"/>
      <c r="K274" s="217"/>
      <c r="L274" s="212"/>
      <c r="M274" s="212"/>
      <c r="N274" s="212"/>
      <c r="O274" s="218"/>
      <c r="P274" s="212"/>
    </row>
    <row r="275" spans="4:16" ht="40.15" customHeight="1">
      <c r="D275" s="212"/>
      <c r="E275" s="213"/>
      <c r="F275" s="214"/>
      <c r="G275" s="215"/>
      <c r="H275" s="216"/>
      <c r="I275" s="216"/>
      <c r="J275" s="217"/>
      <c r="K275" s="217"/>
      <c r="L275" s="212"/>
      <c r="M275" s="212"/>
      <c r="N275" s="212"/>
      <c r="O275" s="218"/>
      <c r="P275" s="212"/>
    </row>
    <row r="276" spans="4:16" ht="40.15" customHeight="1">
      <c r="D276" s="212"/>
      <c r="E276" s="213"/>
      <c r="F276" s="214"/>
      <c r="G276" s="215"/>
      <c r="H276" s="216"/>
      <c r="I276" s="216"/>
      <c r="J276" s="217"/>
      <c r="K276" s="217"/>
      <c r="L276" s="212"/>
      <c r="M276" s="212"/>
      <c r="N276" s="212"/>
      <c r="O276" s="218"/>
      <c r="P276" s="212"/>
    </row>
    <row r="277" spans="4:16" ht="40.15" customHeight="1">
      <c r="D277" s="212"/>
      <c r="E277" s="213"/>
      <c r="F277" s="214"/>
      <c r="G277" s="215"/>
      <c r="H277" s="216"/>
      <c r="I277" s="216"/>
      <c r="J277" s="217"/>
      <c r="K277" s="217"/>
      <c r="L277" s="212"/>
      <c r="M277" s="212"/>
      <c r="N277" s="212"/>
      <c r="O277" s="218"/>
      <c r="P277" s="212"/>
    </row>
    <row r="278" spans="4:16" ht="40.15" customHeight="1">
      <c r="D278" s="212"/>
      <c r="E278" s="213"/>
      <c r="F278" s="214"/>
      <c r="G278" s="215"/>
      <c r="H278" s="216"/>
      <c r="I278" s="216"/>
      <c r="J278" s="217"/>
      <c r="K278" s="217"/>
      <c r="L278" s="212"/>
      <c r="M278" s="212"/>
      <c r="N278" s="212"/>
      <c r="O278" s="218"/>
      <c r="P278" s="212"/>
    </row>
    <row r="279" spans="4:16" ht="40.15" customHeight="1">
      <c r="D279" s="212"/>
      <c r="E279" s="213"/>
      <c r="F279" s="214"/>
      <c r="G279" s="215"/>
      <c r="H279" s="216"/>
      <c r="I279" s="216"/>
      <c r="J279" s="217"/>
      <c r="K279" s="217"/>
      <c r="L279" s="212"/>
      <c r="M279" s="212"/>
      <c r="N279" s="212"/>
      <c r="O279" s="218"/>
      <c r="P279" s="212"/>
    </row>
    <row r="280" spans="4:16" ht="40.15" customHeight="1">
      <c r="D280" s="212"/>
      <c r="E280" s="213"/>
      <c r="F280" s="214"/>
      <c r="G280" s="215"/>
      <c r="H280" s="216"/>
      <c r="I280" s="216"/>
      <c r="J280" s="217"/>
      <c r="K280" s="217"/>
      <c r="L280" s="212"/>
      <c r="M280" s="212"/>
      <c r="N280" s="212"/>
      <c r="O280" s="218"/>
      <c r="P280" s="212"/>
    </row>
    <row r="281" spans="4:16" ht="40.15" customHeight="1">
      <c r="D281" s="212"/>
      <c r="E281" s="213"/>
      <c r="F281" s="214"/>
      <c r="G281" s="215"/>
      <c r="H281" s="216"/>
      <c r="I281" s="216"/>
      <c r="J281" s="217"/>
      <c r="K281" s="217"/>
      <c r="L281" s="212"/>
      <c r="M281" s="212"/>
      <c r="N281" s="212"/>
      <c r="O281" s="218"/>
      <c r="P281" s="212"/>
    </row>
    <row r="282" spans="4:16" ht="40.15" customHeight="1">
      <c r="D282" s="212"/>
      <c r="E282" s="213"/>
      <c r="F282" s="214"/>
      <c r="G282" s="215"/>
      <c r="H282" s="216"/>
      <c r="I282" s="216"/>
      <c r="J282" s="217"/>
      <c r="K282" s="217"/>
      <c r="L282" s="212"/>
      <c r="M282" s="212"/>
      <c r="N282" s="212"/>
      <c r="O282" s="218"/>
      <c r="P282" s="212"/>
    </row>
    <row r="283" spans="4:16" ht="40.15" customHeight="1">
      <c r="D283" s="212"/>
      <c r="E283" s="213"/>
      <c r="F283" s="214"/>
      <c r="G283" s="215"/>
      <c r="H283" s="216"/>
      <c r="I283" s="216"/>
      <c r="J283" s="217"/>
      <c r="K283" s="217"/>
      <c r="L283" s="212"/>
      <c r="M283" s="212"/>
      <c r="N283" s="212"/>
      <c r="O283" s="218"/>
      <c r="P283" s="212"/>
    </row>
    <row r="284" spans="4:16" ht="40.15" customHeight="1">
      <c r="D284" s="212"/>
      <c r="E284" s="213"/>
      <c r="F284" s="214"/>
      <c r="G284" s="215"/>
      <c r="H284" s="216"/>
      <c r="I284" s="216"/>
      <c r="J284" s="217"/>
      <c r="K284" s="217"/>
      <c r="L284" s="212"/>
      <c r="M284" s="212"/>
      <c r="N284" s="212"/>
      <c r="O284" s="218"/>
      <c r="P284" s="212"/>
    </row>
    <row r="285" spans="4:16" ht="40.15" customHeight="1">
      <c r="D285" s="212"/>
      <c r="E285" s="213"/>
      <c r="F285" s="214"/>
      <c r="G285" s="215"/>
      <c r="H285" s="216"/>
      <c r="I285" s="216"/>
      <c r="J285" s="217"/>
      <c r="K285" s="217"/>
      <c r="L285" s="212"/>
      <c r="M285" s="212"/>
      <c r="N285" s="212"/>
      <c r="O285" s="218"/>
      <c r="P285" s="212"/>
    </row>
    <row r="286" spans="4:16" ht="40.15" customHeight="1">
      <c r="D286" s="212"/>
      <c r="E286" s="213"/>
      <c r="F286" s="214"/>
      <c r="G286" s="215"/>
      <c r="H286" s="216"/>
      <c r="I286" s="216"/>
      <c r="J286" s="217"/>
      <c r="K286" s="217"/>
      <c r="L286" s="212"/>
      <c r="M286" s="212"/>
      <c r="N286" s="212"/>
      <c r="O286" s="218"/>
      <c r="P286" s="212"/>
    </row>
    <row r="287" spans="4:16" ht="40.15" customHeight="1">
      <c r="D287" s="212"/>
      <c r="E287" s="213"/>
      <c r="F287" s="214"/>
      <c r="G287" s="215"/>
      <c r="H287" s="216"/>
      <c r="I287" s="216"/>
      <c r="J287" s="217"/>
      <c r="K287" s="217"/>
      <c r="L287" s="212"/>
      <c r="M287" s="212"/>
      <c r="N287" s="212"/>
      <c r="O287" s="218"/>
      <c r="P287" s="212"/>
    </row>
    <row r="288" spans="4:16" ht="40.15" customHeight="1">
      <c r="D288" s="212"/>
      <c r="E288" s="213"/>
      <c r="F288" s="214"/>
      <c r="G288" s="215"/>
      <c r="H288" s="216"/>
      <c r="I288" s="216"/>
      <c r="J288" s="217"/>
      <c r="K288" s="217"/>
      <c r="L288" s="212"/>
      <c r="M288" s="212"/>
      <c r="N288" s="212"/>
      <c r="O288" s="218"/>
      <c r="P288" s="212"/>
    </row>
    <row r="289" spans="4:16" ht="40.15" customHeight="1">
      <c r="D289" s="212"/>
      <c r="E289" s="213"/>
      <c r="F289" s="214"/>
      <c r="G289" s="215"/>
      <c r="H289" s="216"/>
      <c r="I289" s="216"/>
      <c r="J289" s="217"/>
      <c r="K289" s="217"/>
      <c r="L289" s="212"/>
      <c r="M289" s="212"/>
      <c r="N289" s="212"/>
      <c r="O289" s="218"/>
      <c r="P289" s="212"/>
    </row>
    <row r="290" spans="4:16" ht="40.15" customHeight="1">
      <c r="D290" s="212"/>
      <c r="E290" s="213"/>
      <c r="F290" s="214"/>
      <c r="G290" s="215"/>
      <c r="H290" s="216"/>
      <c r="I290" s="216"/>
      <c r="J290" s="217"/>
      <c r="K290" s="217"/>
      <c r="L290" s="212"/>
      <c r="M290" s="212"/>
      <c r="N290" s="212"/>
      <c r="O290" s="218"/>
      <c r="P290" s="212"/>
    </row>
    <row r="291" spans="4:16" ht="40.15" customHeight="1">
      <c r="D291" s="212"/>
      <c r="E291" s="213"/>
      <c r="F291" s="214"/>
      <c r="G291" s="215"/>
      <c r="H291" s="216"/>
      <c r="I291" s="216"/>
      <c r="J291" s="217"/>
      <c r="K291" s="217"/>
      <c r="L291" s="212"/>
      <c r="M291" s="212"/>
      <c r="N291" s="212"/>
      <c r="O291" s="218"/>
      <c r="P291" s="212"/>
    </row>
    <row r="292" spans="4:16" ht="40.15" customHeight="1">
      <c r="D292" s="212"/>
      <c r="E292" s="213"/>
      <c r="F292" s="214"/>
      <c r="G292" s="215"/>
      <c r="H292" s="216"/>
      <c r="I292" s="216"/>
      <c r="J292" s="217"/>
      <c r="K292" s="217"/>
      <c r="L292" s="212"/>
      <c r="M292" s="212"/>
      <c r="N292" s="212"/>
      <c r="O292" s="218"/>
      <c r="P292" s="212"/>
    </row>
    <row r="293" spans="4:16" ht="40.15" customHeight="1">
      <c r="D293" s="212"/>
      <c r="E293" s="213"/>
      <c r="F293" s="214"/>
      <c r="G293" s="215"/>
      <c r="H293" s="216"/>
      <c r="I293" s="216"/>
      <c r="J293" s="217"/>
      <c r="K293" s="217"/>
      <c r="L293" s="212"/>
      <c r="M293" s="212"/>
      <c r="N293" s="212"/>
      <c r="O293" s="218"/>
      <c r="P293" s="212"/>
    </row>
    <row r="294" spans="4:16" ht="40.15" customHeight="1">
      <c r="D294" s="212"/>
      <c r="E294" s="213"/>
      <c r="F294" s="214"/>
      <c r="G294" s="215"/>
      <c r="H294" s="216"/>
      <c r="I294" s="216"/>
      <c r="J294" s="217"/>
      <c r="K294" s="217"/>
      <c r="L294" s="212"/>
      <c r="M294" s="212"/>
      <c r="N294" s="212"/>
      <c r="O294" s="218"/>
      <c r="P294" s="212"/>
    </row>
    <row r="295" spans="4:16" ht="40.15" customHeight="1">
      <c r="D295" s="212"/>
      <c r="E295" s="213"/>
      <c r="F295" s="214"/>
      <c r="G295" s="215"/>
      <c r="H295" s="216"/>
      <c r="I295" s="216"/>
      <c r="J295" s="217"/>
      <c r="K295" s="217"/>
      <c r="L295" s="212"/>
      <c r="M295" s="212"/>
      <c r="N295" s="212"/>
      <c r="O295" s="218"/>
      <c r="P295" s="212"/>
    </row>
    <row r="296" spans="4:16" ht="40.15" customHeight="1">
      <c r="D296" s="212"/>
      <c r="E296" s="213"/>
      <c r="F296" s="214"/>
      <c r="G296" s="215"/>
      <c r="H296" s="216"/>
      <c r="I296" s="216"/>
      <c r="J296" s="217"/>
      <c r="K296" s="217"/>
      <c r="L296" s="212"/>
      <c r="M296" s="212"/>
      <c r="N296" s="212"/>
      <c r="O296" s="218"/>
      <c r="P296" s="212"/>
    </row>
    <row r="297" spans="4:16" ht="40.15" customHeight="1">
      <c r="D297" s="212"/>
      <c r="E297" s="213"/>
      <c r="F297" s="214"/>
      <c r="G297" s="215"/>
      <c r="H297" s="216"/>
      <c r="I297" s="216"/>
      <c r="J297" s="217"/>
      <c r="K297" s="217"/>
      <c r="L297" s="212"/>
      <c r="M297" s="212"/>
      <c r="N297" s="212"/>
      <c r="O297" s="218"/>
      <c r="P297" s="212"/>
    </row>
    <row r="298" spans="4:16" ht="40.15" customHeight="1">
      <c r="D298" s="212"/>
      <c r="E298" s="213"/>
      <c r="F298" s="214"/>
      <c r="G298" s="215"/>
      <c r="H298" s="216"/>
      <c r="I298" s="216"/>
      <c r="J298" s="217"/>
      <c r="K298" s="217"/>
      <c r="L298" s="212"/>
      <c r="M298" s="212"/>
      <c r="N298" s="212"/>
      <c r="O298" s="218"/>
      <c r="P298" s="212"/>
    </row>
    <row r="299" spans="4:16" ht="40.15" customHeight="1">
      <c r="D299" s="212"/>
      <c r="E299" s="213"/>
      <c r="F299" s="214"/>
      <c r="G299" s="215"/>
      <c r="H299" s="216"/>
      <c r="I299" s="216"/>
      <c r="J299" s="217"/>
      <c r="K299" s="217"/>
      <c r="L299" s="212"/>
      <c r="M299" s="212"/>
      <c r="N299" s="212"/>
      <c r="O299" s="218"/>
      <c r="P299" s="212"/>
    </row>
    <row r="300" spans="4:16" ht="40.15" customHeight="1">
      <c r="D300" s="212"/>
      <c r="E300" s="213"/>
      <c r="F300" s="214"/>
      <c r="G300" s="215"/>
      <c r="H300" s="216"/>
      <c r="I300" s="216"/>
      <c r="J300" s="217"/>
      <c r="K300" s="217"/>
      <c r="L300" s="212"/>
      <c r="M300" s="212"/>
      <c r="N300" s="212"/>
      <c r="O300" s="218"/>
      <c r="P300" s="212"/>
    </row>
    <row r="301" spans="4:16" ht="40.15" customHeight="1">
      <c r="D301" s="212"/>
      <c r="E301" s="213"/>
      <c r="F301" s="214"/>
      <c r="G301" s="215"/>
      <c r="H301" s="216"/>
      <c r="I301" s="216"/>
      <c r="J301" s="217"/>
      <c r="K301" s="217"/>
      <c r="L301" s="212"/>
      <c r="M301" s="212"/>
      <c r="N301" s="212"/>
      <c r="O301" s="218"/>
      <c r="P301" s="212"/>
    </row>
    <row r="302" spans="4:16" ht="40.15" customHeight="1">
      <c r="D302" s="212"/>
      <c r="E302" s="213"/>
      <c r="F302" s="214"/>
      <c r="G302" s="215"/>
      <c r="H302" s="216"/>
      <c r="I302" s="216"/>
      <c r="J302" s="217"/>
      <c r="K302" s="217"/>
      <c r="L302" s="212"/>
      <c r="M302" s="212"/>
      <c r="N302" s="212"/>
      <c r="O302" s="218"/>
      <c r="P302" s="212"/>
    </row>
    <row r="303" spans="4:16" ht="40.15" customHeight="1">
      <c r="D303" s="212"/>
      <c r="E303" s="213"/>
      <c r="F303" s="214"/>
      <c r="G303" s="215"/>
      <c r="H303" s="216"/>
      <c r="I303" s="216"/>
      <c r="J303" s="217"/>
      <c r="K303" s="217"/>
      <c r="L303" s="212"/>
      <c r="M303" s="212"/>
      <c r="N303" s="212"/>
      <c r="O303" s="218"/>
      <c r="P303" s="212"/>
    </row>
    <row r="304" spans="4:16" ht="40.15" customHeight="1">
      <c r="D304" s="212"/>
      <c r="E304" s="213"/>
      <c r="F304" s="214"/>
      <c r="G304" s="215"/>
      <c r="H304" s="216"/>
      <c r="I304" s="216"/>
      <c r="J304" s="217"/>
      <c r="K304" s="217"/>
      <c r="L304" s="212"/>
      <c r="M304" s="212"/>
      <c r="N304" s="212"/>
      <c r="O304" s="218"/>
      <c r="P304" s="212"/>
    </row>
    <row r="305" spans="4:16" ht="40.15" customHeight="1">
      <c r="D305" s="212"/>
      <c r="E305" s="213"/>
      <c r="F305" s="214"/>
      <c r="G305" s="215"/>
      <c r="H305" s="216"/>
      <c r="I305" s="216"/>
      <c r="J305" s="217"/>
      <c r="K305" s="217"/>
      <c r="L305" s="212"/>
      <c r="M305" s="212"/>
      <c r="N305" s="212"/>
      <c r="O305" s="218"/>
      <c r="P305" s="212"/>
    </row>
    <row r="306" spans="4:16" ht="40.15" customHeight="1">
      <c r="D306" s="212"/>
      <c r="E306" s="213"/>
      <c r="F306" s="214"/>
      <c r="G306" s="215"/>
      <c r="H306" s="216"/>
      <c r="I306" s="216"/>
      <c r="J306" s="217"/>
      <c r="K306" s="217"/>
      <c r="L306" s="212"/>
      <c r="M306" s="212"/>
      <c r="N306" s="212"/>
      <c r="O306" s="218"/>
      <c r="P306" s="212"/>
    </row>
    <row r="307" spans="4:16" ht="40.15" customHeight="1">
      <c r="D307" s="212"/>
      <c r="E307" s="213"/>
      <c r="F307" s="214"/>
      <c r="G307" s="215"/>
      <c r="H307" s="216"/>
      <c r="I307" s="216"/>
      <c r="J307" s="217"/>
      <c r="K307" s="217"/>
      <c r="L307" s="212"/>
      <c r="M307" s="212"/>
      <c r="N307" s="212"/>
      <c r="O307" s="218"/>
      <c r="P307" s="212"/>
    </row>
    <row r="308" spans="4:16" ht="40.15" customHeight="1">
      <c r="D308" s="212"/>
      <c r="E308" s="213"/>
      <c r="F308" s="214"/>
      <c r="G308" s="215"/>
      <c r="H308" s="216"/>
      <c r="I308" s="216"/>
      <c r="J308" s="217"/>
      <c r="K308" s="217"/>
      <c r="L308" s="212"/>
      <c r="M308" s="212"/>
      <c r="N308" s="212"/>
      <c r="O308" s="218"/>
      <c r="P308" s="212"/>
    </row>
    <row r="309" spans="4:16" ht="40.15" customHeight="1">
      <c r="D309" s="212"/>
      <c r="E309" s="213"/>
      <c r="F309" s="214"/>
      <c r="G309" s="215"/>
      <c r="H309" s="216"/>
      <c r="I309" s="216"/>
      <c r="J309" s="217"/>
      <c r="K309" s="217"/>
      <c r="L309" s="212"/>
      <c r="M309" s="212"/>
      <c r="N309" s="212"/>
      <c r="O309" s="218"/>
      <c r="P309" s="212"/>
    </row>
    <row r="310" spans="4:16" ht="40.15" customHeight="1">
      <c r="D310" s="212"/>
      <c r="E310" s="213"/>
      <c r="F310" s="214"/>
      <c r="G310" s="215"/>
      <c r="H310" s="216"/>
      <c r="I310" s="216"/>
      <c r="J310" s="217"/>
      <c r="K310" s="217"/>
      <c r="L310" s="212"/>
      <c r="M310" s="212"/>
      <c r="N310" s="212"/>
      <c r="O310" s="218"/>
      <c r="P310" s="212"/>
    </row>
    <row r="311" spans="4:16" ht="40.15" customHeight="1">
      <c r="D311" s="212"/>
      <c r="E311" s="213"/>
      <c r="F311" s="214"/>
      <c r="G311" s="215"/>
      <c r="H311" s="216"/>
      <c r="I311" s="216"/>
      <c r="J311" s="217"/>
      <c r="K311" s="217"/>
      <c r="L311" s="212"/>
      <c r="M311" s="212"/>
      <c r="N311" s="212"/>
      <c r="O311" s="218"/>
      <c r="P311" s="212"/>
    </row>
    <row r="312" spans="4:16" ht="40.15" customHeight="1">
      <c r="D312" s="212"/>
      <c r="E312" s="213"/>
      <c r="F312" s="214"/>
      <c r="G312" s="215"/>
      <c r="H312" s="216"/>
      <c r="I312" s="216"/>
      <c r="J312" s="217"/>
      <c r="K312" s="217"/>
      <c r="L312" s="212"/>
      <c r="M312" s="212"/>
      <c r="N312" s="212"/>
      <c r="O312" s="218"/>
      <c r="P312" s="212"/>
    </row>
    <row r="313" spans="4:16" ht="40.15" customHeight="1">
      <c r="D313" s="212"/>
      <c r="E313" s="213"/>
      <c r="F313" s="214"/>
      <c r="G313" s="215"/>
      <c r="H313" s="216"/>
      <c r="I313" s="216"/>
      <c r="J313" s="217"/>
      <c r="K313" s="217"/>
      <c r="L313" s="212"/>
      <c r="M313" s="212"/>
      <c r="N313" s="212"/>
      <c r="O313" s="218"/>
      <c r="P313" s="212"/>
    </row>
    <row r="314" spans="4:16" ht="40.15" customHeight="1">
      <c r="D314" s="212"/>
      <c r="E314" s="213"/>
      <c r="F314" s="214"/>
      <c r="G314" s="215"/>
      <c r="H314" s="216"/>
      <c r="I314" s="216"/>
      <c r="J314" s="217"/>
      <c r="K314" s="217"/>
      <c r="L314" s="212"/>
      <c r="M314" s="212"/>
      <c r="N314" s="212"/>
      <c r="O314" s="218"/>
      <c r="P314" s="212"/>
    </row>
    <row r="315" spans="4:16" ht="40.15" customHeight="1">
      <c r="D315" s="212"/>
      <c r="E315" s="213"/>
      <c r="F315" s="214"/>
      <c r="G315" s="215"/>
      <c r="H315" s="216"/>
      <c r="I315" s="216"/>
      <c r="J315" s="217"/>
      <c r="K315" s="217"/>
      <c r="L315" s="212"/>
      <c r="M315" s="212"/>
      <c r="N315" s="212"/>
      <c r="O315" s="218"/>
      <c r="P315" s="212"/>
    </row>
    <row r="316" spans="4:16" ht="40.15" customHeight="1">
      <c r="D316" s="212"/>
      <c r="E316" s="213"/>
      <c r="F316" s="214"/>
      <c r="G316" s="215"/>
      <c r="H316" s="216"/>
      <c r="I316" s="216"/>
      <c r="J316" s="217"/>
      <c r="K316" s="217"/>
      <c r="L316" s="212"/>
      <c r="M316" s="212"/>
      <c r="N316" s="212"/>
      <c r="O316" s="218"/>
      <c r="P316" s="212"/>
    </row>
    <row r="317" spans="4:16" ht="40.15" customHeight="1">
      <c r="D317" s="212"/>
      <c r="E317" s="213"/>
      <c r="F317" s="214"/>
      <c r="G317" s="215"/>
      <c r="H317" s="216"/>
      <c r="I317" s="216"/>
      <c r="J317" s="217"/>
      <c r="K317" s="217"/>
      <c r="L317" s="212"/>
      <c r="M317" s="212"/>
      <c r="N317" s="212"/>
      <c r="O317" s="218"/>
      <c r="P317" s="212"/>
    </row>
    <row r="318" spans="4:16" ht="40.15" customHeight="1">
      <c r="D318" s="212"/>
      <c r="E318" s="213"/>
      <c r="F318" s="214"/>
      <c r="G318" s="215"/>
      <c r="H318" s="216"/>
      <c r="I318" s="216"/>
      <c r="J318" s="217"/>
      <c r="K318" s="217"/>
      <c r="L318" s="212"/>
      <c r="M318" s="212"/>
      <c r="N318" s="212"/>
      <c r="O318" s="218"/>
      <c r="P318" s="212"/>
    </row>
    <row r="319" spans="4:16" ht="40.15" customHeight="1">
      <c r="D319" s="212"/>
      <c r="E319" s="213"/>
      <c r="F319" s="214"/>
      <c r="G319" s="215"/>
      <c r="H319" s="216"/>
      <c r="I319" s="216"/>
      <c r="J319" s="217"/>
      <c r="K319" s="217"/>
      <c r="L319" s="212"/>
      <c r="M319" s="212"/>
      <c r="N319" s="212"/>
      <c r="O319" s="218"/>
      <c r="P319" s="212"/>
    </row>
    <row r="320" spans="4:16" ht="40.15" customHeight="1">
      <c r="D320" s="212"/>
      <c r="E320" s="213"/>
      <c r="F320" s="214"/>
      <c r="G320" s="215"/>
      <c r="H320" s="216"/>
      <c r="I320" s="216"/>
      <c r="J320" s="217"/>
      <c r="K320" s="217"/>
      <c r="L320" s="212"/>
      <c r="M320" s="212"/>
      <c r="N320" s="212"/>
      <c r="O320" s="218"/>
      <c r="P320" s="212"/>
    </row>
    <row r="321" spans="4:16" ht="40.15" customHeight="1">
      <c r="D321" s="212"/>
      <c r="E321" s="213"/>
      <c r="F321" s="214"/>
      <c r="G321" s="215"/>
      <c r="H321" s="216"/>
      <c r="I321" s="216"/>
      <c r="J321" s="217"/>
      <c r="K321" s="217"/>
      <c r="L321" s="212"/>
      <c r="M321" s="212"/>
      <c r="N321" s="212"/>
      <c r="O321" s="218"/>
      <c r="P321" s="212"/>
    </row>
    <row r="322" spans="4:16" ht="40.15" customHeight="1">
      <c r="D322" s="212"/>
      <c r="E322" s="213"/>
      <c r="F322" s="214"/>
      <c r="G322" s="215"/>
      <c r="H322" s="216"/>
      <c r="I322" s="216"/>
      <c r="J322" s="217"/>
      <c r="K322" s="217"/>
      <c r="L322" s="212"/>
      <c r="M322" s="212"/>
      <c r="N322" s="212"/>
      <c r="O322" s="218"/>
      <c r="P322" s="212"/>
    </row>
    <row r="323" spans="4:16" ht="40.15" customHeight="1">
      <c r="D323" s="212"/>
      <c r="E323" s="213"/>
      <c r="F323" s="214"/>
      <c r="G323" s="215"/>
      <c r="H323" s="216"/>
      <c r="I323" s="216"/>
      <c r="J323" s="217"/>
      <c r="K323" s="217"/>
      <c r="L323" s="212"/>
      <c r="M323" s="212"/>
      <c r="N323" s="212"/>
      <c r="O323" s="218"/>
      <c r="P323" s="212"/>
    </row>
    <row r="324" spans="4:16" ht="40.15" customHeight="1">
      <c r="D324" s="212"/>
      <c r="E324" s="213"/>
      <c r="F324" s="214"/>
      <c r="G324" s="215"/>
      <c r="H324" s="216"/>
      <c r="I324" s="216"/>
      <c r="J324" s="217"/>
      <c r="K324" s="217"/>
      <c r="L324" s="212"/>
      <c r="M324" s="212"/>
      <c r="N324" s="212"/>
      <c r="O324" s="218"/>
      <c r="P324" s="212"/>
    </row>
    <row r="325" spans="4:16" ht="40.15" customHeight="1">
      <c r="D325" s="212"/>
      <c r="E325" s="213"/>
      <c r="F325" s="214"/>
      <c r="G325" s="215"/>
      <c r="H325" s="216"/>
      <c r="I325" s="216"/>
      <c r="J325" s="217"/>
      <c r="K325" s="217"/>
      <c r="L325" s="212"/>
      <c r="M325" s="212"/>
      <c r="N325" s="212"/>
      <c r="O325" s="218"/>
      <c r="P325" s="212"/>
    </row>
    <row r="326" spans="4:16" ht="40.15" customHeight="1">
      <c r="D326" s="212"/>
      <c r="E326" s="213"/>
      <c r="F326" s="214"/>
      <c r="G326" s="215"/>
      <c r="H326" s="216"/>
      <c r="I326" s="216"/>
      <c r="J326" s="217"/>
      <c r="K326" s="217"/>
      <c r="L326" s="212"/>
      <c r="M326" s="212"/>
      <c r="N326" s="212"/>
      <c r="O326" s="218"/>
      <c r="P326" s="212"/>
    </row>
    <row r="327" spans="4:16" ht="40.15" customHeight="1">
      <c r="D327" s="212"/>
      <c r="E327" s="213"/>
      <c r="F327" s="214"/>
      <c r="G327" s="215"/>
      <c r="H327" s="216"/>
      <c r="I327" s="216"/>
      <c r="J327" s="217"/>
      <c r="K327" s="217"/>
      <c r="L327" s="212"/>
      <c r="M327" s="212"/>
      <c r="N327" s="212"/>
      <c r="O327" s="218"/>
      <c r="P327" s="212"/>
    </row>
    <row r="328" spans="4:16" ht="40.15" customHeight="1">
      <c r="D328" s="212"/>
      <c r="E328" s="213"/>
      <c r="F328" s="214"/>
      <c r="G328" s="215"/>
      <c r="H328" s="216"/>
      <c r="I328" s="216"/>
      <c r="J328" s="217"/>
      <c r="K328" s="217"/>
      <c r="L328" s="212"/>
      <c r="M328" s="212"/>
      <c r="N328" s="212"/>
      <c r="O328" s="218"/>
      <c r="P328" s="212"/>
    </row>
    <row r="329" spans="4:16" ht="40.15" customHeight="1">
      <c r="D329" s="212"/>
      <c r="E329" s="213"/>
      <c r="F329" s="214"/>
      <c r="G329" s="215"/>
      <c r="H329" s="216"/>
      <c r="I329" s="216"/>
      <c r="J329" s="217"/>
      <c r="K329" s="217"/>
      <c r="L329" s="212"/>
      <c r="M329" s="212"/>
      <c r="N329" s="212"/>
      <c r="O329" s="218"/>
      <c r="P329" s="212"/>
    </row>
    <row r="330" spans="4:16" ht="40.15" customHeight="1">
      <c r="D330" s="212"/>
      <c r="E330" s="213"/>
      <c r="F330" s="214"/>
      <c r="G330" s="215"/>
      <c r="H330" s="216"/>
      <c r="I330" s="216"/>
      <c r="J330" s="217"/>
      <c r="K330" s="217"/>
      <c r="L330" s="212"/>
      <c r="M330" s="212"/>
      <c r="N330" s="212"/>
      <c r="O330" s="218"/>
      <c r="P330" s="212"/>
    </row>
    <row r="331" spans="4:16" ht="40.15" customHeight="1">
      <c r="D331" s="212"/>
      <c r="E331" s="213"/>
      <c r="F331" s="214"/>
      <c r="G331" s="215"/>
      <c r="H331" s="216"/>
      <c r="I331" s="216"/>
      <c r="J331" s="217"/>
      <c r="K331" s="217"/>
      <c r="L331" s="212"/>
      <c r="M331" s="212"/>
      <c r="N331" s="212"/>
      <c r="O331" s="218"/>
      <c r="P331" s="212"/>
    </row>
    <row r="332" spans="4:16" ht="40.15" customHeight="1">
      <c r="D332" s="212"/>
      <c r="E332" s="213"/>
      <c r="F332" s="214"/>
      <c r="G332" s="215"/>
      <c r="H332" s="216"/>
      <c r="I332" s="216"/>
      <c r="J332" s="217"/>
      <c r="K332" s="217"/>
      <c r="L332" s="212"/>
      <c r="M332" s="212"/>
      <c r="N332" s="212"/>
      <c r="O332" s="218"/>
      <c r="P332" s="212"/>
    </row>
    <row r="333" spans="4:16" ht="40.15" customHeight="1">
      <c r="D333" s="212"/>
      <c r="E333" s="213"/>
      <c r="F333" s="214"/>
      <c r="G333" s="215"/>
      <c r="H333" s="216"/>
      <c r="I333" s="216"/>
      <c r="J333" s="217"/>
      <c r="K333" s="217"/>
      <c r="L333" s="212"/>
      <c r="M333" s="212"/>
      <c r="N333" s="212"/>
      <c r="O333" s="218"/>
      <c r="P333" s="212"/>
    </row>
    <row r="334" spans="4:16" ht="40.15" customHeight="1">
      <c r="D334" s="212"/>
      <c r="E334" s="213"/>
      <c r="F334" s="214"/>
      <c r="G334" s="215"/>
      <c r="H334" s="216"/>
      <c r="I334" s="216"/>
      <c r="J334" s="217"/>
      <c r="K334" s="217"/>
      <c r="L334" s="212"/>
      <c r="M334" s="212"/>
      <c r="N334" s="212"/>
      <c r="O334" s="218"/>
      <c r="P334" s="212"/>
    </row>
    <row r="335" spans="4:16" ht="40.15" customHeight="1">
      <c r="D335" s="212"/>
      <c r="E335" s="213"/>
      <c r="F335" s="214"/>
      <c r="G335" s="215"/>
      <c r="H335" s="216"/>
      <c r="I335" s="216"/>
      <c r="J335" s="217"/>
      <c r="K335" s="217"/>
      <c r="L335" s="212"/>
      <c r="M335" s="212"/>
      <c r="N335" s="212"/>
      <c r="O335" s="218"/>
      <c r="P335" s="212"/>
    </row>
    <row r="336" spans="4:16" ht="40.15" customHeight="1">
      <c r="D336" s="212"/>
      <c r="E336" s="213"/>
      <c r="F336" s="214"/>
      <c r="G336" s="215"/>
      <c r="H336" s="216"/>
      <c r="I336" s="216"/>
      <c r="J336" s="217"/>
      <c r="K336" s="217"/>
      <c r="L336" s="212"/>
      <c r="M336" s="212"/>
      <c r="N336" s="212"/>
      <c r="O336" s="218"/>
      <c r="P336" s="212"/>
    </row>
    <row r="337" spans="4:16" ht="40.15" customHeight="1">
      <c r="D337" s="212"/>
      <c r="E337" s="213"/>
      <c r="F337" s="214"/>
      <c r="G337" s="215"/>
      <c r="H337" s="216"/>
      <c r="I337" s="216"/>
      <c r="J337" s="217"/>
      <c r="K337" s="217"/>
      <c r="L337" s="212"/>
      <c r="M337" s="212"/>
      <c r="N337" s="212"/>
      <c r="O337" s="218"/>
      <c r="P337" s="212"/>
    </row>
    <row r="338" spans="4:16" ht="40.15" customHeight="1">
      <c r="D338" s="212"/>
      <c r="E338" s="213"/>
      <c r="F338" s="214"/>
      <c r="G338" s="215"/>
      <c r="H338" s="216"/>
      <c r="I338" s="216"/>
      <c r="J338" s="217"/>
      <c r="K338" s="217"/>
      <c r="L338" s="212"/>
      <c r="M338" s="212"/>
      <c r="N338" s="212"/>
      <c r="O338" s="218"/>
      <c r="P338" s="212"/>
    </row>
    <row r="339" spans="4:16" ht="40.15" customHeight="1">
      <c r="D339" s="212"/>
      <c r="E339" s="213"/>
      <c r="F339" s="214"/>
      <c r="G339" s="215"/>
      <c r="H339" s="216"/>
      <c r="I339" s="216"/>
      <c r="J339" s="217"/>
      <c r="K339" s="217"/>
      <c r="L339" s="212"/>
      <c r="M339" s="212"/>
      <c r="N339" s="212"/>
      <c r="O339" s="218"/>
      <c r="P339" s="212"/>
    </row>
    <row r="340" spans="4:16" ht="40.15" customHeight="1">
      <c r="D340" s="212"/>
      <c r="E340" s="213"/>
      <c r="F340" s="214"/>
      <c r="G340" s="215"/>
      <c r="H340" s="216"/>
      <c r="I340" s="216"/>
      <c r="J340" s="217"/>
      <c r="K340" s="217"/>
      <c r="L340" s="212"/>
      <c r="M340" s="212"/>
      <c r="N340" s="212"/>
      <c r="O340" s="218"/>
      <c r="P340" s="212"/>
    </row>
    <row r="341" spans="4:16" ht="40.15" customHeight="1">
      <c r="D341" s="212"/>
      <c r="E341" s="213"/>
      <c r="F341" s="214"/>
      <c r="G341" s="215"/>
      <c r="H341" s="216"/>
      <c r="I341" s="216"/>
      <c r="J341" s="217"/>
      <c r="K341" s="217"/>
      <c r="L341" s="212"/>
      <c r="M341" s="212"/>
      <c r="N341" s="212"/>
      <c r="O341" s="218"/>
      <c r="P341" s="212"/>
    </row>
    <row r="342" spans="4:16" ht="40.15" customHeight="1">
      <c r="D342" s="212"/>
      <c r="E342" s="213"/>
      <c r="F342" s="214"/>
      <c r="G342" s="215"/>
      <c r="H342" s="216"/>
      <c r="I342" s="216"/>
      <c r="J342" s="217"/>
      <c r="K342" s="217"/>
      <c r="L342" s="212"/>
      <c r="M342" s="212"/>
      <c r="N342" s="212"/>
      <c r="O342" s="218"/>
      <c r="P342" s="212"/>
    </row>
    <row r="343" spans="4:16" ht="40.15" customHeight="1">
      <c r="D343" s="212"/>
      <c r="E343" s="213"/>
      <c r="F343" s="214"/>
      <c r="G343" s="215"/>
      <c r="H343" s="216"/>
      <c r="I343" s="216"/>
      <c r="J343" s="217"/>
      <c r="K343" s="217"/>
      <c r="L343" s="212"/>
      <c r="M343" s="212"/>
      <c r="N343" s="212"/>
      <c r="O343" s="218"/>
      <c r="P343" s="212"/>
    </row>
    <row r="344" spans="4:16" ht="40.15" customHeight="1">
      <c r="D344" s="212"/>
      <c r="E344" s="213"/>
      <c r="F344" s="214"/>
      <c r="G344" s="215"/>
      <c r="H344" s="216"/>
      <c r="I344" s="216"/>
      <c r="J344" s="217"/>
      <c r="K344" s="217"/>
      <c r="L344" s="212"/>
      <c r="M344" s="212"/>
      <c r="N344" s="212"/>
      <c r="O344" s="218"/>
      <c r="P344" s="212"/>
    </row>
    <row r="345" spans="4:16" ht="40.15" customHeight="1">
      <c r="D345" s="212"/>
      <c r="E345" s="213"/>
      <c r="F345" s="214"/>
      <c r="G345" s="215"/>
      <c r="H345" s="216"/>
      <c r="I345" s="216"/>
      <c r="J345" s="217"/>
      <c r="K345" s="217"/>
      <c r="L345" s="212"/>
      <c r="M345" s="212"/>
      <c r="N345" s="212"/>
      <c r="O345" s="218"/>
      <c r="P345" s="212"/>
    </row>
    <row r="346" spans="4:16" ht="40.15" customHeight="1">
      <c r="D346" s="212"/>
      <c r="E346" s="213"/>
      <c r="F346" s="214"/>
      <c r="G346" s="215"/>
      <c r="H346" s="216"/>
      <c r="I346" s="216"/>
      <c r="J346" s="217"/>
      <c r="K346" s="217"/>
      <c r="L346" s="212"/>
      <c r="M346" s="212"/>
      <c r="N346" s="212"/>
      <c r="O346" s="218"/>
      <c r="P346" s="212"/>
    </row>
    <row r="347" spans="4:16" ht="40.15" customHeight="1">
      <c r="D347" s="212"/>
      <c r="E347" s="213"/>
      <c r="F347" s="214"/>
      <c r="G347" s="215"/>
      <c r="H347" s="216"/>
      <c r="I347" s="216"/>
      <c r="J347" s="217"/>
      <c r="K347" s="217"/>
      <c r="L347" s="212"/>
      <c r="M347" s="212"/>
      <c r="N347" s="212"/>
      <c r="O347" s="218"/>
      <c r="P347" s="212"/>
    </row>
    <row r="348" spans="4:16" ht="40.15" customHeight="1">
      <c r="D348" s="212"/>
      <c r="E348" s="213"/>
      <c r="F348" s="214"/>
      <c r="G348" s="215"/>
      <c r="H348" s="216"/>
      <c r="I348" s="216"/>
      <c r="J348" s="217"/>
      <c r="K348" s="217"/>
      <c r="L348" s="212"/>
      <c r="M348" s="212"/>
      <c r="N348" s="212"/>
      <c r="O348" s="218"/>
      <c r="P348" s="212"/>
    </row>
    <row r="349" spans="4:16" ht="40.15" customHeight="1">
      <c r="D349" s="212"/>
      <c r="E349" s="213"/>
      <c r="F349" s="214"/>
      <c r="G349" s="215"/>
      <c r="H349" s="216"/>
      <c r="I349" s="216"/>
      <c r="J349" s="217"/>
      <c r="K349" s="217"/>
      <c r="L349" s="212"/>
      <c r="M349" s="212"/>
      <c r="N349" s="212"/>
      <c r="O349" s="218"/>
      <c r="P349" s="212"/>
    </row>
    <row r="350" spans="4:16" ht="40.15" customHeight="1">
      <c r="D350" s="212"/>
      <c r="E350" s="213"/>
      <c r="F350" s="214"/>
      <c r="G350" s="215"/>
      <c r="H350" s="216"/>
      <c r="I350" s="216"/>
      <c r="J350" s="217"/>
      <c r="K350" s="217"/>
      <c r="L350" s="212"/>
      <c r="M350" s="212"/>
      <c r="N350" s="212"/>
      <c r="O350" s="218"/>
      <c r="P350" s="212"/>
    </row>
    <row r="351" spans="4:16" ht="40.15" customHeight="1">
      <c r="D351" s="212"/>
      <c r="E351" s="213"/>
      <c r="F351" s="214"/>
      <c r="G351" s="215"/>
      <c r="H351" s="216"/>
      <c r="I351" s="216"/>
      <c r="J351" s="217"/>
      <c r="K351" s="217"/>
      <c r="L351" s="212"/>
      <c r="M351" s="212"/>
      <c r="N351" s="212"/>
      <c r="O351" s="218"/>
      <c r="P351" s="212"/>
    </row>
    <row r="352" spans="4:16" ht="40.15" customHeight="1">
      <c r="D352" s="212"/>
      <c r="E352" s="213"/>
      <c r="F352" s="214"/>
      <c r="G352" s="215"/>
      <c r="H352" s="216"/>
      <c r="I352" s="216"/>
      <c r="J352" s="217"/>
      <c r="K352" s="217"/>
      <c r="L352" s="212"/>
      <c r="M352" s="212"/>
      <c r="N352" s="212"/>
      <c r="O352" s="218"/>
      <c r="P352" s="212"/>
    </row>
    <row r="353" spans="4:16" ht="40.15" customHeight="1">
      <c r="D353" s="212"/>
      <c r="E353" s="213"/>
      <c r="F353" s="214"/>
      <c r="G353" s="215"/>
      <c r="H353" s="216"/>
      <c r="I353" s="216"/>
      <c r="J353" s="217"/>
      <c r="K353" s="217"/>
      <c r="L353" s="212"/>
      <c r="M353" s="212"/>
      <c r="N353" s="212"/>
      <c r="O353" s="218"/>
      <c r="P353" s="212"/>
    </row>
    <row r="354" spans="4:16" ht="40.15" customHeight="1">
      <c r="D354" s="212"/>
      <c r="E354" s="213"/>
      <c r="F354" s="214"/>
      <c r="G354" s="215"/>
      <c r="H354" s="216"/>
      <c r="I354" s="216"/>
      <c r="J354" s="217"/>
      <c r="K354" s="217"/>
      <c r="L354" s="212"/>
      <c r="M354" s="212"/>
      <c r="N354" s="212"/>
      <c r="O354" s="218"/>
      <c r="P354" s="212"/>
    </row>
    <row r="355" spans="4:16" ht="40.15" customHeight="1">
      <c r="D355" s="212"/>
      <c r="E355" s="213"/>
      <c r="F355" s="214"/>
      <c r="G355" s="215"/>
      <c r="H355" s="216"/>
      <c r="I355" s="216"/>
      <c r="J355" s="217"/>
      <c r="K355" s="217"/>
      <c r="L355" s="212"/>
      <c r="M355" s="212"/>
      <c r="N355" s="212"/>
      <c r="O355" s="218"/>
      <c r="P355" s="212"/>
    </row>
    <row r="356" spans="4:16" ht="40.15" customHeight="1">
      <c r="D356" s="212"/>
      <c r="E356" s="213"/>
      <c r="F356" s="214"/>
      <c r="G356" s="215"/>
      <c r="H356" s="216"/>
      <c r="I356" s="216"/>
      <c r="J356" s="217"/>
      <c r="K356" s="217"/>
      <c r="L356" s="212"/>
      <c r="M356" s="212"/>
      <c r="N356" s="212"/>
      <c r="O356" s="218"/>
      <c r="P356" s="212"/>
    </row>
    <row r="357" spans="4:16" ht="40.15" customHeight="1">
      <c r="D357" s="212"/>
      <c r="E357" s="213"/>
      <c r="F357" s="214"/>
      <c r="G357" s="215"/>
      <c r="H357" s="216"/>
      <c r="I357" s="216"/>
      <c r="J357" s="217"/>
      <c r="K357" s="217"/>
      <c r="L357" s="212"/>
      <c r="M357" s="212"/>
      <c r="N357" s="212"/>
      <c r="O357" s="218"/>
      <c r="P357" s="212"/>
    </row>
    <row r="358" spans="4:16" ht="40.15" customHeight="1">
      <c r="D358" s="212"/>
      <c r="E358" s="213"/>
      <c r="F358" s="214"/>
      <c r="G358" s="215"/>
      <c r="H358" s="216"/>
      <c r="I358" s="216"/>
      <c r="J358" s="217"/>
      <c r="K358" s="217"/>
      <c r="L358" s="212"/>
      <c r="M358" s="212"/>
      <c r="N358" s="212"/>
      <c r="O358" s="218"/>
      <c r="P358" s="212"/>
    </row>
    <row r="359" spans="4:16" ht="40.15" customHeight="1">
      <c r="D359" s="212"/>
      <c r="E359" s="213"/>
      <c r="F359" s="214"/>
      <c r="G359" s="215"/>
      <c r="H359" s="216"/>
      <c r="I359" s="216"/>
      <c r="J359" s="217"/>
      <c r="K359" s="217"/>
      <c r="L359" s="212"/>
      <c r="M359" s="212"/>
      <c r="N359" s="212"/>
      <c r="O359" s="218"/>
      <c r="P359" s="212"/>
    </row>
    <row r="360" spans="4:16" ht="40.15" customHeight="1">
      <c r="D360" s="212"/>
      <c r="E360" s="213"/>
      <c r="F360" s="214"/>
      <c r="G360" s="215"/>
      <c r="H360" s="216"/>
      <c r="I360" s="216"/>
      <c r="J360" s="217"/>
      <c r="K360" s="217"/>
      <c r="L360" s="212"/>
      <c r="M360" s="212"/>
      <c r="N360" s="212"/>
      <c r="O360" s="218"/>
      <c r="P360" s="212"/>
    </row>
    <row r="361" spans="4:16" ht="40.15" customHeight="1">
      <c r="D361" s="212"/>
      <c r="E361" s="213"/>
      <c r="F361" s="214"/>
      <c r="G361" s="215"/>
      <c r="H361" s="216"/>
      <c r="I361" s="216"/>
      <c r="J361" s="217"/>
      <c r="K361" s="217"/>
      <c r="L361" s="212"/>
      <c r="M361" s="212"/>
      <c r="N361" s="212"/>
      <c r="O361" s="218"/>
      <c r="P361" s="212"/>
    </row>
    <row r="362" spans="4:16" ht="40.15" customHeight="1">
      <c r="D362" s="212"/>
      <c r="E362" s="213"/>
      <c r="F362" s="214"/>
      <c r="G362" s="215"/>
      <c r="H362" s="216"/>
      <c r="I362" s="216"/>
      <c r="J362" s="217"/>
      <c r="K362" s="217"/>
      <c r="L362" s="212"/>
      <c r="M362" s="212"/>
      <c r="N362" s="212"/>
      <c r="O362" s="218"/>
      <c r="P362" s="212"/>
    </row>
    <row r="363" spans="4:16" ht="40.15" customHeight="1">
      <c r="D363" s="212"/>
      <c r="E363" s="213"/>
      <c r="F363" s="214"/>
      <c r="G363" s="215"/>
      <c r="H363" s="216"/>
      <c r="I363" s="216"/>
      <c r="J363" s="217"/>
      <c r="K363" s="217"/>
      <c r="L363" s="212"/>
      <c r="M363" s="212"/>
      <c r="N363" s="212"/>
      <c r="O363" s="218"/>
      <c r="P363" s="212"/>
    </row>
    <row r="364" spans="4:16" ht="40.15" customHeight="1">
      <c r="D364" s="212"/>
      <c r="E364" s="213"/>
      <c r="F364" s="214"/>
      <c r="G364" s="215"/>
      <c r="H364" s="216"/>
      <c r="I364" s="216"/>
      <c r="J364" s="217"/>
      <c r="K364" s="217"/>
      <c r="L364" s="212"/>
      <c r="M364" s="212"/>
      <c r="N364" s="212"/>
      <c r="O364" s="218"/>
      <c r="P364" s="212"/>
    </row>
    <row r="365" spans="4:16" ht="40.15" customHeight="1">
      <c r="D365" s="212"/>
      <c r="E365" s="213"/>
      <c r="F365" s="214"/>
      <c r="G365" s="215"/>
      <c r="H365" s="216"/>
      <c r="I365" s="216"/>
      <c r="J365" s="217"/>
      <c r="K365" s="217"/>
      <c r="L365" s="212"/>
      <c r="M365" s="212"/>
      <c r="N365" s="212"/>
      <c r="O365" s="218"/>
      <c r="P365" s="212"/>
    </row>
    <row r="366" spans="4:16" ht="40.15" customHeight="1">
      <c r="D366" s="212"/>
      <c r="E366" s="213"/>
      <c r="F366" s="214"/>
      <c r="G366" s="215"/>
      <c r="H366" s="216"/>
      <c r="I366" s="216"/>
      <c r="J366" s="217"/>
      <c r="K366" s="217"/>
      <c r="L366" s="212"/>
      <c r="M366" s="212"/>
      <c r="N366" s="212"/>
      <c r="O366" s="218"/>
      <c r="P366" s="212"/>
    </row>
    <row r="367" spans="4:16" ht="40.15" customHeight="1">
      <c r="D367" s="212"/>
      <c r="E367" s="213"/>
      <c r="F367" s="214"/>
      <c r="G367" s="215"/>
      <c r="H367" s="216"/>
      <c r="I367" s="216"/>
      <c r="J367" s="217"/>
      <c r="K367" s="217"/>
      <c r="L367" s="212"/>
      <c r="M367" s="212"/>
      <c r="N367" s="212"/>
      <c r="O367" s="218"/>
      <c r="P367" s="212"/>
    </row>
    <row r="368" spans="4:16" ht="40.15" customHeight="1">
      <c r="D368" s="212"/>
      <c r="E368" s="213"/>
      <c r="F368" s="214"/>
      <c r="G368" s="215"/>
      <c r="H368" s="216"/>
      <c r="I368" s="216"/>
      <c r="J368" s="217"/>
      <c r="K368" s="217"/>
      <c r="L368" s="212"/>
      <c r="M368" s="212"/>
      <c r="N368" s="212"/>
      <c r="O368" s="218"/>
      <c r="P368" s="212"/>
    </row>
    <row r="369" spans="4:16" ht="40.15" customHeight="1">
      <c r="D369" s="212"/>
      <c r="E369" s="213"/>
      <c r="F369" s="214"/>
      <c r="G369" s="215"/>
      <c r="H369" s="216"/>
      <c r="I369" s="216"/>
      <c r="J369" s="217"/>
      <c r="K369" s="217"/>
      <c r="L369" s="212"/>
      <c r="M369" s="212"/>
      <c r="N369" s="212"/>
      <c r="O369" s="218"/>
      <c r="P369" s="212"/>
    </row>
    <row r="370" spans="4:16" ht="40.15" customHeight="1">
      <c r="D370" s="212"/>
      <c r="E370" s="213"/>
      <c r="F370" s="214"/>
      <c r="G370" s="215"/>
      <c r="H370" s="216"/>
      <c r="I370" s="216"/>
      <c r="J370" s="217"/>
      <c r="K370" s="217"/>
      <c r="L370" s="212"/>
      <c r="M370" s="212"/>
      <c r="N370" s="212"/>
      <c r="O370" s="218"/>
      <c r="P370" s="212"/>
    </row>
    <row r="371" spans="4:16" ht="40.15" customHeight="1">
      <c r="D371" s="212"/>
      <c r="E371" s="213"/>
      <c r="F371" s="214"/>
      <c r="G371" s="215"/>
      <c r="H371" s="216"/>
      <c r="I371" s="216"/>
      <c r="J371" s="217"/>
      <c r="K371" s="217"/>
      <c r="L371" s="212"/>
      <c r="M371" s="212"/>
      <c r="N371" s="212"/>
      <c r="O371" s="218"/>
      <c r="P371" s="212"/>
    </row>
    <row r="372" spans="4:16" ht="40.15" customHeight="1">
      <c r="D372" s="212"/>
      <c r="E372" s="213"/>
      <c r="F372" s="214"/>
      <c r="G372" s="215"/>
      <c r="H372" s="216"/>
      <c r="I372" s="216"/>
      <c r="J372" s="217"/>
      <c r="K372" s="217"/>
      <c r="L372" s="212"/>
      <c r="M372" s="212"/>
      <c r="N372" s="212"/>
      <c r="O372" s="218"/>
      <c r="P372" s="212"/>
    </row>
    <row r="373" spans="4:16" ht="40.15" customHeight="1">
      <c r="D373" s="212"/>
      <c r="E373" s="213"/>
      <c r="F373" s="214"/>
      <c r="G373" s="215"/>
      <c r="H373" s="216"/>
      <c r="I373" s="216"/>
      <c r="J373" s="217"/>
      <c r="K373" s="217"/>
      <c r="L373" s="212"/>
      <c r="M373" s="212"/>
      <c r="N373" s="212"/>
      <c r="O373" s="218"/>
      <c r="P373" s="212"/>
    </row>
    <row r="374" spans="4:16" ht="40.15" customHeight="1">
      <c r="D374" s="212"/>
      <c r="E374" s="213"/>
      <c r="F374" s="214"/>
      <c r="G374" s="215"/>
      <c r="H374" s="216"/>
      <c r="I374" s="216"/>
      <c r="J374" s="217"/>
      <c r="K374" s="217"/>
      <c r="L374" s="212"/>
      <c r="M374" s="212"/>
      <c r="N374" s="212"/>
      <c r="O374" s="218"/>
      <c r="P374" s="212"/>
    </row>
    <row r="375" spans="4:16" ht="40.15" customHeight="1">
      <c r="D375" s="212"/>
      <c r="E375" s="213"/>
      <c r="F375" s="214"/>
      <c r="G375" s="215"/>
      <c r="H375" s="216"/>
      <c r="I375" s="216"/>
      <c r="J375" s="217"/>
      <c r="K375" s="217"/>
      <c r="L375" s="212"/>
      <c r="M375" s="212"/>
      <c r="N375" s="212"/>
      <c r="O375" s="218"/>
      <c r="P375" s="212"/>
    </row>
    <row r="376" spans="4:16" ht="40.15" customHeight="1">
      <c r="D376" s="212"/>
      <c r="E376" s="213"/>
      <c r="F376" s="214"/>
      <c r="G376" s="215"/>
      <c r="H376" s="216"/>
      <c r="I376" s="216"/>
      <c r="J376" s="217"/>
      <c r="K376" s="217"/>
      <c r="L376" s="212"/>
      <c r="M376" s="212"/>
      <c r="N376" s="212"/>
      <c r="O376" s="218"/>
      <c r="P376" s="212"/>
    </row>
    <row r="377" spans="4:16" ht="40.15" customHeight="1">
      <c r="D377" s="212"/>
      <c r="E377" s="213"/>
      <c r="F377" s="214"/>
      <c r="G377" s="215"/>
      <c r="H377" s="216"/>
      <c r="I377" s="216"/>
      <c r="J377" s="217"/>
      <c r="K377" s="217"/>
      <c r="L377" s="212"/>
      <c r="M377" s="212"/>
      <c r="N377" s="212"/>
      <c r="O377" s="218"/>
      <c r="P377" s="212"/>
    </row>
    <row r="378" spans="4:16" ht="40.15" customHeight="1">
      <c r="D378" s="212"/>
      <c r="E378" s="213"/>
      <c r="F378" s="214"/>
      <c r="G378" s="215"/>
      <c r="H378" s="216"/>
      <c r="I378" s="216"/>
      <c r="J378" s="217"/>
      <c r="K378" s="217"/>
      <c r="L378" s="212"/>
      <c r="M378" s="212"/>
      <c r="N378" s="212"/>
      <c r="O378" s="218"/>
      <c r="P378" s="212"/>
    </row>
    <row r="379" spans="4:16" ht="40.15" customHeight="1">
      <c r="D379" s="212"/>
      <c r="E379" s="213"/>
      <c r="F379" s="214"/>
      <c r="G379" s="215"/>
      <c r="H379" s="216"/>
      <c r="I379" s="216"/>
      <c r="J379" s="217"/>
      <c r="K379" s="217"/>
      <c r="L379" s="212"/>
      <c r="M379" s="212"/>
      <c r="N379" s="212"/>
      <c r="O379" s="218"/>
      <c r="P379" s="212"/>
    </row>
    <row r="380" spans="4:16" ht="40.15" customHeight="1">
      <c r="D380" s="212"/>
      <c r="E380" s="213"/>
      <c r="F380" s="214"/>
      <c r="G380" s="215"/>
      <c r="H380" s="216"/>
      <c r="I380" s="216"/>
      <c r="J380" s="217"/>
      <c r="K380" s="217"/>
      <c r="L380" s="212"/>
      <c r="M380" s="212"/>
      <c r="N380" s="212"/>
      <c r="O380" s="218"/>
      <c r="P380" s="212"/>
    </row>
    <row r="381" spans="4:16" ht="40.15" customHeight="1">
      <c r="D381" s="212"/>
      <c r="E381" s="213"/>
      <c r="F381" s="214"/>
      <c r="G381" s="215"/>
      <c r="H381" s="216"/>
      <c r="I381" s="216"/>
      <c r="J381" s="217"/>
      <c r="K381" s="217"/>
      <c r="L381" s="212"/>
      <c r="M381" s="212"/>
      <c r="N381" s="212"/>
      <c r="O381" s="218"/>
      <c r="P381" s="212"/>
    </row>
    <row r="382" spans="4:16" ht="40.15" customHeight="1">
      <c r="D382" s="212"/>
      <c r="E382" s="213"/>
      <c r="F382" s="214"/>
      <c r="G382" s="215"/>
      <c r="H382" s="216"/>
      <c r="I382" s="216"/>
      <c r="J382" s="217"/>
      <c r="K382" s="217"/>
      <c r="L382" s="212"/>
      <c r="M382" s="212"/>
      <c r="N382" s="212"/>
      <c r="O382" s="218"/>
      <c r="P382" s="212"/>
    </row>
    <row r="383" spans="4:16" ht="40.15" customHeight="1">
      <c r="D383" s="212"/>
      <c r="E383" s="213"/>
      <c r="F383" s="214"/>
      <c r="G383" s="215"/>
      <c r="H383" s="216"/>
      <c r="I383" s="216"/>
      <c r="J383" s="217"/>
      <c r="K383" s="217"/>
      <c r="L383" s="212"/>
      <c r="M383" s="212"/>
      <c r="N383" s="212"/>
      <c r="O383" s="218"/>
      <c r="P383" s="212"/>
    </row>
    <row r="384" spans="4:16" ht="40.15" customHeight="1">
      <c r="D384" s="212"/>
      <c r="E384" s="213"/>
      <c r="F384" s="214"/>
      <c r="G384" s="215"/>
      <c r="H384" s="216"/>
      <c r="I384" s="216"/>
      <c r="J384" s="217"/>
      <c r="K384" s="217"/>
      <c r="L384" s="212"/>
      <c r="M384" s="212"/>
      <c r="N384" s="212"/>
      <c r="O384" s="218"/>
      <c r="P384" s="212"/>
    </row>
    <row r="385" spans="4:16" ht="40.15" customHeight="1">
      <c r="D385" s="212"/>
      <c r="E385" s="213"/>
      <c r="F385" s="214"/>
      <c r="G385" s="215"/>
      <c r="H385" s="216"/>
      <c r="I385" s="216"/>
      <c r="J385" s="217"/>
      <c r="K385" s="217"/>
      <c r="L385" s="212"/>
      <c r="M385" s="212"/>
      <c r="N385" s="212"/>
      <c r="O385" s="218"/>
      <c r="P385" s="212"/>
    </row>
    <row r="386" spans="4:16" ht="40.15" customHeight="1">
      <c r="D386" s="212"/>
      <c r="E386" s="213"/>
      <c r="F386" s="214"/>
      <c r="G386" s="215"/>
      <c r="H386" s="216"/>
      <c r="I386" s="216"/>
      <c r="J386" s="217"/>
      <c r="K386" s="217"/>
      <c r="L386" s="212"/>
      <c r="M386" s="212"/>
      <c r="N386" s="212"/>
      <c r="O386" s="218"/>
      <c r="P386" s="212"/>
    </row>
    <row r="387" spans="4:16" ht="40.15" customHeight="1">
      <c r="D387" s="212"/>
      <c r="E387" s="213"/>
      <c r="F387" s="214"/>
      <c r="G387" s="215"/>
      <c r="H387" s="216"/>
      <c r="I387" s="216"/>
      <c r="J387" s="217"/>
      <c r="K387" s="217"/>
      <c r="L387" s="212"/>
      <c r="M387" s="212"/>
      <c r="N387" s="212"/>
      <c r="O387" s="218"/>
      <c r="P387" s="212"/>
    </row>
    <row r="388" spans="4:16" ht="40.15" customHeight="1">
      <c r="D388" s="212"/>
      <c r="E388" s="213"/>
      <c r="F388" s="214"/>
      <c r="G388" s="215"/>
      <c r="H388" s="216"/>
      <c r="I388" s="216"/>
      <c r="J388" s="217"/>
      <c r="K388" s="217"/>
      <c r="L388" s="212"/>
      <c r="M388" s="212"/>
      <c r="N388" s="212"/>
      <c r="O388" s="218"/>
      <c r="P388" s="212"/>
    </row>
    <row r="389" spans="4:16" ht="40.15" customHeight="1">
      <c r="D389" s="212"/>
      <c r="E389" s="213"/>
      <c r="F389" s="214"/>
      <c r="G389" s="215"/>
      <c r="H389" s="216"/>
      <c r="I389" s="216"/>
      <c r="J389" s="217"/>
      <c r="K389" s="217"/>
      <c r="L389" s="212"/>
      <c r="M389" s="212"/>
      <c r="N389" s="212"/>
      <c r="O389" s="218"/>
      <c r="P389" s="212"/>
    </row>
    <row r="390" spans="4:16" ht="40.15" customHeight="1">
      <c r="D390" s="212"/>
      <c r="E390" s="213"/>
      <c r="F390" s="214"/>
      <c r="G390" s="215"/>
      <c r="H390" s="216"/>
      <c r="I390" s="216"/>
      <c r="J390" s="217"/>
      <c r="K390" s="217"/>
      <c r="L390" s="212"/>
      <c r="M390" s="212"/>
      <c r="N390" s="212"/>
      <c r="O390" s="218"/>
      <c r="P390" s="212"/>
    </row>
    <row r="391" spans="4:16" ht="40.15" customHeight="1">
      <c r="D391" s="212"/>
      <c r="E391" s="213"/>
      <c r="F391" s="214"/>
      <c r="G391" s="215"/>
      <c r="H391" s="216"/>
      <c r="I391" s="216"/>
      <c r="J391" s="217"/>
      <c r="K391" s="217"/>
      <c r="L391" s="212"/>
      <c r="M391" s="212"/>
      <c r="N391" s="212"/>
      <c r="O391" s="218"/>
      <c r="P391" s="212"/>
    </row>
    <row r="392" spans="4:16" ht="40.15" customHeight="1">
      <c r="D392" s="212"/>
      <c r="E392" s="213"/>
      <c r="F392" s="214"/>
      <c r="G392" s="215"/>
      <c r="H392" s="216"/>
      <c r="I392" s="216"/>
      <c r="J392" s="217"/>
      <c r="K392" s="217"/>
      <c r="L392" s="212"/>
      <c r="M392" s="212"/>
      <c r="N392" s="212"/>
      <c r="O392" s="218"/>
      <c r="P392" s="212"/>
    </row>
    <row r="393" spans="4:16" ht="40.15" customHeight="1">
      <c r="D393" s="212"/>
      <c r="E393" s="213"/>
      <c r="F393" s="214"/>
      <c r="G393" s="215"/>
      <c r="H393" s="216"/>
      <c r="I393" s="216"/>
      <c r="J393" s="217"/>
      <c r="K393" s="217"/>
      <c r="L393" s="212"/>
      <c r="M393" s="212"/>
      <c r="N393" s="212"/>
      <c r="O393" s="218"/>
      <c r="P393" s="212"/>
    </row>
    <row r="394" spans="4:16" ht="40.15" customHeight="1">
      <c r="D394" s="212"/>
      <c r="E394" s="213"/>
      <c r="F394" s="214"/>
      <c r="G394" s="215"/>
      <c r="H394" s="216"/>
      <c r="I394" s="216"/>
      <c r="J394" s="217"/>
      <c r="K394" s="217"/>
      <c r="L394" s="212"/>
      <c r="M394" s="212"/>
      <c r="N394" s="212"/>
      <c r="O394" s="218"/>
      <c r="P394" s="212"/>
    </row>
    <row r="395" spans="4:16" ht="40.15" customHeight="1">
      <c r="D395" s="212"/>
      <c r="E395" s="213"/>
      <c r="F395" s="214"/>
      <c r="G395" s="215"/>
      <c r="H395" s="216"/>
      <c r="I395" s="216"/>
      <c r="J395" s="217"/>
      <c r="K395" s="217"/>
      <c r="L395" s="212"/>
      <c r="M395" s="212"/>
      <c r="N395" s="212"/>
      <c r="O395" s="218"/>
      <c r="P395" s="212"/>
    </row>
    <row r="396" spans="4:16" ht="40.15" customHeight="1">
      <c r="D396" s="212"/>
      <c r="E396" s="213"/>
      <c r="F396" s="214"/>
      <c r="G396" s="215"/>
      <c r="H396" s="216"/>
      <c r="I396" s="216"/>
      <c r="J396" s="217"/>
      <c r="K396" s="217"/>
      <c r="L396" s="212"/>
      <c r="M396" s="212"/>
      <c r="N396" s="212"/>
      <c r="O396" s="218"/>
      <c r="P396" s="212"/>
    </row>
    <row r="397" spans="4:16" ht="40.15" customHeight="1">
      <c r="D397" s="212"/>
      <c r="E397" s="213"/>
      <c r="F397" s="214"/>
      <c r="G397" s="215"/>
      <c r="H397" s="216"/>
      <c r="I397" s="216"/>
      <c r="J397" s="217"/>
      <c r="K397" s="217"/>
      <c r="L397" s="212"/>
      <c r="M397" s="212"/>
      <c r="N397" s="212"/>
      <c r="O397" s="218"/>
      <c r="P397" s="212"/>
    </row>
    <row r="398" spans="4:16" ht="40.15" customHeight="1">
      <c r="D398" s="212"/>
      <c r="E398" s="213"/>
      <c r="F398" s="214"/>
      <c r="G398" s="215"/>
      <c r="H398" s="216"/>
      <c r="I398" s="216"/>
      <c r="J398" s="217"/>
      <c r="K398" s="217"/>
      <c r="L398" s="212"/>
      <c r="M398" s="212"/>
      <c r="N398" s="212"/>
      <c r="O398" s="218"/>
      <c r="P398" s="212"/>
    </row>
    <row r="399" spans="4:16" ht="40.15" customHeight="1">
      <c r="D399" s="212"/>
      <c r="E399" s="213"/>
      <c r="F399" s="214"/>
      <c r="G399" s="215"/>
      <c r="H399" s="216"/>
      <c r="I399" s="216"/>
      <c r="J399" s="217"/>
      <c r="K399" s="217"/>
      <c r="L399" s="212"/>
      <c r="M399" s="212"/>
      <c r="N399" s="212"/>
      <c r="O399" s="218"/>
      <c r="P399" s="212"/>
    </row>
    <row r="400" spans="4:16" ht="40.15" customHeight="1">
      <c r="D400" s="212"/>
      <c r="E400" s="213"/>
      <c r="F400" s="214"/>
      <c r="G400" s="215"/>
      <c r="H400" s="216"/>
      <c r="I400" s="216"/>
      <c r="J400" s="217"/>
      <c r="K400" s="217"/>
      <c r="L400" s="212"/>
      <c r="M400" s="212"/>
      <c r="N400" s="212"/>
      <c r="O400" s="218"/>
      <c r="P400" s="212"/>
    </row>
    <row r="401" spans="4:16" ht="40.15" customHeight="1">
      <c r="D401" s="212"/>
      <c r="E401" s="213"/>
      <c r="F401" s="214"/>
      <c r="G401" s="215"/>
      <c r="H401" s="216"/>
      <c r="I401" s="216"/>
      <c r="J401" s="217"/>
      <c r="K401" s="217"/>
      <c r="L401" s="212"/>
      <c r="M401" s="212"/>
      <c r="N401" s="212"/>
      <c r="O401" s="218"/>
      <c r="P401" s="212"/>
    </row>
    <row r="402" spans="4:16" ht="40.15" customHeight="1">
      <c r="D402" s="212"/>
      <c r="E402" s="213"/>
      <c r="F402" s="214"/>
      <c r="G402" s="215"/>
      <c r="H402" s="216"/>
      <c r="I402" s="216"/>
      <c r="J402" s="217"/>
      <c r="K402" s="217"/>
      <c r="L402" s="212"/>
      <c r="M402" s="212"/>
      <c r="N402" s="212"/>
      <c r="O402" s="218"/>
      <c r="P402" s="212"/>
    </row>
    <row r="403" spans="4:16" ht="40.15" customHeight="1">
      <c r="D403" s="212"/>
      <c r="E403" s="213"/>
      <c r="F403" s="214"/>
      <c r="G403" s="215"/>
      <c r="H403" s="216"/>
      <c r="I403" s="216"/>
      <c r="J403" s="217"/>
      <c r="K403" s="217"/>
      <c r="L403" s="212"/>
      <c r="M403" s="212"/>
      <c r="N403" s="212"/>
      <c r="O403" s="218"/>
      <c r="P403" s="212"/>
    </row>
    <row r="404" spans="4:16" ht="40.15" customHeight="1">
      <c r="D404" s="212"/>
      <c r="E404" s="213"/>
      <c r="F404" s="214"/>
      <c r="G404" s="215"/>
      <c r="H404" s="216"/>
      <c r="I404" s="216"/>
      <c r="J404" s="217"/>
      <c r="K404" s="217"/>
      <c r="L404" s="212"/>
      <c r="M404" s="212"/>
      <c r="N404" s="212"/>
      <c r="O404" s="218"/>
      <c r="P404" s="212"/>
    </row>
    <row r="405" spans="4:16" ht="40.15" customHeight="1">
      <c r="D405" s="212"/>
      <c r="E405" s="213"/>
      <c r="F405" s="214"/>
      <c r="G405" s="215"/>
      <c r="H405" s="216"/>
      <c r="I405" s="216"/>
      <c r="J405" s="217"/>
      <c r="K405" s="217"/>
      <c r="L405" s="212"/>
      <c r="M405" s="212"/>
      <c r="N405" s="212"/>
      <c r="O405" s="218"/>
      <c r="P405" s="212"/>
    </row>
    <row r="406" spans="4:16" ht="40.15" customHeight="1">
      <c r="D406" s="212"/>
      <c r="E406" s="213"/>
      <c r="F406" s="214"/>
      <c r="G406" s="215"/>
      <c r="H406" s="216"/>
      <c r="I406" s="216"/>
      <c r="J406" s="217"/>
      <c r="K406" s="217"/>
      <c r="L406" s="212"/>
      <c r="M406" s="212"/>
      <c r="N406" s="212"/>
      <c r="O406" s="218"/>
      <c r="P406" s="212"/>
    </row>
    <row r="407" spans="4:16" ht="40.15" customHeight="1">
      <c r="D407" s="212"/>
      <c r="E407" s="213"/>
      <c r="F407" s="214"/>
      <c r="G407" s="215"/>
      <c r="H407" s="216"/>
      <c r="I407" s="216"/>
      <c r="J407" s="217"/>
      <c r="K407" s="217"/>
      <c r="L407" s="212"/>
      <c r="M407" s="212"/>
      <c r="N407" s="212"/>
      <c r="O407" s="218"/>
      <c r="P407" s="212"/>
    </row>
    <row r="408" spans="4:16" ht="40.15" customHeight="1">
      <c r="D408" s="212"/>
      <c r="E408" s="213"/>
      <c r="F408" s="214"/>
      <c r="G408" s="215"/>
      <c r="H408" s="216"/>
      <c r="I408" s="216"/>
      <c r="J408" s="217"/>
      <c r="K408" s="217"/>
      <c r="L408" s="212"/>
      <c r="M408" s="212"/>
      <c r="N408" s="212"/>
      <c r="O408" s="218"/>
      <c r="P408" s="212"/>
    </row>
    <row r="409" spans="4:16" ht="40.15" customHeight="1">
      <c r="D409" s="212"/>
      <c r="E409" s="213"/>
      <c r="F409" s="214"/>
      <c r="G409" s="215"/>
      <c r="H409" s="216"/>
      <c r="I409" s="216"/>
      <c r="J409" s="217"/>
      <c r="K409" s="217"/>
      <c r="L409" s="212"/>
      <c r="M409" s="212"/>
      <c r="N409" s="212"/>
      <c r="O409" s="218"/>
      <c r="P409" s="212"/>
    </row>
    <row r="410" spans="4:16" ht="40.15" customHeight="1">
      <c r="D410" s="212"/>
      <c r="E410" s="213"/>
      <c r="F410" s="214"/>
      <c r="G410" s="215"/>
      <c r="H410" s="216"/>
      <c r="I410" s="216"/>
      <c r="J410" s="217"/>
      <c r="K410" s="217"/>
      <c r="L410" s="212"/>
      <c r="M410" s="212"/>
      <c r="N410" s="212"/>
      <c r="O410" s="218"/>
      <c r="P410" s="212"/>
    </row>
    <row r="411" spans="4:16" ht="40.15" customHeight="1">
      <c r="D411" s="212"/>
      <c r="E411" s="213"/>
      <c r="F411" s="214"/>
      <c r="G411" s="215"/>
      <c r="H411" s="216"/>
      <c r="I411" s="216"/>
      <c r="J411" s="217"/>
      <c r="K411" s="217"/>
      <c r="L411" s="212"/>
      <c r="M411" s="212"/>
      <c r="N411" s="212"/>
      <c r="O411" s="218"/>
      <c r="P411" s="212"/>
    </row>
    <row r="412" spans="4:16" ht="40.15" customHeight="1">
      <c r="D412" s="212"/>
      <c r="E412" s="213"/>
      <c r="F412" s="214"/>
      <c r="G412" s="215"/>
      <c r="H412" s="216"/>
      <c r="I412" s="216"/>
      <c r="J412" s="217"/>
      <c r="K412" s="217"/>
      <c r="L412" s="212"/>
      <c r="M412" s="212"/>
      <c r="N412" s="212"/>
      <c r="O412" s="218"/>
      <c r="P412" s="212"/>
    </row>
    <row r="413" spans="4:16" ht="40.15" customHeight="1">
      <c r="D413" s="212"/>
      <c r="E413" s="213"/>
      <c r="F413" s="214"/>
      <c r="G413" s="215"/>
      <c r="H413" s="216"/>
      <c r="I413" s="216"/>
      <c r="J413" s="217"/>
      <c r="K413" s="217"/>
      <c r="L413" s="212"/>
      <c r="M413" s="212"/>
      <c r="N413" s="212"/>
      <c r="O413" s="218"/>
      <c r="P413" s="212"/>
    </row>
    <row r="414" spans="4:16" ht="40.15" customHeight="1">
      <c r="D414" s="212"/>
      <c r="E414" s="213"/>
      <c r="F414" s="214"/>
      <c r="G414" s="215"/>
      <c r="H414" s="216"/>
      <c r="I414" s="216"/>
      <c r="J414" s="217"/>
      <c r="K414" s="217"/>
      <c r="L414" s="212"/>
      <c r="M414" s="212"/>
      <c r="N414" s="212"/>
      <c r="O414" s="218"/>
      <c r="P414" s="212"/>
    </row>
    <row r="415" spans="4:16" ht="40.15" customHeight="1">
      <c r="D415" s="212"/>
      <c r="E415" s="213"/>
      <c r="F415" s="214"/>
      <c r="G415" s="215"/>
      <c r="H415" s="216"/>
      <c r="I415" s="216"/>
      <c r="J415" s="217"/>
      <c r="K415" s="217"/>
      <c r="L415" s="212"/>
      <c r="M415" s="212"/>
      <c r="N415" s="212"/>
      <c r="O415" s="218"/>
      <c r="P415" s="212"/>
    </row>
    <row r="416" spans="4:16" ht="40.15" customHeight="1">
      <c r="D416" s="212"/>
      <c r="E416" s="213"/>
      <c r="F416" s="214"/>
      <c r="G416" s="215"/>
      <c r="H416" s="216"/>
      <c r="I416" s="216"/>
      <c r="J416" s="217"/>
      <c r="K416" s="217"/>
      <c r="L416" s="212"/>
      <c r="M416" s="212"/>
      <c r="N416" s="212"/>
      <c r="O416" s="218"/>
      <c r="P416" s="212"/>
    </row>
    <row r="417" spans="4:16" ht="40.15" customHeight="1">
      <c r="D417" s="212"/>
      <c r="E417" s="213"/>
      <c r="F417" s="214"/>
      <c r="G417" s="215"/>
      <c r="H417" s="216"/>
      <c r="I417" s="216"/>
      <c r="J417" s="217"/>
      <c r="K417" s="217"/>
      <c r="L417" s="212"/>
      <c r="M417" s="212"/>
      <c r="N417" s="212"/>
      <c r="O417" s="218"/>
      <c r="P417" s="212"/>
    </row>
    <row r="418" spans="4:16" ht="40.15" customHeight="1">
      <c r="D418" s="212"/>
      <c r="E418" s="213"/>
      <c r="F418" s="214"/>
      <c r="G418" s="215"/>
      <c r="H418" s="216"/>
      <c r="I418" s="216"/>
      <c r="J418" s="217"/>
      <c r="K418" s="217"/>
      <c r="L418" s="212"/>
      <c r="M418" s="212"/>
      <c r="N418" s="212"/>
      <c r="O418" s="218"/>
      <c r="P418" s="212"/>
    </row>
    <row r="419" spans="4:16" ht="40.15" customHeight="1">
      <c r="D419" s="212"/>
      <c r="E419" s="213"/>
      <c r="F419" s="214"/>
      <c r="G419" s="215"/>
      <c r="H419" s="216"/>
      <c r="I419" s="216"/>
      <c r="J419" s="217"/>
      <c r="K419" s="217"/>
      <c r="L419" s="212"/>
      <c r="M419" s="212"/>
      <c r="N419" s="212"/>
      <c r="O419" s="218"/>
      <c r="P419" s="212"/>
    </row>
    <row r="420" spans="4:16" ht="40.15" customHeight="1">
      <c r="D420" s="212"/>
      <c r="E420" s="213"/>
      <c r="F420" s="214"/>
      <c r="G420" s="215"/>
      <c r="H420" s="216"/>
      <c r="I420" s="216"/>
      <c r="J420" s="217"/>
      <c r="K420" s="217"/>
      <c r="L420" s="212"/>
      <c r="M420" s="212"/>
      <c r="N420" s="212"/>
      <c r="O420" s="218"/>
      <c r="P420" s="212"/>
    </row>
    <row r="421" spans="4:16" ht="40.15" customHeight="1">
      <c r="D421" s="212"/>
      <c r="E421" s="213"/>
      <c r="F421" s="214"/>
      <c r="G421" s="215"/>
      <c r="H421" s="216"/>
      <c r="I421" s="216"/>
      <c r="J421" s="217"/>
      <c r="K421" s="217"/>
      <c r="L421" s="212"/>
      <c r="M421" s="212"/>
      <c r="N421" s="212"/>
      <c r="O421" s="218"/>
      <c r="P421" s="212"/>
    </row>
    <row r="422" spans="4:16" ht="40.15" customHeight="1">
      <c r="D422" s="212"/>
      <c r="E422" s="213"/>
      <c r="F422" s="214"/>
      <c r="G422" s="215"/>
      <c r="H422" s="216"/>
      <c r="I422" s="216"/>
      <c r="J422" s="217"/>
      <c r="K422" s="217"/>
      <c r="L422" s="212"/>
      <c r="M422" s="212"/>
      <c r="N422" s="212"/>
      <c r="O422" s="218"/>
      <c r="P422" s="212"/>
    </row>
    <row r="423" spans="4:16" ht="40.15" customHeight="1">
      <c r="D423" s="212"/>
      <c r="E423" s="213"/>
      <c r="F423" s="214"/>
      <c r="G423" s="215"/>
      <c r="H423" s="216"/>
      <c r="I423" s="216"/>
      <c r="J423" s="217"/>
      <c r="K423" s="217"/>
      <c r="L423" s="212"/>
      <c r="M423" s="212"/>
      <c r="N423" s="212"/>
      <c r="O423" s="218"/>
      <c r="P423" s="212"/>
    </row>
    <row r="424" spans="4:16" ht="40.15" customHeight="1">
      <c r="D424" s="212"/>
      <c r="E424" s="213"/>
      <c r="F424" s="214"/>
      <c r="G424" s="215"/>
      <c r="H424" s="216"/>
      <c r="I424" s="216"/>
      <c r="J424" s="217"/>
      <c r="K424" s="217"/>
      <c r="L424" s="212"/>
      <c r="M424" s="212"/>
      <c r="N424" s="212"/>
      <c r="O424" s="218"/>
      <c r="P424" s="212"/>
    </row>
    <row r="425" spans="4:16" ht="40.15" customHeight="1">
      <c r="D425" s="212"/>
      <c r="E425" s="213"/>
      <c r="F425" s="214"/>
      <c r="G425" s="215"/>
      <c r="H425" s="216"/>
      <c r="I425" s="216"/>
      <c r="J425" s="217"/>
      <c r="K425" s="217"/>
      <c r="L425" s="212"/>
      <c r="M425" s="212"/>
      <c r="N425" s="212"/>
      <c r="O425" s="218"/>
      <c r="P425" s="212"/>
    </row>
    <row r="426" spans="4:16" ht="40.15" customHeight="1">
      <c r="D426" s="212"/>
      <c r="E426" s="213"/>
      <c r="F426" s="214"/>
      <c r="G426" s="215"/>
      <c r="H426" s="216"/>
      <c r="I426" s="216"/>
      <c r="J426" s="217"/>
      <c r="K426" s="217"/>
      <c r="L426" s="212"/>
      <c r="M426" s="212"/>
      <c r="N426" s="212"/>
      <c r="O426" s="218"/>
      <c r="P426" s="212"/>
    </row>
    <row r="427" spans="4:16" ht="40.15" customHeight="1">
      <c r="D427" s="212"/>
      <c r="E427" s="213"/>
      <c r="F427" s="214"/>
      <c r="G427" s="215"/>
      <c r="H427" s="216"/>
      <c r="I427" s="216"/>
      <c r="J427" s="217"/>
      <c r="K427" s="217"/>
      <c r="L427" s="212"/>
      <c r="M427" s="212"/>
      <c r="N427" s="212"/>
      <c r="O427" s="218"/>
      <c r="P427" s="212"/>
    </row>
    <row r="428" spans="4:16" ht="40.15" customHeight="1">
      <c r="D428" s="212"/>
      <c r="E428" s="213"/>
      <c r="F428" s="214"/>
      <c r="G428" s="215"/>
      <c r="H428" s="216"/>
      <c r="I428" s="216"/>
      <c r="J428" s="217"/>
      <c r="K428" s="217"/>
      <c r="L428" s="212"/>
      <c r="M428" s="212"/>
      <c r="N428" s="212"/>
      <c r="O428" s="218"/>
      <c r="P428" s="212"/>
    </row>
    <row r="429" spans="4:16" ht="40.15" customHeight="1">
      <c r="D429" s="212"/>
      <c r="E429" s="213"/>
      <c r="F429" s="214"/>
      <c r="G429" s="215"/>
      <c r="H429" s="216"/>
      <c r="I429" s="216"/>
      <c r="J429" s="217"/>
      <c r="K429" s="217"/>
      <c r="L429" s="212"/>
      <c r="M429" s="212"/>
      <c r="N429" s="212"/>
      <c r="O429" s="218"/>
      <c r="P429" s="212"/>
    </row>
    <row r="430" spans="4:16" ht="40.15" customHeight="1">
      <c r="D430" s="212"/>
      <c r="E430" s="213"/>
      <c r="F430" s="214"/>
      <c r="G430" s="215"/>
      <c r="H430" s="216"/>
      <c r="I430" s="216"/>
      <c r="J430" s="217"/>
      <c r="K430" s="217"/>
      <c r="L430" s="212"/>
      <c r="M430" s="212"/>
      <c r="N430" s="212"/>
      <c r="O430" s="218"/>
      <c r="P430" s="212"/>
    </row>
    <row r="431" spans="4:16" ht="40.15" customHeight="1">
      <c r="D431" s="212"/>
      <c r="E431" s="213"/>
      <c r="F431" s="214"/>
      <c r="G431" s="215"/>
      <c r="H431" s="216"/>
      <c r="I431" s="216"/>
      <c r="J431" s="217"/>
      <c r="K431" s="217"/>
      <c r="L431" s="212"/>
      <c r="M431" s="212"/>
      <c r="N431" s="212"/>
      <c r="O431" s="218"/>
      <c r="P431" s="212"/>
    </row>
    <row r="432" spans="4:16" ht="40.15" customHeight="1">
      <c r="D432" s="212"/>
      <c r="E432" s="213"/>
      <c r="F432" s="214"/>
      <c r="G432" s="215"/>
      <c r="H432" s="216"/>
      <c r="I432" s="216"/>
      <c r="J432" s="217"/>
      <c r="K432" s="217"/>
      <c r="L432" s="212"/>
      <c r="M432" s="212"/>
      <c r="N432" s="212"/>
      <c r="O432" s="218"/>
      <c r="P432" s="212"/>
    </row>
    <row r="433" spans="4:16" ht="40.15" customHeight="1">
      <c r="D433" s="212"/>
      <c r="E433" s="213"/>
      <c r="F433" s="214"/>
      <c r="G433" s="215"/>
      <c r="H433" s="216"/>
      <c r="I433" s="216"/>
      <c r="J433" s="217"/>
      <c r="K433" s="217"/>
      <c r="L433" s="212"/>
      <c r="M433" s="212"/>
      <c r="N433" s="212"/>
      <c r="O433" s="218"/>
      <c r="P433" s="212"/>
    </row>
    <row r="434" spans="4:16" ht="40.15" customHeight="1">
      <c r="D434" s="212"/>
      <c r="E434" s="213"/>
      <c r="F434" s="214"/>
      <c r="G434" s="215"/>
      <c r="H434" s="216"/>
      <c r="I434" s="216"/>
      <c r="J434" s="217"/>
      <c r="K434" s="217"/>
      <c r="L434" s="212"/>
      <c r="M434" s="212"/>
      <c r="N434" s="212"/>
      <c r="O434" s="218"/>
      <c r="P434" s="212"/>
    </row>
    <row r="435" spans="4:16" ht="40.15" customHeight="1">
      <c r="D435" s="212"/>
      <c r="E435" s="213"/>
      <c r="F435" s="214"/>
      <c r="G435" s="215"/>
      <c r="H435" s="216"/>
      <c r="I435" s="216"/>
      <c r="J435" s="217"/>
      <c r="K435" s="217"/>
      <c r="L435" s="212"/>
      <c r="M435" s="212"/>
      <c r="N435" s="212"/>
      <c r="O435" s="218"/>
      <c r="P435" s="212"/>
    </row>
    <row r="436" spans="4:16" ht="40.15" customHeight="1">
      <c r="D436" s="212"/>
      <c r="E436" s="213"/>
      <c r="F436" s="214"/>
      <c r="G436" s="215"/>
      <c r="H436" s="216"/>
      <c r="I436" s="216"/>
      <c r="J436" s="217"/>
      <c r="K436" s="217"/>
      <c r="L436" s="212"/>
      <c r="M436" s="212"/>
      <c r="N436" s="212"/>
      <c r="O436" s="218"/>
      <c r="P436" s="212"/>
    </row>
    <row r="437" spans="4:16" ht="40.15" customHeight="1">
      <c r="D437" s="212"/>
      <c r="E437" s="213"/>
      <c r="F437" s="214"/>
      <c r="G437" s="215"/>
      <c r="H437" s="216"/>
      <c r="I437" s="216"/>
      <c r="J437" s="217"/>
      <c r="K437" s="217"/>
      <c r="L437" s="212"/>
      <c r="M437" s="212"/>
      <c r="N437" s="212"/>
      <c r="O437" s="218"/>
      <c r="P437" s="212"/>
    </row>
    <row r="438" spans="4:16" ht="40.15" customHeight="1">
      <c r="D438" s="212"/>
      <c r="E438" s="213"/>
      <c r="F438" s="214"/>
      <c r="G438" s="215"/>
      <c r="H438" s="216"/>
      <c r="I438" s="216"/>
      <c r="J438" s="217"/>
      <c r="K438" s="217"/>
      <c r="L438" s="212"/>
      <c r="M438" s="212"/>
      <c r="N438" s="212"/>
      <c r="O438" s="218"/>
      <c r="P438" s="212"/>
    </row>
    <row r="439" spans="4:16" ht="40.15" customHeight="1">
      <c r="D439" s="212"/>
      <c r="E439" s="213"/>
      <c r="F439" s="214"/>
      <c r="G439" s="215"/>
      <c r="H439" s="216"/>
      <c r="I439" s="216"/>
      <c r="J439" s="217"/>
      <c r="K439" s="217"/>
      <c r="L439" s="212"/>
      <c r="M439" s="212"/>
      <c r="N439" s="212"/>
      <c r="O439" s="218"/>
      <c r="P439" s="212"/>
    </row>
    <row r="440" spans="4:16" ht="40.15" customHeight="1">
      <c r="D440" s="212"/>
      <c r="E440" s="213"/>
      <c r="F440" s="214"/>
      <c r="G440" s="215"/>
      <c r="H440" s="216"/>
      <c r="I440" s="216"/>
      <c r="J440" s="217"/>
      <c r="K440" s="217"/>
      <c r="L440" s="212"/>
      <c r="M440" s="212"/>
      <c r="N440" s="212"/>
      <c r="O440" s="218"/>
      <c r="P440" s="212"/>
    </row>
    <row r="441" spans="4:16" ht="40.15" customHeight="1">
      <c r="D441" s="212"/>
      <c r="E441" s="213"/>
      <c r="F441" s="214"/>
      <c r="G441" s="215"/>
      <c r="H441" s="216"/>
      <c r="I441" s="216"/>
      <c r="J441" s="217"/>
      <c r="K441" s="217"/>
      <c r="L441" s="212"/>
      <c r="M441" s="212"/>
      <c r="N441" s="212"/>
      <c r="O441" s="218"/>
      <c r="P441" s="212"/>
    </row>
    <row r="442" spans="4:16" ht="40.15" customHeight="1">
      <c r="D442" s="212"/>
      <c r="E442" s="213"/>
      <c r="F442" s="214"/>
      <c r="G442" s="215"/>
      <c r="H442" s="216"/>
      <c r="I442" s="216"/>
      <c r="J442" s="217"/>
      <c r="K442" s="217"/>
      <c r="L442" s="212"/>
      <c r="M442" s="212"/>
      <c r="N442" s="212"/>
      <c r="O442" s="218"/>
      <c r="P442" s="212"/>
    </row>
    <row r="443" spans="4:16" ht="40.15" customHeight="1">
      <c r="D443" s="212"/>
      <c r="E443" s="213"/>
      <c r="F443" s="214"/>
      <c r="G443" s="215"/>
      <c r="H443" s="216"/>
      <c r="I443" s="216"/>
      <c r="J443" s="217"/>
      <c r="K443" s="217"/>
      <c r="L443" s="212"/>
      <c r="M443" s="212"/>
      <c r="N443" s="212"/>
      <c r="O443" s="218"/>
      <c r="P443" s="212"/>
    </row>
    <row r="444" spans="4:16" ht="40.15" customHeight="1">
      <c r="D444" s="212"/>
      <c r="E444" s="213"/>
      <c r="F444" s="214"/>
      <c r="G444" s="215"/>
      <c r="H444" s="216"/>
      <c r="I444" s="216"/>
      <c r="J444" s="217"/>
      <c r="K444" s="217"/>
      <c r="L444" s="212"/>
      <c r="M444" s="212"/>
      <c r="N444" s="212"/>
      <c r="O444" s="218"/>
      <c r="P444" s="212"/>
    </row>
    <row r="445" spans="4:16" ht="40.15" customHeight="1">
      <c r="D445" s="212"/>
      <c r="E445" s="213"/>
      <c r="F445" s="214"/>
      <c r="G445" s="215"/>
      <c r="H445" s="216"/>
      <c r="I445" s="216"/>
      <c r="J445" s="217"/>
      <c r="K445" s="217"/>
      <c r="L445" s="212"/>
      <c r="M445" s="212"/>
      <c r="N445" s="212"/>
      <c r="O445" s="218"/>
      <c r="P445" s="212"/>
    </row>
    <row r="446" spans="4:16" ht="40.15" customHeight="1">
      <c r="D446" s="212"/>
      <c r="E446" s="213"/>
      <c r="F446" s="214"/>
      <c r="G446" s="215"/>
      <c r="H446" s="216"/>
      <c r="I446" s="216"/>
      <c r="J446" s="217"/>
      <c r="K446" s="217"/>
      <c r="L446" s="212"/>
      <c r="M446" s="212"/>
      <c r="N446" s="212"/>
      <c r="O446" s="218"/>
      <c r="P446" s="212"/>
    </row>
    <row r="447" spans="4:16" ht="40.15" customHeight="1">
      <c r="D447" s="212"/>
      <c r="E447" s="213"/>
      <c r="F447" s="214"/>
      <c r="G447" s="215"/>
      <c r="H447" s="216"/>
      <c r="I447" s="216"/>
      <c r="J447" s="217"/>
      <c r="K447" s="217"/>
      <c r="L447" s="212"/>
      <c r="M447" s="212"/>
      <c r="N447" s="212"/>
      <c r="O447" s="218"/>
      <c r="P447" s="212"/>
    </row>
    <row r="448" spans="4:16" ht="40.15" customHeight="1">
      <c r="D448" s="212"/>
      <c r="E448" s="213"/>
      <c r="F448" s="214"/>
      <c r="G448" s="215"/>
      <c r="H448" s="216"/>
      <c r="I448" s="216"/>
      <c r="J448" s="217"/>
      <c r="K448" s="217"/>
      <c r="L448" s="212"/>
      <c r="M448" s="212"/>
      <c r="N448" s="212"/>
      <c r="O448" s="218"/>
      <c r="P448" s="212"/>
    </row>
    <row r="449" spans="4:16" ht="40.15" customHeight="1">
      <c r="D449" s="212"/>
      <c r="E449" s="213"/>
      <c r="F449" s="214"/>
      <c r="G449" s="215"/>
      <c r="H449" s="216"/>
      <c r="I449" s="216"/>
      <c r="J449" s="217"/>
      <c r="K449" s="217"/>
      <c r="L449" s="212"/>
      <c r="M449" s="212"/>
      <c r="N449" s="212"/>
      <c r="O449" s="218"/>
      <c r="P449" s="212"/>
    </row>
    <row r="450" spans="4:16" ht="40.15" customHeight="1">
      <c r="D450" s="212"/>
      <c r="E450" s="213"/>
      <c r="F450" s="214"/>
      <c r="G450" s="215"/>
      <c r="H450" s="216"/>
      <c r="I450" s="216"/>
      <c r="J450" s="217"/>
      <c r="K450" s="217"/>
      <c r="L450" s="212"/>
      <c r="M450" s="212"/>
      <c r="N450" s="212"/>
      <c r="O450" s="218"/>
      <c r="P450" s="212"/>
    </row>
    <row r="451" spans="4:16" ht="40.15" customHeight="1">
      <c r="D451" s="212"/>
      <c r="E451" s="213"/>
      <c r="F451" s="214"/>
      <c r="G451" s="215"/>
      <c r="H451" s="216"/>
      <c r="I451" s="216"/>
      <c r="J451" s="217"/>
      <c r="K451" s="217"/>
      <c r="L451" s="212"/>
      <c r="M451" s="212"/>
      <c r="N451" s="212"/>
      <c r="O451" s="218"/>
      <c r="P451" s="212"/>
    </row>
    <row r="452" spans="4:16" ht="40.15" customHeight="1">
      <c r="D452" s="212"/>
      <c r="E452" s="213"/>
      <c r="F452" s="214"/>
      <c r="G452" s="215"/>
      <c r="H452" s="216"/>
      <c r="I452" s="216"/>
      <c r="J452" s="217"/>
      <c r="K452" s="217"/>
      <c r="L452" s="212"/>
      <c r="M452" s="212"/>
      <c r="N452" s="212"/>
      <c r="O452" s="218"/>
      <c r="P452" s="212"/>
    </row>
    <row r="453" spans="4:16" ht="40.15" customHeight="1">
      <c r="D453" s="212"/>
      <c r="E453" s="213"/>
      <c r="F453" s="214"/>
      <c r="G453" s="215"/>
      <c r="H453" s="216"/>
      <c r="I453" s="216"/>
      <c r="J453" s="217"/>
      <c r="K453" s="217"/>
      <c r="L453" s="212"/>
      <c r="M453" s="212"/>
      <c r="N453" s="212"/>
      <c r="O453" s="218"/>
      <c r="P453" s="212"/>
    </row>
    <row r="454" spans="4:16" ht="40.15" customHeight="1">
      <c r="D454" s="212"/>
      <c r="E454" s="213"/>
      <c r="F454" s="214"/>
      <c r="G454" s="215"/>
      <c r="H454" s="216"/>
      <c r="I454" s="216"/>
      <c r="J454" s="217"/>
      <c r="K454" s="217"/>
      <c r="L454" s="212"/>
      <c r="M454" s="212"/>
      <c r="N454" s="212"/>
      <c r="O454" s="218"/>
      <c r="P454" s="212"/>
    </row>
    <row r="455" spans="4:16" ht="40.15" customHeight="1">
      <c r="D455" s="212"/>
      <c r="E455" s="213"/>
      <c r="F455" s="214"/>
      <c r="G455" s="215"/>
      <c r="H455" s="216"/>
      <c r="I455" s="216"/>
      <c r="J455" s="217"/>
      <c r="K455" s="217"/>
      <c r="L455" s="212"/>
      <c r="M455" s="212"/>
      <c r="N455" s="212"/>
      <c r="O455" s="218"/>
      <c r="P455" s="212"/>
    </row>
    <row r="456" spans="4:16" ht="40.15" customHeight="1">
      <c r="D456" s="212"/>
      <c r="E456" s="213"/>
      <c r="F456" s="214"/>
      <c r="G456" s="215"/>
      <c r="H456" s="216"/>
      <c r="I456" s="216"/>
      <c r="J456" s="217"/>
      <c r="K456" s="217"/>
      <c r="L456" s="212"/>
      <c r="M456" s="212"/>
      <c r="N456" s="212"/>
      <c r="O456" s="218"/>
      <c r="P456" s="212"/>
    </row>
    <row r="457" spans="4:16" ht="40.15" customHeight="1">
      <c r="D457" s="212"/>
      <c r="E457" s="213"/>
      <c r="F457" s="214"/>
      <c r="G457" s="215"/>
      <c r="H457" s="216"/>
      <c r="I457" s="216"/>
      <c r="J457" s="217"/>
      <c r="K457" s="217"/>
      <c r="L457" s="212"/>
      <c r="M457" s="212"/>
      <c r="N457" s="212"/>
      <c r="O457" s="218"/>
      <c r="P457" s="212"/>
    </row>
    <row r="458" spans="4:16" ht="40.15" customHeight="1">
      <c r="D458" s="212"/>
      <c r="E458" s="213"/>
      <c r="F458" s="214"/>
      <c r="G458" s="215"/>
      <c r="H458" s="216"/>
      <c r="I458" s="216"/>
      <c r="J458" s="217"/>
      <c r="K458" s="217"/>
      <c r="L458" s="212"/>
      <c r="M458" s="212"/>
      <c r="N458" s="212"/>
      <c r="O458" s="218"/>
      <c r="P458" s="212"/>
    </row>
    <row r="459" spans="4:16" ht="40.15" customHeight="1">
      <c r="D459" s="212"/>
      <c r="E459" s="213"/>
      <c r="F459" s="214"/>
      <c r="G459" s="215"/>
      <c r="H459" s="216"/>
      <c r="I459" s="216"/>
      <c r="J459" s="217"/>
      <c r="K459" s="217"/>
      <c r="L459" s="212"/>
      <c r="M459" s="212"/>
      <c r="N459" s="212"/>
      <c r="O459" s="218"/>
      <c r="P459" s="212"/>
    </row>
    <row r="460" spans="4:16" ht="40.15" customHeight="1">
      <c r="D460" s="212"/>
      <c r="E460" s="213"/>
      <c r="F460" s="214"/>
      <c r="G460" s="215"/>
      <c r="H460" s="216"/>
      <c r="I460" s="216"/>
      <c r="J460" s="217"/>
      <c r="K460" s="217"/>
      <c r="L460" s="212"/>
      <c r="M460" s="212"/>
      <c r="N460" s="212"/>
      <c r="O460" s="218"/>
      <c r="P460" s="212"/>
    </row>
    <row r="461" spans="4:16" ht="40.15" customHeight="1">
      <c r="D461" s="212"/>
      <c r="E461" s="213"/>
      <c r="F461" s="214"/>
      <c r="G461" s="215"/>
      <c r="H461" s="216"/>
      <c r="I461" s="216"/>
      <c r="J461" s="217"/>
      <c r="K461" s="217"/>
      <c r="L461" s="212"/>
      <c r="M461" s="212"/>
      <c r="N461" s="212"/>
      <c r="O461" s="218"/>
      <c r="P461" s="212"/>
    </row>
    <row r="462" spans="4:16" ht="40.15" customHeight="1">
      <c r="D462" s="212"/>
      <c r="E462" s="213"/>
      <c r="F462" s="214"/>
      <c r="G462" s="215"/>
      <c r="H462" s="216"/>
      <c r="I462" s="216"/>
      <c r="J462" s="217"/>
      <c r="K462" s="217"/>
      <c r="L462" s="212"/>
      <c r="M462" s="212"/>
      <c r="N462" s="212"/>
      <c r="O462" s="218"/>
      <c r="P462" s="212"/>
    </row>
    <row r="463" spans="4:16" ht="40.15" customHeight="1">
      <c r="D463" s="212"/>
      <c r="E463" s="213"/>
      <c r="F463" s="214"/>
      <c r="G463" s="215"/>
      <c r="H463" s="216"/>
      <c r="I463" s="216"/>
      <c r="J463" s="217"/>
      <c r="K463" s="217"/>
      <c r="L463" s="212"/>
      <c r="M463" s="212"/>
      <c r="N463" s="212"/>
      <c r="O463" s="218"/>
      <c r="P463" s="212"/>
    </row>
    <row r="464" spans="4:16" ht="40.15" customHeight="1">
      <c r="D464" s="212"/>
      <c r="E464" s="213"/>
      <c r="F464" s="214"/>
      <c r="G464" s="215"/>
      <c r="H464" s="216"/>
      <c r="I464" s="216"/>
      <c r="J464" s="217"/>
      <c r="K464" s="217"/>
      <c r="L464" s="212"/>
      <c r="M464" s="212"/>
      <c r="N464" s="212"/>
      <c r="O464" s="218"/>
      <c r="P464" s="212"/>
    </row>
    <row r="465" spans="4:16" ht="40.15" customHeight="1">
      <c r="D465" s="212"/>
      <c r="E465" s="213"/>
      <c r="F465" s="214"/>
      <c r="G465" s="215"/>
      <c r="H465" s="216"/>
      <c r="I465" s="216"/>
      <c r="J465" s="217"/>
      <c r="K465" s="217"/>
      <c r="L465" s="212"/>
      <c r="M465" s="212"/>
      <c r="N465" s="212"/>
      <c r="O465" s="218"/>
      <c r="P465" s="212"/>
    </row>
    <row r="466" spans="4:16" ht="40.15" customHeight="1">
      <c r="D466" s="212"/>
      <c r="E466" s="213"/>
      <c r="F466" s="214"/>
      <c r="G466" s="215"/>
      <c r="H466" s="216"/>
      <c r="I466" s="216"/>
      <c r="J466" s="217"/>
      <c r="K466" s="217"/>
      <c r="L466" s="212"/>
      <c r="M466" s="212"/>
      <c r="N466" s="212"/>
      <c r="O466" s="218"/>
      <c r="P466" s="212"/>
    </row>
    <row r="467" spans="4:16" ht="40.15" customHeight="1">
      <c r="D467" s="212"/>
      <c r="E467" s="213"/>
      <c r="F467" s="214"/>
      <c r="G467" s="215"/>
      <c r="H467" s="216"/>
      <c r="I467" s="216"/>
      <c r="J467" s="217"/>
      <c r="K467" s="217"/>
      <c r="L467" s="212"/>
      <c r="M467" s="212"/>
      <c r="N467" s="212"/>
      <c r="O467" s="218"/>
      <c r="P467" s="212"/>
    </row>
    <row r="468" spans="4:16" ht="40.15" customHeight="1">
      <c r="D468" s="212"/>
      <c r="E468" s="213"/>
      <c r="F468" s="214"/>
      <c r="G468" s="215"/>
      <c r="H468" s="216"/>
      <c r="I468" s="216"/>
      <c r="J468" s="217"/>
      <c r="K468" s="217"/>
      <c r="L468" s="212"/>
      <c r="M468" s="212"/>
      <c r="N468" s="212"/>
      <c r="O468" s="218"/>
      <c r="P468" s="212"/>
    </row>
    <row r="469" spans="4:16" ht="40.15" customHeight="1">
      <c r="D469" s="212"/>
      <c r="E469" s="213"/>
      <c r="F469" s="214"/>
      <c r="G469" s="215"/>
      <c r="H469" s="216"/>
      <c r="I469" s="216"/>
      <c r="J469" s="217"/>
      <c r="K469" s="217"/>
      <c r="L469" s="212"/>
      <c r="M469" s="212"/>
      <c r="N469" s="212"/>
      <c r="O469" s="218"/>
      <c r="P469" s="212"/>
    </row>
    <row r="470" spans="4:16" ht="40.15" customHeight="1">
      <c r="D470" s="212"/>
      <c r="E470" s="213"/>
      <c r="F470" s="214"/>
      <c r="G470" s="215"/>
      <c r="H470" s="216"/>
      <c r="I470" s="216"/>
      <c r="J470" s="217"/>
      <c r="K470" s="217"/>
      <c r="L470" s="212"/>
      <c r="M470" s="212"/>
      <c r="N470" s="212"/>
      <c r="O470" s="218"/>
      <c r="P470" s="212"/>
    </row>
    <row r="471" spans="4:16" ht="40.15" customHeight="1">
      <c r="D471" s="212"/>
      <c r="E471" s="213"/>
      <c r="F471" s="214"/>
      <c r="G471" s="215"/>
      <c r="H471" s="216"/>
      <c r="I471" s="216"/>
      <c r="J471" s="217"/>
      <c r="K471" s="217"/>
      <c r="L471" s="212"/>
      <c r="M471" s="212"/>
      <c r="N471" s="212"/>
      <c r="O471" s="218"/>
      <c r="P471" s="212"/>
    </row>
    <row r="472" spans="4:16" ht="40.15" customHeight="1">
      <c r="D472" s="212"/>
      <c r="E472" s="213"/>
      <c r="F472" s="214"/>
      <c r="G472" s="215"/>
      <c r="H472" s="216"/>
      <c r="I472" s="216"/>
      <c r="J472" s="217"/>
      <c r="K472" s="217"/>
      <c r="L472" s="212"/>
      <c r="M472" s="212"/>
      <c r="N472" s="212"/>
      <c r="O472" s="218"/>
      <c r="P472" s="212"/>
    </row>
    <row r="473" spans="4:16" ht="40.15" customHeight="1">
      <c r="D473" s="212"/>
      <c r="E473" s="213"/>
      <c r="F473" s="214"/>
      <c r="G473" s="215"/>
      <c r="H473" s="216"/>
      <c r="I473" s="216"/>
      <c r="J473" s="217"/>
      <c r="K473" s="217"/>
      <c r="L473" s="212"/>
      <c r="M473" s="212"/>
      <c r="N473" s="212"/>
      <c r="O473" s="218"/>
      <c r="P473" s="212"/>
    </row>
    <row r="474" spans="4:16" ht="40.15" customHeight="1">
      <c r="D474" s="212"/>
      <c r="E474" s="213"/>
      <c r="F474" s="214"/>
      <c r="G474" s="215"/>
      <c r="H474" s="216"/>
      <c r="I474" s="216"/>
      <c r="J474" s="217"/>
      <c r="K474" s="217"/>
      <c r="L474" s="212"/>
      <c r="M474" s="212"/>
      <c r="N474" s="212"/>
      <c r="O474" s="218"/>
      <c r="P474" s="212"/>
    </row>
    <row r="475" spans="4:16" ht="40.15" customHeight="1">
      <c r="D475" s="212"/>
      <c r="E475" s="213"/>
      <c r="F475" s="214"/>
      <c r="G475" s="215"/>
      <c r="H475" s="216"/>
      <c r="I475" s="216"/>
      <c r="J475" s="217"/>
      <c r="K475" s="217"/>
      <c r="L475" s="212"/>
      <c r="M475" s="212"/>
      <c r="N475" s="212"/>
      <c r="O475" s="218"/>
      <c r="P475" s="212"/>
    </row>
    <row r="476" spans="4:16" ht="40.15" customHeight="1">
      <c r="D476" s="212"/>
      <c r="E476" s="213"/>
      <c r="F476" s="214"/>
      <c r="G476" s="215"/>
      <c r="H476" s="216"/>
      <c r="I476" s="216"/>
      <c r="J476" s="217"/>
      <c r="K476" s="217"/>
      <c r="L476" s="212"/>
      <c r="M476" s="212"/>
      <c r="N476" s="212"/>
      <c r="O476" s="218"/>
      <c r="P476" s="212"/>
    </row>
    <row r="477" spans="4:16" ht="40.15" customHeight="1">
      <c r="D477" s="212"/>
      <c r="E477" s="213"/>
      <c r="F477" s="214"/>
      <c r="G477" s="215"/>
      <c r="H477" s="216"/>
      <c r="I477" s="216"/>
      <c r="J477" s="217"/>
      <c r="K477" s="217"/>
      <c r="L477" s="212"/>
      <c r="M477" s="212"/>
      <c r="N477" s="212"/>
      <c r="O477" s="218"/>
      <c r="P477" s="212"/>
    </row>
    <row r="478" spans="4:16" ht="40.15" customHeight="1">
      <c r="D478" s="212"/>
      <c r="E478" s="213"/>
      <c r="F478" s="214"/>
      <c r="G478" s="215"/>
      <c r="H478" s="216"/>
      <c r="I478" s="216"/>
      <c r="J478" s="217"/>
      <c r="K478" s="217"/>
      <c r="L478" s="212"/>
      <c r="M478" s="212"/>
      <c r="N478" s="212"/>
      <c r="O478" s="218"/>
      <c r="P478" s="212"/>
    </row>
    <row r="479" spans="4:16" ht="40.15" customHeight="1">
      <c r="D479" s="212"/>
      <c r="E479" s="213"/>
      <c r="F479" s="214"/>
      <c r="G479" s="215"/>
      <c r="H479" s="216"/>
      <c r="I479" s="216"/>
      <c r="J479" s="217"/>
      <c r="K479" s="217"/>
      <c r="L479" s="212"/>
      <c r="M479" s="212"/>
      <c r="N479" s="212"/>
      <c r="O479" s="218"/>
      <c r="P479" s="212"/>
    </row>
    <row r="480" spans="4:16" ht="40.15" customHeight="1">
      <c r="D480" s="212"/>
      <c r="E480" s="213"/>
      <c r="F480" s="214"/>
      <c r="G480" s="215"/>
      <c r="H480" s="216"/>
      <c r="I480" s="216"/>
      <c r="J480" s="217"/>
      <c r="K480" s="217"/>
      <c r="L480" s="212"/>
      <c r="M480" s="212"/>
      <c r="N480" s="212"/>
      <c r="O480" s="218"/>
      <c r="P480" s="212"/>
    </row>
    <row r="481" spans="4:16" ht="40.15" customHeight="1">
      <c r="D481" s="212"/>
      <c r="E481" s="213"/>
      <c r="F481" s="214"/>
      <c r="G481" s="215"/>
      <c r="H481" s="216"/>
      <c r="I481" s="216"/>
      <c r="J481" s="217"/>
      <c r="K481" s="217"/>
      <c r="L481" s="212"/>
      <c r="M481" s="212"/>
      <c r="N481" s="212"/>
      <c r="O481" s="218"/>
      <c r="P481" s="212"/>
    </row>
    <row r="482" spans="4:16" ht="40.15" customHeight="1">
      <c r="D482" s="212"/>
      <c r="E482" s="213"/>
      <c r="F482" s="214"/>
      <c r="G482" s="215"/>
      <c r="H482" s="216"/>
      <c r="I482" s="216"/>
      <c r="J482" s="217"/>
      <c r="K482" s="217"/>
      <c r="L482" s="212"/>
      <c r="M482" s="212"/>
      <c r="N482" s="212"/>
      <c r="O482" s="218"/>
      <c r="P482" s="212"/>
    </row>
    <row r="483" spans="4:16" ht="40.15" customHeight="1">
      <c r="D483" s="212"/>
      <c r="E483" s="213"/>
      <c r="F483" s="214"/>
      <c r="G483" s="215"/>
      <c r="H483" s="216"/>
      <c r="I483" s="216"/>
      <c r="J483" s="217"/>
      <c r="K483" s="217"/>
      <c r="L483" s="212"/>
      <c r="M483" s="212"/>
      <c r="N483" s="212"/>
      <c r="O483" s="218"/>
      <c r="P483" s="212"/>
    </row>
    <row r="484" spans="4:16" ht="40.15" customHeight="1">
      <c r="D484" s="212"/>
      <c r="E484" s="213"/>
      <c r="F484" s="214"/>
      <c r="G484" s="215"/>
      <c r="H484" s="216"/>
      <c r="I484" s="216"/>
      <c r="J484" s="217"/>
      <c r="K484" s="217"/>
      <c r="L484" s="212"/>
      <c r="M484" s="212"/>
      <c r="N484" s="212"/>
      <c r="O484" s="218"/>
      <c r="P484" s="212"/>
    </row>
    <row r="485" spans="4:16" ht="40.15" customHeight="1">
      <c r="D485" s="212"/>
      <c r="E485" s="213"/>
      <c r="F485" s="214"/>
      <c r="G485" s="215"/>
      <c r="H485" s="216"/>
      <c r="I485" s="216"/>
      <c r="J485" s="217"/>
      <c r="K485" s="217"/>
      <c r="L485" s="212"/>
      <c r="M485" s="212"/>
      <c r="N485" s="212"/>
      <c r="O485" s="218"/>
      <c r="P485" s="212"/>
    </row>
    <row r="486" spans="4:16" ht="40.15" customHeight="1">
      <c r="D486" s="212"/>
      <c r="E486" s="213"/>
      <c r="F486" s="214"/>
      <c r="G486" s="215"/>
      <c r="H486" s="216"/>
      <c r="I486" s="216"/>
      <c r="J486" s="217"/>
      <c r="K486" s="217"/>
      <c r="L486" s="212"/>
      <c r="M486" s="212"/>
      <c r="N486" s="212"/>
      <c r="O486" s="218"/>
      <c r="P486" s="212"/>
    </row>
    <row r="487" spans="4:16" ht="40.15" customHeight="1">
      <c r="D487" s="212"/>
      <c r="E487" s="213"/>
      <c r="F487" s="214"/>
      <c r="G487" s="215"/>
      <c r="H487" s="216"/>
      <c r="I487" s="216"/>
      <c r="J487" s="217"/>
      <c r="K487" s="217"/>
      <c r="L487" s="212"/>
      <c r="M487" s="212"/>
      <c r="N487" s="212"/>
      <c r="O487" s="218"/>
      <c r="P487" s="212"/>
    </row>
    <row r="488" spans="4:16" ht="40.15" customHeight="1">
      <c r="D488" s="212"/>
      <c r="E488" s="213"/>
      <c r="F488" s="214"/>
      <c r="G488" s="215"/>
      <c r="H488" s="216"/>
      <c r="I488" s="216"/>
      <c r="J488" s="217"/>
      <c r="K488" s="217"/>
      <c r="L488" s="212"/>
      <c r="M488" s="212"/>
      <c r="N488" s="212"/>
      <c r="O488" s="218"/>
      <c r="P488" s="212"/>
    </row>
    <row r="489" spans="4:16" ht="40.15" customHeight="1">
      <c r="D489" s="212"/>
      <c r="E489" s="213"/>
      <c r="F489" s="214"/>
      <c r="G489" s="215"/>
      <c r="H489" s="216"/>
      <c r="I489" s="216"/>
      <c r="J489" s="217"/>
      <c r="K489" s="217"/>
      <c r="L489" s="212"/>
      <c r="M489" s="212"/>
      <c r="N489" s="212"/>
      <c r="O489" s="218"/>
      <c r="P489" s="212"/>
    </row>
    <row r="490" spans="4:16" ht="40.15" customHeight="1">
      <c r="D490" s="212"/>
      <c r="E490" s="213"/>
      <c r="F490" s="214"/>
      <c r="G490" s="215"/>
      <c r="H490" s="216"/>
      <c r="I490" s="216"/>
      <c r="J490" s="217"/>
      <c r="K490" s="217"/>
      <c r="L490" s="212"/>
      <c r="M490" s="212"/>
      <c r="N490" s="212"/>
      <c r="O490" s="218"/>
      <c r="P490" s="212"/>
    </row>
    <row r="491" spans="4:16" ht="40.15" customHeight="1">
      <c r="D491" s="212"/>
      <c r="E491" s="213"/>
      <c r="F491" s="214"/>
      <c r="G491" s="215"/>
      <c r="H491" s="216"/>
      <c r="I491" s="216"/>
      <c r="J491" s="217"/>
      <c r="K491" s="217"/>
      <c r="L491" s="212"/>
      <c r="M491" s="212"/>
      <c r="N491" s="212"/>
      <c r="O491" s="218"/>
      <c r="P491" s="212"/>
    </row>
    <row r="492" spans="4:16" ht="40.15" customHeight="1">
      <c r="D492" s="212"/>
      <c r="E492" s="213"/>
      <c r="F492" s="214"/>
      <c r="G492" s="215"/>
      <c r="H492" s="216"/>
      <c r="I492" s="216"/>
      <c r="J492" s="217"/>
      <c r="K492" s="217"/>
      <c r="L492" s="212"/>
      <c r="M492" s="212"/>
      <c r="N492" s="212"/>
      <c r="O492" s="218"/>
      <c r="P492" s="212"/>
    </row>
    <row r="493" spans="4:16" ht="40.15" customHeight="1">
      <c r="D493" s="212"/>
      <c r="E493" s="213"/>
      <c r="F493" s="214"/>
      <c r="G493" s="215"/>
      <c r="H493" s="216"/>
      <c r="I493" s="216"/>
      <c r="J493" s="217"/>
      <c r="K493" s="217"/>
      <c r="L493" s="212"/>
      <c r="M493" s="212"/>
      <c r="N493" s="212"/>
      <c r="O493" s="218"/>
      <c r="P493" s="212"/>
    </row>
    <row r="494" spans="4:16" ht="40.15" customHeight="1">
      <c r="D494" s="212"/>
      <c r="E494" s="213"/>
      <c r="F494" s="214"/>
      <c r="G494" s="215"/>
      <c r="H494" s="216"/>
      <c r="I494" s="216"/>
      <c r="J494" s="217"/>
      <c r="K494" s="217"/>
      <c r="L494" s="212"/>
      <c r="M494" s="212"/>
      <c r="N494" s="212"/>
      <c r="O494" s="218"/>
      <c r="P494" s="212"/>
    </row>
    <row r="495" spans="4:16" ht="40.15" customHeight="1">
      <c r="D495" s="212"/>
      <c r="E495" s="213"/>
      <c r="F495" s="214"/>
      <c r="G495" s="215"/>
      <c r="H495" s="216"/>
      <c r="I495" s="216"/>
      <c r="J495" s="217"/>
      <c r="K495" s="217"/>
      <c r="L495" s="212"/>
      <c r="M495" s="212"/>
      <c r="N495" s="212"/>
      <c r="O495" s="218"/>
      <c r="P495" s="212"/>
    </row>
    <row r="496" spans="4:16" ht="40.15" customHeight="1">
      <c r="D496" s="212"/>
      <c r="E496" s="213"/>
      <c r="F496" s="214"/>
      <c r="G496" s="215"/>
      <c r="H496" s="216"/>
      <c r="I496" s="216"/>
      <c r="J496" s="217"/>
      <c r="K496" s="217"/>
      <c r="L496" s="212"/>
      <c r="M496" s="212"/>
      <c r="N496" s="212"/>
      <c r="O496" s="218"/>
      <c r="P496" s="212"/>
    </row>
    <row r="497" spans="4:16" ht="40.15" customHeight="1">
      <c r="D497" s="212"/>
      <c r="E497" s="213"/>
      <c r="F497" s="214"/>
      <c r="G497" s="215"/>
      <c r="H497" s="216"/>
      <c r="I497" s="216"/>
      <c r="J497" s="217"/>
      <c r="K497" s="217"/>
      <c r="L497" s="212"/>
      <c r="M497" s="212"/>
      <c r="N497" s="212"/>
      <c r="O497" s="218"/>
      <c r="P497" s="212"/>
    </row>
    <row r="498" spans="4:16" ht="40.15" customHeight="1">
      <c r="D498" s="212"/>
      <c r="E498" s="213"/>
      <c r="F498" s="214"/>
      <c r="G498" s="215"/>
      <c r="H498" s="216"/>
      <c r="I498" s="216"/>
      <c r="J498" s="217"/>
      <c r="K498" s="217"/>
      <c r="L498" s="212"/>
      <c r="M498" s="212"/>
      <c r="N498" s="212"/>
      <c r="O498" s="218"/>
      <c r="P498" s="212"/>
    </row>
    <row r="499" spans="4:16" ht="40.15" customHeight="1">
      <c r="D499" s="212"/>
      <c r="E499" s="213"/>
      <c r="F499" s="214"/>
      <c r="G499" s="215"/>
      <c r="H499" s="216"/>
      <c r="I499" s="216"/>
      <c r="J499" s="217"/>
      <c r="K499" s="217"/>
      <c r="L499" s="212"/>
      <c r="M499" s="212"/>
      <c r="N499" s="212"/>
      <c r="O499" s="218"/>
      <c r="P499" s="212"/>
    </row>
    <row r="500" spans="4:16" ht="40.15" customHeight="1">
      <c r="D500" s="212"/>
      <c r="E500" s="213"/>
      <c r="F500" s="214"/>
      <c r="G500" s="215"/>
      <c r="H500" s="216"/>
      <c r="I500" s="216"/>
      <c r="J500" s="217"/>
      <c r="K500" s="217"/>
      <c r="L500" s="212"/>
      <c r="M500" s="212"/>
      <c r="N500" s="212"/>
      <c r="O500" s="218"/>
      <c r="P500" s="212"/>
    </row>
    <row r="501" spans="4:16" ht="40.15" customHeight="1">
      <c r="D501" s="212"/>
      <c r="E501" s="213"/>
      <c r="F501" s="214"/>
      <c r="G501" s="215"/>
      <c r="H501" s="216"/>
      <c r="I501" s="216"/>
      <c r="J501" s="217"/>
      <c r="K501" s="217"/>
      <c r="L501" s="212"/>
      <c r="M501" s="212"/>
      <c r="N501" s="212"/>
      <c r="O501" s="218"/>
      <c r="P501" s="212"/>
    </row>
    <row r="502" spans="4:16" ht="40.15" customHeight="1">
      <c r="D502" s="212"/>
      <c r="E502" s="213"/>
      <c r="F502" s="214"/>
      <c r="G502" s="215"/>
      <c r="H502" s="216"/>
      <c r="I502" s="216"/>
      <c r="J502" s="217"/>
      <c r="K502" s="217"/>
      <c r="L502" s="212"/>
      <c r="M502" s="212"/>
      <c r="N502" s="212"/>
      <c r="O502" s="218"/>
      <c r="P502" s="212"/>
    </row>
    <row r="503" spans="4:16" ht="40.15" customHeight="1">
      <c r="D503" s="212"/>
      <c r="E503" s="213"/>
      <c r="F503" s="214"/>
      <c r="G503" s="215"/>
      <c r="H503" s="216"/>
      <c r="I503" s="216"/>
      <c r="J503" s="217"/>
      <c r="K503" s="217"/>
      <c r="L503" s="212"/>
      <c r="M503" s="212"/>
      <c r="N503" s="212"/>
      <c r="O503" s="218"/>
      <c r="P503" s="212"/>
    </row>
    <row r="504" spans="4:16" ht="40.15" customHeight="1">
      <c r="D504" s="212"/>
      <c r="E504" s="213"/>
      <c r="F504" s="214"/>
      <c r="G504" s="215"/>
      <c r="H504" s="216"/>
      <c r="I504" s="216"/>
      <c r="J504" s="217"/>
      <c r="K504" s="217"/>
      <c r="L504" s="212"/>
      <c r="M504" s="212"/>
      <c r="N504" s="212"/>
      <c r="O504" s="218"/>
      <c r="P504" s="212"/>
    </row>
    <row r="505" spans="4:16" ht="40.15" customHeight="1">
      <c r="D505" s="212"/>
      <c r="E505" s="213"/>
      <c r="F505" s="214"/>
      <c r="G505" s="215"/>
      <c r="H505" s="216"/>
      <c r="I505" s="216"/>
      <c r="J505" s="217"/>
      <c r="K505" s="217"/>
      <c r="L505" s="212"/>
      <c r="M505" s="212"/>
      <c r="N505" s="212"/>
      <c r="O505" s="218"/>
      <c r="P505" s="212"/>
    </row>
    <row r="506" spans="4:16" ht="40.15" customHeight="1">
      <c r="D506" s="212"/>
      <c r="E506" s="213"/>
      <c r="F506" s="214"/>
      <c r="G506" s="215"/>
      <c r="H506" s="216"/>
      <c r="I506" s="216"/>
      <c r="J506" s="217"/>
      <c r="K506" s="217"/>
      <c r="L506" s="212"/>
      <c r="M506" s="212"/>
      <c r="N506" s="212"/>
      <c r="O506" s="218"/>
      <c r="P506" s="212"/>
    </row>
    <row r="507" spans="4:16" ht="40.15" customHeight="1">
      <c r="D507" s="212"/>
      <c r="E507" s="213"/>
      <c r="F507" s="214"/>
      <c r="G507" s="215"/>
      <c r="H507" s="216"/>
      <c r="I507" s="216"/>
      <c r="J507" s="217"/>
      <c r="K507" s="217"/>
      <c r="L507" s="212"/>
      <c r="M507" s="212"/>
      <c r="N507" s="212"/>
      <c r="O507" s="218"/>
      <c r="P507" s="212"/>
    </row>
    <row r="508" spans="4:16" ht="40.15" customHeight="1">
      <c r="D508" s="212"/>
      <c r="E508" s="213"/>
      <c r="F508" s="214"/>
      <c r="G508" s="215"/>
      <c r="H508" s="216"/>
      <c r="I508" s="216"/>
      <c r="J508" s="217"/>
      <c r="K508" s="217"/>
      <c r="L508" s="212"/>
      <c r="M508" s="212"/>
      <c r="N508" s="212"/>
      <c r="O508" s="218"/>
      <c r="P508" s="212"/>
    </row>
    <row r="509" spans="4:16" ht="40.15" customHeight="1">
      <c r="D509" s="212"/>
      <c r="E509" s="213"/>
      <c r="F509" s="214"/>
      <c r="G509" s="215"/>
      <c r="H509" s="216"/>
      <c r="I509" s="216"/>
      <c r="J509" s="217"/>
      <c r="K509" s="217"/>
      <c r="L509" s="212"/>
      <c r="M509" s="212"/>
      <c r="N509" s="212"/>
      <c r="O509" s="218"/>
      <c r="P509" s="212"/>
    </row>
    <row r="510" spans="4:16" ht="40.15" customHeight="1">
      <c r="D510" s="212"/>
      <c r="E510" s="213"/>
      <c r="F510" s="214"/>
      <c r="G510" s="215"/>
      <c r="H510" s="216"/>
      <c r="I510" s="216"/>
      <c r="J510" s="217"/>
      <c r="K510" s="217"/>
      <c r="L510" s="212"/>
      <c r="M510" s="212"/>
      <c r="N510" s="212"/>
      <c r="O510" s="218"/>
      <c r="P510" s="212"/>
    </row>
    <row r="511" spans="4:16" ht="40.15" customHeight="1">
      <c r="D511" s="212"/>
      <c r="E511" s="213"/>
      <c r="F511" s="214"/>
      <c r="G511" s="215"/>
      <c r="H511" s="216"/>
      <c r="I511" s="216"/>
      <c r="J511" s="217"/>
      <c r="K511" s="217"/>
      <c r="L511" s="212"/>
      <c r="M511" s="212"/>
      <c r="N511" s="212"/>
      <c r="O511" s="218"/>
      <c r="P511" s="212"/>
    </row>
    <row r="512" spans="4:16" ht="40.15" customHeight="1">
      <c r="D512" s="212"/>
      <c r="E512" s="213"/>
      <c r="F512" s="214"/>
      <c r="G512" s="215"/>
      <c r="H512" s="216"/>
      <c r="I512" s="216"/>
      <c r="J512" s="217"/>
      <c r="K512" s="217"/>
      <c r="L512" s="212"/>
      <c r="M512" s="212"/>
      <c r="N512" s="212"/>
      <c r="O512" s="218"/>
      <c r="P512" s="212"/>
    </row>
    <row r="513" spans="4:16" ht="40.15" customHeight="1">
      <c r="D513" s="212"/>
      <c r="E513" s="213"/>
      <c r="F513" s="214"/>
      <c r="G513" s="215"/>
      <c r="H513" s="216"/>
      <c r="I513" s="216"/>
      <c r="J513" s="217"/>
      <c r="K513" s="217"/>
      <c r="L513" s="212"/>
      <c r="M513" s="212"/>
      <c r="N513" s="212"/>
      <c r="O513" s="218"/>
      <c r="P513" s="212"/>
    </row>
    <row r="514" spans="4:16" ht="40.15" customHeight="1">
      <c r="D514" s="212"/>
      <c r="E514" s="213"/>
      <c r="F514" s="214"/>
      <c r="G514" s="215"/>
      <c r="H514" s="216"/>
      <c r="I514" s="216"/>
      <c r="J514" s="217"/>
      <c r="K514" s="217"/>
      <c r="L514" s="212"/>
      <c r="M514" s="212"/>
      <c r="N514" s="212"/>
      <c r="O514" s="218"/>
      <c r="P514" s="212"/>
    </row>
    <row r="515" spans="4:16" ht="40.15" customHeight="1">
      <c r="D515" s="212"/>
      <c r="E515" s="213"/>
      <c r="F515" s="214"/>
      <c r="G515" s="215"/>
      <c r="H515" s="216"/>
      <c r="I515" s="216"/>
      <c r="J515" s="217"/>
      <c r="K515" s="217"/>
      <c r="L515" s="212"/>
      <c r="M515" s="212"/>
      <c r="N515" s="212"/>
      <c r="O515" s="218"/>
      <c r="P515" s="212"/>
    </row>
    <row r="516" spans="4:16" ht="40.15" customHeight="1">
      <c r="D516" s="212"/>
      <c r="E516" s="213"/>
      <c r="F516" s="214"/>
      <c r="G516" s="215"/>
      <c r="H516" s="216"/>
      <c r="I516" s="216"/>
      <c r="J516" s="217"/>
      <c r="K516" s="217"/>
      <c r="L516" s="212"/>
      <c r="M516" s="212"/>
      <c r="N516" s="212"/>
      <c r="O516" s="218"/>
      <c r="P516" s="212"/>
    </row>
    <row r="517" spans="4:16" ht="40.15" customHeight="1">
      <c r="D517" s="212"/>
      <c r="E517" s="213"/>
      <c r="F517" s="214"/>
      <c r="G517" s="215"/>
      <c r="H517" s="216"/>
      <c r="I517" s="216"/>
      <c r="J517" s="217"/>
      <c r="K517" s="217"/>
      <c r="L517" s="212"/>
      <c r="M517" s="212"/>
      <c r="N517" s="212"/>
      <c r="O517" s="218"/>
      <c r="P517" s="212"/>
    </row>
    <row r="518" spans="4:16" ht="40.15" customHeight="1">
      <c r="D518" s="212"/>
      <c r="E518" s="213"/>
      <c r="F518" s="214"/>
      <c r="G518" s="215"/>
      <c r="H518" s="216"/>
      <c r="I518" s="216"/>
      <c r="J518" s="217"/>
      <c r="K518" s="217"/>
      <c r="L518" s="212"/>
      <c r="M518" s="212"/>
      <c r="N518" s="212"/>
      <c r="O518" s="218"/>
      <c r="P518" s="212"/>
    </row>
    <row r="519" spans="4:16" ht="40.15" customHeight="1">
      <c r="D519" s="212"/>
      <c r="E519" s="213"/>
      <c r="F519" s="214"/>
      <c r="G519" s="215"/>
      <c r="H519" s="216"/>
      <c r="I519" s="216"/>
      <c r="J519" s="217"/>
      <c r="K519" s="217"/>
      <c r="L519" s="212"/>
      <c r="M519" s="212"/>
      <c r="N519" s="212"/>
      <c r="O519" s="218"/>
      <c r="P519" s="212"/>
    </row>
    <row r="520" spans="4:16" ht="40.15" customHeight="1">
      <c r="D520" s="212"/>
      <c r="E520" s="213"/>
      <c r="F520" s="214"/>
      <c r="G520" s="215"/>
      <c r="H520" s="216"/>
      <c r="I520" s="216"/>
      <c r="J520" s="217"/>
      <c r="K520" s="217"/>
      <c r="L520" s="212"/>
      <c r="M520" s="212"/>
      <c r="N520" s="212"/>
      <c r="O520" s="218"/>
      <c r="P520" s="212"/>
    </row>
    <row r="521" spans="4:16" ht="40.15" customHeight="1">
      <c r="D521" s="212"/>
      <c r="E521" s="213"/>
      <c r="F521" s="214"/>
      <c r="G521" s="215"/>
      <c r="H521" s="216"/>
      <c r="I521" s="216"/>
      <c r="J521" s="217"/>
      <c r="K521" s="217"/>
      <c r="L521" s="212"/>
      <c r="M521" s="212"/>
      <c r="N521" s="212"/>
      <c r="O521" s="218"/>
      <c r="P521" s="212"/>
    </row>
    <row r="522" spans="4:16" ht="40.15" customHeight="1">
      <c r="D522" s="212"/>
      <c r="E522" s="213"/>
      <c r="F522" s="214"/>
      <c r="G522" s="215"/>
      <c r="H522" s="216"/>
      <c r="I522" s="216"/>
      <c r="J522" s="217"/>
      <c r="K522" s="217"/>
      <c r="L522" s="212"/>
      <c r="M522" s="212"/>
      <c r="N522" s="212"/>
      <c r="O522" s="218"/>
      <c r="P522" s="212"/>
    </row>
    <row r="523" spans="4:16" ht="40.15" customHeight="1">
      <c r="D523" s="212"/>
      <c r="E523" s="213"/>
      <c r="F523" s="214"/>
      <c r="G523" s="215"/>
      <c r="H523" s="216"/>
      <c r="I523" s="216"/>
      <c r="J523" s="217"/>
      <c r="K523" s="217"/>
      <c r="L523" s="212"/>
      <c r="M523" s="212"/>
      <c r="N523" s="212"/>
      <c r="O523" s="218"/>
      <c r="P523" s="212"/>
    </row>
    <row r="524" spans="4:16" ht="40.15" customHeight="1">
      <c r="D524" s="212"/>
      <c r="E524" s="213"/>
      <c r="F524" s="214"/>
      <c r="G524" s="215"/>
      <c r="H524" s="216"/>
      <c r="I524" s="216"/>
      <c r="J524" s="217"/>
      <c r="K524" s="217"/>
      <c r="L524" s="212"/>
      <c r="M524" s="212"/>
      <c r="N524" s="212"/>
      <c r="O524" s="218"/>
      <c r="P524" s="212"/>
    </row>
    <row r="525" spans="4:16" ht="40.15" customHeight="1">
      <c r="D525" s="212"/>
      <c r="E525" s="213"/>
      <c r="F525" s="214"/>
      <c r="G525" s="215"/>
      <c r="H525" s="216"/>
      <c r="I525" s="216"/>
      <c r="J525" s="217"/>
      <c r="K525" s="217"/>
      <c r="L525" s="212"/>
      <c r="M525" s="212"/>
      <c r="N525" s="212"/>
      <c r="O525" s="218"/>
      <c r="P525" s="212"/>
    </row>
    <row r="526" spans="4:16" ht="40.15" customHeight="1">
      <c r="D526" s="212"/>
      <c r="E526" s="213"/>
      <c r="F526" s="214"/>
      <c r="G526" s="215"/>
      <c r="H526" s="216"/>
      <c r="I526" s="216"/>
      <c r="J526" s="217"/>
      <c r="K526" s="217"/>
      <c r="L526" s="212"/>
      <c r="M526" s="212"/>
      <c r="N526" s="212"/>
      <c r="O526" s="218"/>
      <c r="P526" s="212"/>
    </row>
    <row r="527" spans="4:16" ht="40.15" customHeight="1">
      <c r="D527" s="212"/>
      <c r="E527" s="213"/>
      <c r="F527" s="214"/>
      <c r="G527" s="215"/>
      <c r="H527" s="216"/>
      <c r="I527" s="216"/>
      <c r="J527" s="217"/>
      <c r="K527" s="217"/>
      <c r="L527" s="212"/>
      <c r="M527" s="212"/>
      <c r="N527" s="212"/>
      <c r="O527" s="218"/>
      <c r="P527" s="212"/>
    </row>
    <row r="528" spans="4:16" ht="40.15" customHeight="1">
      <c r="D528" s="212"/>
      <c r="E528" s="213"/>
      <c r="F528" s="214"/>
      <c r="G528" s="215"/>
      <c r="H528" s="216"/>
      <c r="I528" s="216"/>
      <c r="J528" s="217"/>
      <c r="K528" s="217"/>
      <c r="L528" s="212"/>
      <c r="M528" s="212"/>
      <c r="N528" s="212"/>
      <c r="O528" s="218"/>
      <c r="P528" s="212"/>
    </row>
    <row r="529" spans="4:16" ht="40.15" customHeight="1">
      <c r="D529" s="212"/>
      <c r="E529" s="213"/>
      <c r="F529" s="214"/>
      <c r="G529" s="215"/>
      <c r="H529" s="216"/>
      <c r="I529" s="216"/>
      <c r="J529" s="217"/>
      <c r="K529" s="217"/>
      <c r="L529" s="212"/>
      <c r="M529" s="212"/>
      <c r="N529" s="212"/>
      <c r="O529" s="218"/>
      <c r="P529" s="212"/>
    </row>
    <row r="530" spans="4:16" ht="40.15" customHeight="1">
      <c r="D530" s="212"/>
      <c r="E530" s="213"/>
      <c r="F530" s="214"/>
      <c r="G530" s="215"/>
      <c r="H530" s="216"/>
      <c r="I530" s="216"/>
      <c r="J530" s="217"/>
      <c r="K530" s="217"/>
      <c r="L530" s="212"/>
      <c r="M530" s="212"/>
      <c r="N530" s="212"/>
      <c r="O530" s="218"/>
      <c r="P530" s="212"/>
    </row>
    <row r="531" spans="4:16" ht="40.15" customHeight="1">
      <c r="D531" s="212"/>
      <c r="E531" s="213"/>
      <c r="F531" s="214"/>
      <c r="G531" s="215"/>
      <c r="H531" s="216"/>
      <c r="I531" s="216"/>
      <c r="J531" s="217"/>
      <c r="K531" s="217"/>
      <c r="L531" s="212"/>
      <c r="M531" s="212"/>
      <c r="N531" s="212"/>
      <c r="O531" s="218"/>
      <c r="P531" s="212"/>
    </row>
    <row r="532" spans="4:16" ht="40.15" customHeight="1">
      <c r="D532" s="212"/>
      <c r="E532" s="213"/>
      <c r="F532" s="214"/>
      <c r="G532" s="215"/>
      <c r="H532" s="216"/>
      <c r="I532" s="216"/>
      <c r="J532" s="217"/>
      <c r="K532" s="217"/>
      <c r="L532" s="212"/>
      <c r="M532" s="212"/>
      <c r="N532" s="212"/>
      <c r="O532" s="218"/>
      <c r="P532" s="212"/>
    </row>
    <row r="533" spans="4:16" ht="40.15" customHeight="1">
      <c r="D533" s="212"/>
      <c r="E533" s="213"/>
      <c r="F533" s="214"/>
      <c r="G533" s="215"/>
      <c r="H533" s="216"/>
      <c r="I533" s="216"/>
      <c r="J533" s="217"/>
      <c r="K533" s="217"/>
      <c r="L533" s="212"/>
      <c r="M533" s="212"/>
      <c r="N533" s="212"/>
      <c r="O533" s="218"/>
      <c r="P533" s="212"/>
    </row>
    <row r="534" spans="4:16" ht="40.15" customHeight="1">
      <c r="D534" s="212"/>
      <c r="E534" s="213"/>
      <c r="F534" s="214"/>
      <c r="G534" s="215"/>
      <c r="H534" s="216"/>
      <c r="I534" s="216"/>
      <c r="J534" s="217"/>
      <c r="K534" s="217"/>
      <c r="L534" s="212"/>
      <c r="M534" s="212"/>
      <c r="N534" s="212"/>
      <c r="O534" s="218"/>
      <c r="P534" s="212"/>
    </row>
    <row r="535" spans="4:16" ht="40.15" customHeight="1">
      <c r="D535" s="212"/>
      <c r="E535" s="213"/>
      <c r="F535" s="214"/>
      <c r="G535" s="215"/>
      <c r="H535" s="216"/>
      <c r="I535" s="216"/>
      <c r="J535" s="217"/>
      <c r="K535" s="217"/>
      <c r="L535" s="212"/>
      <c r="M535" s="212"/>
      <c r="N535" s="212"/>
      <c r="O535" s="218"/>
      <c r="P535" s="212"/>
    </row>
    <row r="536" spans="4:16" ht="40.15" customHeight="1">
      <c r="D536" s="212"/>
      <c r="E536" s="213"/>
      <c r="F536" s="214"/>
      <c r="G536" s="215"/>
      <c r="H536" s="216"/>
      <c r="I536" s="216"/>
      <c r="J536" s="217"/>
      <c r="K536" s="217"/>
      <c r="L536" s="212"/>
      <c r="M536" s="212"/>
      <c r="N536" s="212"/>
      <c r="O536" s="218"/>
      <c r="P536" s="212"/>
    </row>
    <row r="537" spans="4:16" ht="40.15" customHeight="1">
      <c r="D537" s="212"/>
      <c r="E537" s="213"/>
      <c r="F537" s="214"/>
      <c r="G537" s="215"/>
      <c r="H537" s="216"/>
      <c r="I537" s="216"/>
      <c r="J537" s="217"/>
      <c r="K537" s="217"/>
      <c r="L537" s="212"/>
      <c r="M537" s="212"/>
      <c r="N537" s="212"/>
      <c r="O537" s="218"/>
      <c r="P537" s="212"/>
    </row>
    <row r="538" spans="4:16" ht="40.15" customHeight="1">
      <c r="D538" s="212"/>
      <c r="E538" s="213"/>
      <c r="F538" s="214"/>
      <c r="G538" s="215"/>
      <c r="H538" s="216"/>
      <c r="I538" s="216"/>
      <c r="J538" s="217"/>
      <c r="K538" s="217"/>
      <c r="L538" s="212"/>
      <c r="M538" s="212"/>
      <c r="N538" s="212"/>
      <c r="O538" s="218"/>
      <c r="P538" s="212"/>
    </row>
    <row r="539" spans="4:16" ht="40.15" customHeight="1">
      <c r="D539" s="212"/>
      <c r="E539" s="213"/>
      <c r="F539" s="214"/>
      <c r="G539" s="215"/>
      <c r="H539" s="216"/>
      <c r="I539" s="216"/>
      <c r="J539" s="217"/>
      <c r="K539" s="217"/>
      <c r="L539" s="212"/>
      <c r="M539" s="212"/>
      <c r="N539" s="212"/>
      <c r="O539" s="218"/>
      <c r="P539" s="212"/>
    </row>
    <row r="540" spans="4:16" ht="40.15" customHeight="1">
      <c r="D540" s="212"/>
      <c r="E540" s="213"/>
      <c r="F540" s="214"/>
      <c r="G540" s="215"/>
      <c r="H540" s="216"/>
      <c r="I540" s="216"/>
      <c r="J540" s="217"/>
      <c r="K540" s="217"/>
      <c r="L540" s="212"/>
      <c r="M540" s="212"/>
      <c r="N540" s="212"/>
      <c r="O540" s="218"/>
      <c r="P540" s="212"/>
    </row>
    <row r="541" spans="4:16" ht="40.15" customHeight="1">
      <c r="D541" s="212"/>
      <c r="E541" s="213"/>
      <c r="F541" s="214"/>
      <c r="G541" s="215"/>
      <c r="H541" s="216"/>
      <c r="I541" s="216"/>
      <c r="J541" s="217"/>
      <c r="K541" s="217"/>
      <c r="L541" s="212"/>
      <c r="M541" s="212"/>
      <c r="N541" s="212"/>
      <c r="O541" s="218"/>
      <c r="P541" s="212"/>
    </row>
    <row r="542" spans="4:16" ht="40.15" customHeight="1">
      <c r="D542" s="212"/>
      <c r="E542" s="213"/>
      <c r="F542" s="214"/>
      <c r="G542" s="215"/>
      <c r="H542" s="216"/>
      <c r="I542" s="216"/>
      <c r="J542" s="217"/>
      <c r="K542" s="217"/>
      <c r="L542" s="212"/>
      <c r="M542" s="212"/>
      <c r="N542" s="212"/>
      <c r="O542" s="218"/>
      <c r="P542" s="212"/>
    </row>
    <row r="543" spans="4:16" ht="40.15" customHeight="1">
      <c r="D543" s="212"/>
      <c r="E543" s="213"/>
      <c r="F543" s="214"/>
      <c r="G543" s="215"/>
      <c r="H543" s="216"/>
      <c r="I543" s="216"/>
      <c r="J543" s="217"/>
      <c r="K543" s="217"/>
      <c r="L543" s="212"/>
      <c r="M543" s="212"/>
      <c r="N543" s="212"/>
      <c r="O543" s="218"/>
      <c r="P543" s="212"/>
    </row>
    <row r="544" spans="4:16" ht="40.15" customHeight="1">
      <c r="D544" s="212"/>
      <c r="E544" s="213"/>
      <c r="F544" s="214"/>
      <c r="G544" s="215"/>
      <c r="H544" s="216"/>
      <c r="I544" s="216"/>
      <c r="J544" s="217"/>
      <c r="K544" s="217"/>
      <c r="L544" s="212"/>
      <c r="M544" s="212"/>
      <c r="N544" s="212"/>
      <c r="O544" s="218"/>
      <c r="P544" s="212"/>
    </row>
    <row r="545" spans="4:16" ht="40.15" customHeight="1">
      <c r="D545" s="212"/>
      <c r="E545" s="213"/>
      <c r="F545" s="214"/>
      <c r="G545" s="215"/>
      <c r="H545" s="216"/>
      <c r="I545" s="216"/>
      <c r="J545" s="217"/>
      <c r="K545" s="217"/>
      <c r="L545" s="212"/>
      <c r="M545" s="212"/>
      <c r="N545" s="212"/>
      <c r="O545" s="218"/>
      <c r="P545" s="212"/>
    </row>
    <row r="546" spans="4:16" ht="40.15" customHeight="1">
      <c r="D546" s="212"/>
      <c r="E546" s="213"/>
      <c r="F546" s="214"/>
      <c r="G546" s="215"/>
      <c r="H546" s="216"/>
      <c r="I546" s="216"/>
      <c r="J546" s="217"/>
      <c r="K546" s="217"/>
      <c r="L546" s="212"/>
      <c r="M546" s="212"/>
      <c r="N546" s="212"/>
      <c r="O546" s="218"/>
      <c r="P546" s="212"/>
    </row>
    <row r="547" spans="4:16" ht="40.15" customHeight="1">
      <c r="D547" s="212"/>
      <c r="E547" s="213"/>
      <c r="F547" s="214"/>
      <c r="G547" s="215"/>
      <c r="H547" s="216"/>
      <c r="I547" s="216"/>
      <c r="J547" s="217"/>
      <c r="K547" s="217"/>
      <c r="L547" s="212"/>
      <c r="M547" s="212"/>
      <c r="N547" s="212"/>
      <c r="O547" s="218"/>
      <c r="P547" s="212"/>
    </row>
    <row r="548" spans="4:16" ht="40.15" customHeight="1">
      <c r="D548" s="212"/>
      <c r="E548" s="213"/>
      <c r="F548" s="214"/>
      <c r="G548" s="215"/>
      <c r="H548" s="216"/>
      <c r="I548" s="216"/>
      <c r="J548" s="217"/>
      <c r="K548" s="217"/>
      <c r="L548" s="212"/>
      <c r="M548" s="212"/>
      <c r="N548" s="212"/>
      <c r="O548" s="218"/>
      <c r="P548" s="212"/>
    </row>
    <row r="549" spans="4:16" ht="40.15" customHeight="1">
      <c r="D549" s="212"/>
      <c r="E549" s="213"/>
      <c r="F549" s="214"/>
      <c r="G549" s="215"/>
      <c r="H549" s="216"/>
      <c r="I549" s="216"/>
      <c r="J549" s="217"/>
      <c r="K549" s="217"/>
      <c r="L549" s="212"/>
      <c r="M549" s="212"/>
      <c r="N549" s="212"/>
      <c r="O549" s="218"/>
      <c r="P549" s="212"/>
    </row>
    <row r="550" spans="4:16" ht="40.15" customHeight="1">
      <c r="D550" s="212"/>
      <c r="E550" s="213"/>
      <c r="F550" s="214"/>
      <c r="G550" s="215"/>
      <c r="H550" s="216"/>
      <c r="I550" s="216"/>
      <c r="J550" s="217"/>
      <c r="K550" s="217"/>
      <c r="L550" s="212"/>
      <c r="M550" s="212"/>
      <c r="N550" s="212"/>
      <c r="O550" s="218"/>
      <c r="P550" s="212"/>
    </row>
    <row r="551" spans="4:16" ht="40.15" customHeight="1">
      <c r="D551" s="212"/>
      <c r="E551" s="213"/>
      <c r="F551" s="214"/>
      <c r="G551" s="215"/>
      <c r="H551" s="216"/>
      <c r="I551" s="216"/>
      <c r="J551" s="217"/>
      <c r="K551" s="217"/>
      <c r="L551" s="212"/>
      <c r="M551" s="212"/>
      <c r="N551" s="212"/>
      <c r="O551" s="218"/>
      <c r="P551" s="212"/>
    </row>
    <row r="552" spans="4:16" ht="40.15" customHeight="1">
      <c r="D552" s="212"/>
      <c r="E552" s="213"/>
      <c r="F552" s="214"/>
      <c r="G552" s="215"/>
      <c r="H552" s="216"/>
      <c r="I552" s="216"/>
      <c r="J552" s="217"/>
      <c r="K552" s="217"/>
      <c r="L552" s="212"/>
      <c r="M552" s="212"/>
      <c r="N552" s="212"/>
      <c r="O552" s="218"/>
      <c r="P552" s="212"/>
    </row>
    <row r="553" spans="4:16" ht="40.15" customHeight="1">
      <c r="D553" s="212"/>
      <c r="E553" s="213"/>
      <c r="F553" s="214"/>
      <c r="G553" s="215"/>
      <c r="H553" s="216"/>
      <c r="I553" s="216"/>
      <c r="J553" s="217"/>
      <c r="K553" s="217"/>
      <c r="L553" s="212"/>
      <c r="M553" s="212"/>
      <c r="N553" s="212"/>
      <c r="O553" s="218"/>
      <c r="P553" s="212"/>
    </row>
    <row r="554" spans="4:16" ht="40.15" customHeight="1">
      <c r="D554" s="212"/>
      <c r="E554" s="213"/>
      <c r="F554" s="214"/>
      <c r="G554" s="215"/>
      <c r="H554" s="216"/>
      <c r="I554" s="216"/>
      <c r="J554" s="217"/>
      <c r="K554" s="217"/>
      <c r="L554" s="212"/>
      <c r="M554" s="212"/>
      <c r="N554" s="212"/>
      <c r="O554" s="218"/>
      <c r="P554" s="212"/>
    </row>
    <row r="555" spans="4:16" ht="40.15" customHeight="1">
      <c r="D555" s="212"/>
      <c r="E555" s="213"/>
      <c r="F555" s="214"/>
      <c r="G555" s="215"/>
      <c r="H555" s="216"/>
      <c r="I555" s="216"/>
      <c r="J555" s="217"/>
      <c r="K555" s="217"/>
      <c r="L555" s="212"/>
      <c r="M555" s="212"/>
      <c r="N555" s="212"/>
      <c r="O555" s="218"/>
      <c r="P555" s="212"/>
    </row>
    <row r="556" spans="4:16" ht="40.15" customHeight="1">
      <c r="D556" s="212"/>
      <c r="E556" s="213"/>
      <c r="F556" s="214"/>
      <c r="G556" s="215"/>
      <c r="H556" s="216"/>
      <c r="I556" s="216"/>
      <c r="J556" s="217"/>
      <c r="K556" s="217"/>
      <c r="L556" s="212"/>
      <c r="M556" s="212"/>
      <c r="N556" s="212"/>
      <c r="O556" s="218"/>
      <c r="P556" s="212"/>
    </row>
    <row r="557" spans="4:16" ht="40.15" customHeight="1">
      <c r="D557" s="212"/>
      <c r="E557" s="213"/>
      <c r="F557" s="214"/>
      <c r="G557" s="215"/>
      <c r="H557" s="216"/>
      <c r="I557" s="216"/>
      <c r="J557" s="217"/>
      <c r="K557" s="217"/>
      <c r="L557" s="212"/>
      <c r="M557" s="212"/>
      <c r="N557" s="212"/>
      <c r="O557" s="218"/>
      <c r="P557" s="212"/>
    </row>
    <row r="558" spans="4:16" ht="40.15" customHeight="1">
      <c r="D558" s="212"/>
      <c r="E558" s="213"/>
      <c r="F558" s="214"/>
      <c r="G558" s="215"/>
      <c r="H558" s="216"/>
      <c r="I558" s="216"/>
      <c r="J558" s="217"/>
      <c r="K558" s="217"/>
      <c r="L558" s="212"/>
      <c r="M558" s="212"/>
      <c r="N558" s="212"/>
      <c r="O558" s="218"/>
      <c r="P558" s="212"/>
    </row>
    <row r="559" spans="4:16" ht="40.15" customHeight="1">
      <c r="D559" s="212"/>
      <c r="E559" s="213"/>
      <c r="F559" s="214"/>
      <c r="G559" s="215"/>
      <c r="H559" s="216"/>
      <c r="I559" s="216"/>
      <c r="J559" s="217"/>
      <c r="K559" s="217"/>
      <c r="L559" s="212"/>
      <c r="M559" s="212"/>
      <c r="N559" s="212"/>
      <c r="O559" s="218"/>
      <c r="P559" s="212"/>
    </row>
    <row r="560" spans="4:16" ht="40.15" customHeight="1">
      <c r="D560" s="212"/>
      <c r="E560" s="213"/>
      <c r="F560" s="214"/>
      <c r="G560" s="215"/>
      <c r="H560" s="216"/>
      <c r="I560" s="216"/>
      <c r="J560" s="217"/>
      <c r="K560" s="217"/>
      <c r="L560" s="212"/>
      <c r="M560" s="212"/>
      <c r="N560" s="212"/>
      <c r="O560" s="218"/>
      <c r="P560" s="212"/>
    </row>
    <row r="561" spans="4:16" ht="40.15" customHeight="1">
      <c r="D561" s="212"/>
      <c r="E561" s="213"/>
      <c r="F561" s="214"/>
      <c r="G561" s="215"/>
      <c r="H561" s="216"/>
      <c r="I561" s="216"/>
      <c r="J561" s="217"/>
      <c r="K561" s="217"/>
      <c r="L561" s="212"/>
      <c r="M561" s="212"/>
      <c r="N561" s="212"/>
      <c r="O561" s="218"/>
      <c r="P561" s="212"/>
    </row>
    <row r="562" spans="4:16" ht="40.15" customHeight="1">
      <c r="D562" s="212"/>
      <c r="E562" s="213"/>
      <c r="F562" s="214"/>
      <c r="G562" s="215"/>
      <c r="H562" s="216"/>
      <c r="I562" s="216"/>
      <c r="J562" s="217"/>
      <c r="K562" s="217"/>
      <c r="L562" s="212"/>
      <c r="M562" s="212"/>
      <c r="N562" s="212"/>
      <c r="O562" s="218"/>
      <c r="P562" s="212"/>
    </row>
    <row r="563" spans="4:16" ht="40.15" customHeight="1">
      <c r="D563" s="212"/>
      <c r="E563" s="213"/>
      <c r="F563" s="214"/>
      <c r="G563" s="215"/>
      <c r="H563" s="216"/>
      <c r="I563" s="216"/>
      <c r="J563" s="217"/>
      <c r="K563" s="217"/>
      <c r="L563" s="212"/>
      <c r="M563" s="212"/>
      <c r="N563" s="212"/>
      <c r="O563" s="218"/>
      <c r="P563" s="212"/>
    </row>
    <row r="564" spans="4:16" ht="40.15" customHeight="1">
      <c r="D564" s="212"/>
      <c r="E564" s="213"/>
      <c r="F564" s="214"/>
      <c r="G564" s="215"/>
      <c r="H564" s="216"/>
      <c r="I564" s="216"/>
      <c r="J564" s="217"/>
      <c r="K564" s="217"/>
      <c r="L564" s="212"/>
      <c r="M564" s="212"/>
      <c r="N564" s="212"/>
      <c r="O564" s="218"/>
      <c r="P564" s="212"/>
    </row>
    <row r="565" spans="4:16" ht="40.15" customHeight="1">
      <c r="D565" s="212"/>
      <c r="E565" s="213"/>
      <c r="F565" s="214"/>
      <c r="G565" s="215"/>
      <c r="H565" s="216"/>
      <c r="I565" s="216"/>
      <c r="J565" s="217"/>
      <c r="K565" s="217"/>
      <c r="L565" s="212"/>
      <c r="M565" s="212"/>
      <c r="N565" s="212"/>
      <c r="O565" s="218"/>
      <c r="P565" s="212"/>
    </row>
    <row r="566" spans="4:16" ht="40.15" customHeight="1">
      <c r="D566" s="212"/>
      <c r="E566" s="213"/>
      <c r="F566" s="214"/>
      <c r="G566" s="215"/>
      <c r="H566" s="216"/>
      <c r="I566" s="216"/>
      <c r="J566" s="217"/>
      <c r="K566" s="217"/>
      <c r="L566" s="212"/>
      <c r="M566" s="212"/>
      <c r="N566" s="212"/>
      <c r="O566" s="218"/>
      <c r="P566" s="212"/>
    </row>
    <row r="567" spans="4:16" ht="40.15" customHeight="1">
      <c r="D567" s="212"/>
      <c r="E567" s="213"/>
      <c r="F567" s="214"/>
      <c r="G567" s="215"/>
      <c r="H567" s="216"/>
      <c r="I567" s="216"/>
      <c r="J567" s="217"/>
      <c r="K567" s="217"/>
      <c r="L567" s="212"/>
      <c r="M567" s="212"/>
      <c r="N567" s="212"/>
      <c r="O567" s="218"/>
      <c r="P567" s="212"/>
    </row>
    <row r="568" spans="4:16" ht="40.15" customHeight="1">
      <c r="D568" s="212"/>
      <c r="E568" s="213"/>
      <c r="F568" s="214"/>
      <c r="G568" s="215"/>
      <c r="H568" s="216"/>
      <c r="I568" s="216"/>
      <c r="J568" s="217"/>
      <c r="K568" s="217"/>
      <c r="L568" s="212"/>
      <c r="M568" s="212"/>
      <c r="N568" s="212"/>
      <c r="O568" s="218"/>
      <c r="P568" s="212"/>
    </row>
    <row r="569" spans="4:16" ht="40.15" customHeight="1">
      <c r="D569" s="212"/>
      <c r="E569" s="213"/>
      <c r="F569" s="214"/>
      <c r="G569" s="215"/>
      <c r="H569" s="216"/>
      <c r="I569" s="216"/>
      <c r="J569" s="217"/>
      <c r="K569" s="217"/>
      <c r="L569" s="212"/>
      <c r="M569" s="212"/>
      <c r="N569" s="212"/>
      <c r="O569" s="218"/>
      <c r="P569" s="212"/>
    </row>
    <row r="570" spans="4:16" ht="40.15" customHeight="1">
      <c r="D570" s="212"/>
      <c r="E570" s="213"/>
      <c r="F570" s="214"/>
      <c r="G570" s="215"/>
      <c r="H570" s="216"/>
      <c r="I570" s="216"/>
      <c r="J570" s="217"/>
      <c r="K570" s="217"/>
      <c r="L570" s="212"/>
      <c r="M570" s="212"/>
      <c r="N570" s="212"/>
      <c r="O570" s="218"/>
      <c r="P570" s="212"/>
    </row>
    <row r="571" spans="4:16" ht="40.15" customHeight="1">
      <c r="D571" s="212"/>
      <c r="E571" s="213"/>
      <c r="F571" s="214"/>
      <c r="G571" s="215"/>
      <c r="H571" s="216"/>
      <c r="I571" s="216"/>
      <c r="J571" s="217"/>
      <c r="K571" s="217"/>
      <c r="L571" s="212"/>
      <c r="M571" s="212"/>
      <c r="N571" s="212"/>
      <c r="O571" s="218"/>
      <c r="P571" s="212"/>
    </row>
    <row r="572" spans="4:16" ht="40.15" customHeight="1">
      <c r="D572" s="212"/>
      <c r="E572" s="213"/>
      <c r="F572" s="214"/>
      <c r="G572" s="215"/>
      <c r="H572" s="216"/>
      <c r="I572" s="216"/>
      <c r="J572" s="217"/>
      <c r="K572" s="217"/>
      <c r="L572" s="212"/>
      <c r="M572" s="212"/>
      <c r="N572" s="212"/>
      <c r="O572" s="218"/>
      <c r="P572" s="212"/>
    </row>
    <row r="573" spans="4:16" ht="40.15" customHeight="1">
      <c r="D573" s="212"/>
      <c r="E573" s="213"/>
      <c r="F573" s="214"/>
      <c r="G573" s="215"/>
      <c r="H573" s="216"/>
      <c r="I573" s="216"/>
      <c r="J573" s="217"/>
      <c r="K573" s="217"/>
      <c r="L573" s="212"/>
      <c r="M573" s="212"/>
      <c r="N573" s="212"/>
      <c r="O573" s="218"/>
      <c r="P573" s="212"/>
    </row>
    <row r="574" spans="4:16" ht="40.15" customHeight="1">
      <c r="D574" s="212"/>
      <c r="E574" s="213"/>
      <c r="F574" s="214"/>
      <c r="G574" s="215"/>
      <c r="H574" s="216"/>
      <c r="I574" s="216"/>
      <c r="J574" s="217"/>
      <c r="K574" s="217"/>
      <c r="L574" s="212"/>
      <c r="M574" s="212"/>
      <c r="N574" s="212"/>
      <c r="O574" s="218"/>
      <c r="P574" s="212"/>
    </row>
    <row r="575" spans="4:16" ht="40.15" customHeight="1">
      <c r="D575" s="212"/>
      <c r="E575" s="213"/>
      <c r="F575" s="214"/>
      <c r="G575" s="215"/>
      <c r="H575" s="216"/>
      <c r="I575" s="216"/>
      <c r="J575" s="217"/>
      <c r="K575" s="217"/>
      <c r="L575" s="212"/>
      <c r="M575" s="212"/>
      <c r="N575" s="212"/>
      <c r="O575" s="218"/>
      <c r="P575" s="212"/>
    </row>
    <row r="576" spans="4:16" ht="40.15" customHeight="1">
      <c r="D576" s="212"/>
      <c r="E576" s="213"/>
      <c r="F576" s="214"/>
      <c r="G576" s="215"/>
      <c r="H576" s="216"/>
      <c r="I576" s="216"/>
      <c r="J576" s="217"/>
      <c r="K576" s="217"/>
      <c r="L576" s="212"/>
      <c r="M576" s="212"/>
      <c r="N576" s="212"/>
      <c r="O576" s="218"/>
      <c r="P576" s="212"/>
    </row>
    <row r="577" spans="4:16" ht="40.15" customHeight="1">
      <c r="D577" s="212"/>
      <c r="E577" s="213"/>
      <c r="F577" s="214"/>
      <c r="G577" s="215"/>
      <c r="H577" s="216"/>
      <c r="I577" s="216"/>
      <c r="J577" s="217"/>
      <c r="K577" s="217"/>
      <c r="L577" s="212"/>
      <c r="M577" s="212"/>
      <c r="N577" s="212"/>
      <c r="O577" s="218"/>
      <c r="P577" s="212"/>
    </row>
    <row r="578" spans="4:16" ht="40.15" customHeight="1">
      <c r="D578" s="212"/>
      <c r="E578" s="213"/>
      <c r="F578" s="214"/>
      <c r="G578" s="215"/>
      <c r="H578" s="216"/>
      <c r="I578" s="216"/>
      <c r="J578" s="217"/>
      <c r="K578" s="217"/>
      <c r="L578" s="212"/>
      <c r="M578" s="212"/>
      <c r="N578" s="212"/>
      <c r="O578" s="218"/>
      <c r="P578" s="212"/>
    </row>
    <row r="579" spans="4:16" ht="40.15" customHeight="1">
      <c r="D579" s="212"/>
      <c r="E579" s="213"/>
      <c r="F579" s="214"/>
      <c r="G579" s="215"/>
      <c r="H579" s="216"/>
      <c r="I579" s="216"/>
      <c r="J579" s="217"/>
      <c r="K579" s="217"/>
      <c r="L579" s="212"/>
      <c r="M579" s="212"/>
      <c r="N579" s="212"/>
      <c r="O579" s="218"/>
      <c r="P579" s="212"/>
    </row>
    <row r="580" spans="4:16" ht="40.15" customHeight="1">
      <c r="D580" s="212"/>
      <c r="E580" s="213"/>
      <c r="F580" s="214"/>
      <c r="G580" s="215"/>
      <c r="H580" s="216"/>
      <c r="I580" s="216"/>
      <c r="J580" s="217"/>
      <c r="K580" s="217"/>
      <c r="L580" s="212"/>
      <c r="M580" s="212"/>
      <c r="N580" s="212"/>
      <c r="O580" s="218"/>
      <c r="P580" s="212"/>
    </row>
    <row r="581" spans="4:16" ht="40.15" customHeight="1">
      <c r="D581" s="212"/>
      <c r="E581" s="213"/>
      <c r="F581" s="214"/>
      <c r="G581" s="215"/>
      <c r="H581" s="216"/>
      <c r="I581" s="216"/>
      <c r="J581" s="217"/>
      <c r="K581" s="217"/>
      <c r="L581" s="212"/>
      <c r="M581" s="212"/>
      <c r="N581" s="212"/>
      <c r="O581" s="218"/>
      <c r="P581" s="212"/>
    </row>
    <row r="582" spans="4:16" ht="40.15" customHeight="1">
      <c r="D582" s="219"/>
      <c r="E582" s="213"/>
      <c r="F582" s="97"/>
      <c r="G582" s="220"/>
      <c r="H582" s="221"/>
      <c r="I582" s="221"/>
      <c r="J582" s="222"/>
      <c r="K582" s="222"/>
      <c r="L582" s="219"/>
      <c r="M582" s="219"/>
      <c r="N582" s="219"/>
      <c r="O582" s="218"/>
      <c r="P582" s="219"/>
    </row>
    <row r="583" spans="4:16">
      <c r="F583" s="97"/>
      <c r="O583" s="218"/>
    </row>
    <row r="584" spans="4:16">
      <c r="F584" s="97"/>
      <c r="O584" s="223"/>
    </row>
    <row r="585" spans="4:16">
      <c r="F585" s="97"/>
    </row>
    <row r="586" spans="4:16">
      <c r="F586" s="97"/>
    </row>
    <row r="587" spans="4:16">
      <c r="F587" s="97"/>
    </row>
    <row r="588" spans="4:16">
      <c r="F588" s="97"/>
    </row>
    <row r="589" spans="4:16">
      <c r="F589" s="97"/>
    </row>
    <row r="590" spans="4:16">
      <c r="F590" s="97"/>
    </row>
    <row r="591" spans="4:16">
      <c r="F591" s="97"/>
    </row>
    <row r="592" spans="4:16">
      <c r="F592" s="97"/>
    </row>
    <row r="593" spans="6:6">
      <c r="F593" s="97"/>
    </row>
    <row r="594" spans="6:6">
      <c r="F594" s="97"/>
    </row>
    <row r="595" spans="6:6">
      <c r="F595" s="97"/>
    </row>
    <row r="596" spans="6:6">
      <c r="F596" s="97"/>
    </row>
    <row r="597" spans="6:6">
      <c r="F597" s="97"/>
    </row>
    <row r="598" spans="6:6">
      <c r="F598" s="97"/>
    </row>
    <row r="599" spans="6:6">
      <c r="F599" s="97"/>
    </row>
  </sheetData>
  <mergeCells count="1497">
    <mergeCell ref="BO143:BO146"/>
    <mergeCell ref="BO147:BO150"/>
    <mergeCell ref="BO151:BO154"/>
    <mergeCell ref="BO155:BO158"/>
    <mergeCell ref="BO159:BO162"/>
    <mergeCell ref="BO163:BO166"/>
    <mergeCell ref="BO167:BO170"/>
    <mergeCell ref="BO171:BO174"/>
    <mergeCell ref="BT4:BT5"/>
    <mergeCell ref="BU4:BU5"/>
    <mergeCell ref="BN171:BN174"/>
    <mergeCell ref="BO4:BO5"/>
    <mergeCell ref="BO9:BO12"/>
    <mergeCell ref="BO13:BO16"/>
    <mergeCell ref="BO18:BO21"/>
    <mergeCell ref="BO23:BO26"/>
    <mergeCell ref="BO27:BO30"/>
    <mergeCell ref="BO32:BO35"/>
    <mergeCell ref="BO36:BO39"/>
    <mergeCell ref="BO41:BO44"/>
    <mergeCell ref="BO46:BO49"/>
    <mergeCell ref="BO50:BO53"/>
    <mergeCell ref="BO54:BO57"/>
    <mergeCell ref="BO58:BO61"/>
    <mergeCell ref="BO62:BO65"/>
    <mergeCell ref="BO66:BO69"/>
    <mergeCell ref="BO70:BO73"/>
    <mergeCell ref="BO74:BO77"/>
    <mergeCell ref="BO81:BO84"/>
    <mergeCell ref="BO85:BO88"/>
    <mergeCell ref="BO89:BO92"/>
    <mergeCell ref="BO94:BO97"/>
    <mergeCell ref="BO98:BO101"/>
    <mergeCell ref="BO102:BO105"/>
    <mergeCell ref="BO107:BO110"/>
    <mergeCell ref="BO111:BO114"/>
    <mergeCell ref="BO115:BO118"/>
    <mergeCell ref="BO120:BO123"/>
    <mergeCell ref="BO124:BO127"/>
    <mergeCell ref="BO131:BO134"/>
    <mergeCell ref="BO135:BO138"/>
    <mergeCell ref="BO139:BO142"/>
    <mergeCell ref="BN98:BN101"/>
    <mergeCell ref="BN102:BN105"/>
    <mergeCell ref="BN107:BN110"/>
    <mergeCell ref="BN111:BN114"/>
    <mergeCell ref="BN115:BN118"/>
    <mergeCell ref="BN120:BN123"/>
    <mergeCell ref="BN124:BN127"/>
    <mergeCell ref="BN131:BN134"/>
    <mergeCell ref="BN135:BN138"/>
    <mergeCell ref="BN139:BN142"/>
    <mergeCell ref="BN143:BN146"/>
    <mergeCell ref="BN147:BN150"/>
    <mergeCell ref="BN151:BN154"/>
    <mergeCell ref="BN155:BN158"/>
    <mergeCell ref="BN159:BN162"/>
    <mergeCell ref="BN163:BN166"/>
    <mergeCell ref="BN167:BN170"/>
    <mergeCell ref="BG139:BG142"/>
    <mergeCell ref="BG143:BG146"/>
    <mergeCell ref="BG147:BG150"/>
    <mergeCell ref="BG151:BG154"/>
    <mergeCell ref="BG155:BG158"/>
    <mergeCell ref="BG159:BG162"/>
    <mergeCell ref="BG163:BG166"/>
    <mergeCell ref="BG167:BG170"/>
    <mergeCell ref="BG171:BG174"/>
    <mergeCell ref="BL4:BL5"/>
    <mergeCell ref="BM4:BM5"/>
    <mergeCell ref="BN4:BN5"/>
    <mergeCell ref="BN9:BN12"/>
    <mergeCell ref="BN13:BN16"/>
    <mergeCell ref="BN18:BN21"/>
    <mergeCell ref="BN23:BN26"/>
    <mergeCell ref="BN27:BN30"/>
    <mergeCell ref="BN32:BN35"/>
    <mergeCell ref="BN36:BN39"/>
    <mergeCell ref="BN41:BN44"/>
    <mergeCell ref="BN46:BN49"/>
    <mergeCell ref="BN50:BN53"/>
    <mergeCell ref="BN54:BN57"/>
    <mergeCell ref="BN58:BN61"/>
    <mergeCell ref="BN62:BN65"/>
    <mergeCell ref="BN66:BN69"/>
    <mergeCell ref="BN70:BN73"/>
    <mergeCell ref="BN74:BN77"/>
    <mergeCell ref="BN81:BN84"/>
    <mergeCell ref="BN85:BN88"/>
    <mergeCell ref="BN89:BN92"/>
    <mergeCell ref="BN94:BN97"/>
    <mergeCell ref="BF167:BF170"/>
    <mergeCell ref="BF171:BF174"/>
    <mergeCell ref="BG4:BG5"/>
    <mergeCell ref="BG9:BG12"/>
    <mergeCell ref="BG13:BG16"/>
    <mergeCell ref="BG18:BG21"/>
    <mergeCell ref="BG23:BG26"/>
    <mergeCell ref="BG27:BG30"/>
    <mergeCell ref="BG32:BG35"/>
    <mergeCell ref="BG36:BG39"/>
    <mergeCell ref="BG41:BG44"/>
    <mergeCell ref="BG46:BG49"/>
    <mergeCell ref="BG50:BG53"/>
    <mergeCell ref="BG54:BG57"/>
    <mergeCell ref="BG58:BG61"/>
    <mergeCell ref="BG62:BG65"/>
    <mergeCell ref="BG66:BG69"/>
    <mergeCell ref="BG70:BG73"/>
    <mergeCell ref="BG74:BG77"/>
    <mergeCell ref="BG81:BG84"/>
    <mergeCell ref="BG85:BG88"/>
    <mergeCell ref="BG89:BG92"/>
    <mergeCell ref="BG94:BG97"/>
    <mergeCell ref="BG98:BG101"/>
    <mergeCell ref="BG102:BG105"/>
    <mergeCell ref="BF151:BF154"/>
    <mergeCell ref="BF155:BF158"/>
    <mergeCell ref="BF159:BF162"/>
    <mergeCell ref="BF163:BF166"/>
    <mergeCell ref="AY135:AY138"/>
    <mergeCell ref="AY139:AY142"/>
    <mergeCell ref="AY143:AY146"/>
    <mergeCell ref="AY147:AY150"/>
    <mergeCell ref="AY151:AY154"/>
    <mergeCell ref="AY155:AY158"/>
    <mergeCell ref="AY159:AY162"/>
    <mergeCell ref="AY163:AY166"/>
    <mergeCell ref="AY167:AY170"/>
    <mergeCell ref="AY171:AY174"/>
    <mergeCell ref="BG107:BG110"/>
    <mergeCell ref="BG111:BG114"/>
    <mergeCell ref="BG115:BG118"/>
    <mergeCell ref="BG120:BG123"/>
    <mergeCell ref="BG124:BG127"/>
    <mergeCell ref="BG131:BG134"/>
    <mergeCell ref="BG135:BG138"/>
    <mergeCell ref="BF107:BF110"/>
    <mergeCell ref="BF111:BF114"/>
    <mergeCell ref="BF115:BF118"/>
    <mergeCell ref="BF120:BF123"/>
    <mergeCell ref="BF124:BF127"/>
    <mergeCell ref="BF131:BF134"/>
    <mergeCell ref="BF135:BF138"/>
    <mergeCell ref="BF9:BF12"/>
    <mergeCell ref="BF13:BF16"/>
    <mergeCell ref="BF18:BF21"/>
    <mergeCell ref="BF23:BF26"/>
    <mergeCell ref="BF27:BF30"/>
    <mergeCell ref="BF32:BF35"/>
    <mergeCell ref="BF36:BF39"/>
    <mergeCell ref="BF41:BF44"/>
    <mergeCell ref="BF46:BF49"/>
    <mergeCell ref="BF50:BF53"/>
    <mergeCell ref="BF54:BF57"/>
    <mergeCell ref="BF58:BF61"/>
    <mergeCell ref="BF62:BF65"/>
    <mergeCell ref="BF66:BF69"/>
    <mergeCell ref="BF139:BF142"/>
    <mergeCell ref="BF143:BF146"/>
    <mergeCell ref="BF147:BF150"/>
    <mergeCell ref="BF94:BF97"/>
    <mergeCell ref="BF98:BF101"/>
    <mergeCell ref="BF102:BF105"/>
    <mergeCell ref="BF70:BF73"/>
    <mergeCell ref="BF74:BF77"/>
    <mergeCell ref="BF81:BF84"/>
    <mergeCell ref="BF85:BF88"/>
    <mergeCell ref="BF89:BF92"/>
    <mergeCell ref="AX163:AX166"/>
    <mergeCell ref="AX167:AX170"/>
    <mergeCell ref="AX171:AX174"/>
    <mergeCell ref="AY4:AY5"/>
    <mergeCell ref="AY9:AY12"/>
    <mergeCell ref="AY13:AY16"/>
    <mergeCell ref="AY18:AY21"/>
    <mergeCell ref="AY23:AY26"/>
    <mergeCell ref="AY27:AY30"/>
    <mergeCell ref="AY32:AY35"/>
    <mergeCell ref="AY36:AY39"/>
    <mergeCell ref="AY41:AY44"/>
    <mergeCell ref="AY46:AY49"/>
    <mergeCell ref="AY50:AY53"/>
    <mergeCell ref="AY54:AY57"/>
    <mergeCell ref="AY58:AY61"/>
    <mergeCell ref="AY62:AY65"/>
    <mergeCell ref="AY66:AY69"/>
    <mergeCell ref="AY70:AY73"/>
    <mergeCell ref="AY74:AY77"/>
    <mergeCell ref="AY81:AY84"/>
    <mergeCell ref="AY85:AY88"/>
    <mergeCell ref="AY89:AY92"/>
    <mergeCell ref="AY94:AY97"/>
    <mergeCell ref="AY98:AY101"/>
    <mergeCell ref="AY102:AY105"/>
    <mergeCell ref="AY107:AY110"/>
    <mergeCell ref="AY111:AY114"/>
    <mergeCell ref="AY115:AY118"/>
    <mergeCell ref="AY120:AY123"/>
    <mergeCell ref="AY124:AY127"/>
    <mergeCell ref="AY131:AY134"/>
    <mergeCell ref="AX89:AX92"/>
    <mergeCell ref="AX94:AX97"/>
    <mergeCell ref="AX98:AX101"/>
    <mergeCell ref="AX102:AX105"/>
    <mergeCell ref="AX107:AX110"/>
    <mergeCell ref="AX111:AX114"/>
    <mergeCell ref="AX115:AX118"/>
    <mergeCell ref="AX120:AX123"/>
    <mergeCell ref="AX124:AX127"/>
    <mergeCell ref="AX131:AX134"/>
    <mergeCell ref="AX135:AX138"/>
    <mergeCell ref="AX139:AX142"/>
    <mergeCell ref="AX143:AX146"/>
    <mergeCell ref="AX147:AX150"/>
    <mergeCell ref="AX151:AX154"/>
    <mergeCell ref="AX155:AX158"/>
    <mergeCell ref="AX159:AX162"/>
    <mergeCell ref="AQ131:AQ134"/>
    <mergeCell ref="AQ135:AQ138"/>
    <mergeCell ref="AQ139:AQ142"/>
    <mergeCell ref="AQ143:AQ146"/>
    <mergeCell ref="AQ147:AQ150"/>
    <mergeCell ref="AQ151:AQ154"/>
    <mergeCell ref="AQ155:AQ158"/>
    <mergeCell ref="AQ159:AQ162"/>
    <mergeCell ref="AQ163:AQ166"/>
    <mergeCell ref="AQ167:AQ170"/>
    <mergeCell ref="AQ171:AQ174"/>
    <mergeCell ref="AV4:AV5"/>
    <mergeCell ref="AW4:AW5"/>
    <mergeCell ref="AX4:AX5"/>
    <mergeCell ref="AX9:AX12"/>
    <mergeCell ref="AX13:AX16"/>
    <mergeCell ref="AX18:AX21"/>
    <mergeCell ref="AX23:AX26"/>
    <mergeCell ref="AX27:AX30"/>
    <mergeCell ref="AX32:AX35"/>
    <mergeCell ref="AX36:AX39"/>
    <mergeCell ref="AX41:AX44"/>
    <mergeCell ref="AX46:AX49"/>
    <mergeCell ref="AX50:AX53"/>
    <mergeCell ref="AX54:AX57"/>
    <mergeCell ref="AX58:AX61"/>
    <mergeCell ref="AX62:AX65"/>
    <mergeCell ref="AX66:AX69"/>
    <mergeCell ref="AX70:AX73"/>
    <mergeCell ref="AX74:AX77"/>
    <mergeCell ref="AX81:AX84"/>
    <mergeCell ref="AX85:AX88"/>
    <mergeCell ref="AP159:AP162"/>
    <mergeCell ref="AP163:AP166"/>
    <mergeCell ref="AP167:AP170"/>
    <mergeCell ref="AP171:AP174"/>
    <mergeCell ref="AQ4:AQ5"/>
    <mergeCell ref="AQ9:AQ12"/>
    <mergeCell ref="AQ13:AQ16"/>
    <mergeCell ref="AQ18:AQ21"/>
    <mergeCell ref="AQ23:AQ26"/>
    <mergeCell ref="AQ27:AQ30"/>
    <mergeCell ref="AQ32:AQ35"/>
    <mergeCell ref="AQ36:AQ39"/>
    <mergeCell ref="AQ41:AQ44"/>
    <mergeCell ref="AQ46:AQ49"/>
    <mergeCell ref="AQ50:AQ53"/>
    <mergeCell ref="AQ54:AQ57"/>
    <mergeCell ref="AQ58:AQ61"/>
    <mergeCell ref="AQ62:AQ65"/>
    <mergeCell ref="AQ66:AQ69"/>
    <mergeCell ref="AQ70:AQ73"/>
    <mergeCell ref="AQ74:AQ77"/>
    <mergeCell ref="AQ81:AQ84"/>
    <mergeCell ref="AQ85:AQ88"/>
    <mergeCell ref="AQ89:AQ92"/>
    <mergeCell ref="AQ94:AQ97"/>
    <mergeCell ref="AQ98:AQ101"/>
    <mergeCell ref="AQ102:AQ105"/>
    <mergeCell ref="AQ107:AQ110"/>
    <mergeCell ref="AQ111:AQ114"/>
    <mergeCell ref="AQ115:AQ118"/>
    <mergeCell ref="AQ120:AQ123"/>
    <mergeCell ref="AQ124:AQ127"/>
    <mergeCell ref="AP85:AP88"/>
    <mergeCell ref="AP89:AP92"/>
    <mergeCell ref="AP94:AP97"/>
    <mergeCell ref="AP98:AP101"/>
    <mergeCell ref="AP102:AP105"/>
    <mergeCell ref="AP107:AP110"/>
    <mergeCell ref="AP111:AP114"/>
    <mergeCell ref="AP115:AP118"/>
    <mergeCell ref="AP120:AP123"/>
    <mergeCell ref="AP124:AP127"/>
    <mergeCell ref="AP131:AP134"/>
    <mergeCell ref="AP135:AP138"/>
    <mergeCell ref="AP139:AP142"/>
    <mergeCell ref="AP143:AP146"/>
    <mergeCell ref="AP147:AP150"/>
    <mergeCell ref="AP151:AP154"/>
    <mergeCell ref="AP155:AP158"/>
    <mergeCell ref="AP9:AP12"/>
    <mergeCell ref="AP13:AP16"/>
    <mergeCell ref="AP18:AP21"/>
    <mergeCell ref="AP23:AP26"/>
    <mergeCell ref="AP27:AP30"/>
    <mergeCell ref="AP32:AP35"/>
    <mergeCell ref="AP36:AP39"/>
    <mergeCell ref="AP41:AP44"/>
    <mergeCell ref="AP46:AP49"/>
    <mergeCell ref="AP50:AP53"/>
    <mergeCell ref="AP54:AP57"/>
    <mergeCell ref="AP58:AP61"/>
    <mergeCell ref="AP62:AP65"/>
    <mergeCell ref="AP66:AP69"/>
    <mergeCell ref="AP70:AP73"/>
    <mergeCell ref="AP74:AP77"/>
    <mergeCell ref="AP81:AP84"/>
    <mergeCell ref="AF120:AF123"/>
    <mergeCell ref="AF124:AF127"/>
    <mergeCell ref="AF131:AF134"/>
    <mergeCell ref="AF135:AF138"/>
    <mergeCell ref="AF139:AF142"/>
    <mergeCell ref="AF143:AF146"/>
    <mergeCell ref="AF147:AF150"/>
    <mergeCell ref="AF151:AF154"/>
    <mergeCell ref="AF155:AF158"/>
    <mergeCell ref="AF159:AF162"/>
    <mergeCell ref="AF163:AF166"/>
    <mergeCell ref="AF167:AF170"/>
    <mergeCell ref="AF171:AF174"/>
    <mergeCell ref="AG3:AG5"/>
    <mergeCell ref="AH3:AH5"/>
    <mergeCell ref="AI3:AI5"/>
    <mergeCell ref="AJ3:AJ5"/>
    <mergeCell ref="AE151:AE154"/>
    <mergeCell ref="AE155:AE158"/>
    <mergeCell ref="AE159:AE162"/>
    <mergeCell ref="AE163:AE166"/>
    <mergeCell ref="AE167:AE170"/>
    <mergeCell ref="AE171:AE174"/>
    <mergeCell ref="AF4:AF5"/>
    <mergeCell ref="AF9:AF12"/>
    <mergeCell ref="AF13:AF16"/>
    <mergeCell ref="AF18:AF21"/>
    <mergeCell ref="AF23:AF26"/>
    <mergeCell ref="AF27:AF30"/>
    <mergeCell ref="AF32:AF35"/>
    <mergeCell ref="AF36:AF39"/>
    <mergeCell ref="AF41:AF44"/>
    <mergeCell ref="AF46:AF49"/>
    <mergeCell ref="AF50:AF53"/>
    <mergeCell ref="AF54:AF57"/>
    <mergeCell ref="AF58:AF61"/>
    <mergeCell ref="AF62:AF65"/>
    <mergeCell ref="AF66:AF69"/>
    <mergeCell ref="AF70:AF73"/>
    <mergeCell ref="AF74:AF77"/>
    <mergeCell ref="AF81:AF84"/>
    <mergeCell ref="AF85:AF88"/>
    <mergeCell ref="AF89:AF92"/>
    <mergeCell ref="AF94:AF97"/>
    <mergeCell ref="AF98:AF101"/>
    <mergeCell ref="AF102:AF105"/>
    <mergeCell ref="AF107:AF110"/>
    <mergeCell ref="AF111:AF114"/>
    <mergeCell ref="AF115:AF118"/>
    <mergeCell ref="AE74:AE77"/>
    <mergeCell ref="AE81:AE84"/>
    <mergeCell ref="AE85:AE88"/>
    <mergeCell ref="AE89:AE92"/>
    <mergeCell ref="AE94:AE97"/>
    <mergeCell ref="AE98:AE101"/>
    <mergeCell ref="AE102:AE105"/>
    <mergeCell ref="AE107:AE110"/>
    <mergeCell ref="AE111:AE114"/>
    <mergeCell ref="AE115:AE118"/>
    <mergeCell ref="AE120:AE123"/>
    <mergeCell ref="AE124:AE127"/>
    <mergeCell ref="AE131:AE134"/>
    <mergeCell ref="AE135:AE138"/>
    <mergeCell ref="AE139:AE142"/>
    <mergeCell ref="AE143:AE146"/>
    <mergeCell ref="AE147:AE150"/>
    <mergeCell ref="AD107:AD110"/>
    <mergeCell ref="AD111:AD114"/>
    <mergeCell ref="AD115:AD118"/>
    <mergeCell ref="AD120:AD123"/>
    <mergeCell ref="AD124:AD127"/>
    <mergeCell ref="AD131:AD134"/>
    <mergeCell ref="AD135:AD138"/>
    <mergeCell ref="AD139:AD142"/>
    <mergeCell ref="AD143:AD146"/>
    <mergeCell ref="AD147:AD150"/>
    <mergeCell ref="AD151:AD154"/>
    <mergeCell ref="AD155:AD158"/>
    <mergeCell ref="AD159:AD162"/>
    <mergeCell ref="AD163:AD166"/>
    <mergeCell ref="AD167:AD170"/>
    <mergeCell ref="AD171:AD174"/>
    <mergeCell ref="AE4:AE5"/>
    <mergeCell ref="AE9:AE12"/>
    <mergeCell ref="AE13:AE16"/>
    <mergeCell ref="AE18:AE21"/>
    <mergeCell ref="AE23:AE26"/>
    <mergeCell ref="AE27:AE30"/>
    <mergeCell ref="AE32:AE35"/>
    <mergeCell ref="AE36:AE39"/>
    <mergeCell ref="AE41:AE44"/>
    <mergeCell ref="AE46:AE49"/>
    <mergeCell ref="AE50:AE53"/>
    <mergeCell ref="AE54:AE57"/>
    <mergeCell ref="AE58:AE61"/>
    <mergeCell ref="AE62:AE65"/>
    <mergeCell ref="AE66:AE69"/>
    <mergeCell ref="AE70:AE73"/>
    <mergeCell ref="AC135:AC138"/>
    <mergeCell ref="AC139:AC142"/>
    <mergeCell ref="AC143:AC146"/>
    <mergeCell ref="AC147:AC150"/>
    <mergeCell ref="AC151:AC154"/>
    <mergeCell ref="AC155:AC158"/>
    <mergeCell ref="AC159:AC162"/>
    <mergeCell ref="AC163:AC166"/>
    <mergeCell ref="AC167:AC170"/>
    <mergeCell ref="AC171:AC174"/>
    <mergeCell ref="AD9:AD12"/>
    <mergeCell ref="AD13:AD16"/>
    <mergeCell ref="AD18:AD21"/>
    <mergeCell ref="AD23:AD26"/>
    <mergeCell ref="AD27:AD30"/>
    <mergeCell ref="AD32:AD35"/>
    <mergeCell ref="AD36:AD39"/>
    <mergeCell ref="AD41:AD44"/>
    <mergeCell ref="AD46:AD49"/>
    <mergeCell ref="AD50:AD53"/>
    <mergeCell ref="AD54:AD57"/>
    <mergeCell ref="AD58:AD61"/>
    <mergeCell ref="AD62:AD65"/>
    <mergeCell ref="AD66:AD69"/>
    <mergeCell ref="AD70:AD73"/>
    <mergeCell ref="AD74:AD77"/>
    <mergeCell ref="AD81:AD84"/>
    <mergeCell ref="AD85:AD88"/>
    <mergeCell ref="AD89:AD92"/>
    <mergeCell ref="AD94:AD97"/>
    <mergeCell ref="AD98:AD101"/>
    <mergeCell ref="AD102:AD105"/>
    <mergeCell ref="AB159:AB162"/>
    <mergeCell ref="AB163:AB166"/>
    <mergeCell ref="AB167:AB170"/>
    <mergeCell ref="AB171:AB174"/>
    <mergeCell ref="AC9:AC12"/>
    <mergeCell ref="AC13:AC16"/>
    <mergeCell ref="AC18:AC21"/>
    <mergeCell ref="AC23:AC26"/>
    <mergeCell ref="AC27:AC30"/>
    <mergeCell ref="AC32:AC35"/>
    <mergeCell ref="AC36:AC39"/>
    <mergeCell ref="AC41:AC44"/>
    <mergeCell ref="AC46:AC49"/>
    <mergeCell ref="AC50:AC53"/>
    <mergeCell ref="AC54:AC57"/>
    <mergeCell ref="AC58:AC61"/>
    <mergeCell ref="AC62:AC65"/>
    <mergeCell ref="AC66:AC69"/>
    <mergeCell ref="AC70:AC73"/>
    <mergeCell ref="AC74:AC77"/>
    <mergeCell ref="AC81:AC84"/>
    <mergeCell ref="AC85:AC88"/>
    <mergeCell ref="AC89:AC92"/>
    <mergeCell ref="AC94:AC97"/>
    <mergeCell ref="AC98:AC101"/>
    <mergeCell ref="AC102:AC105"/>
    <mergeCell ref="AC107:AC110"/>
    <mergeCell ref="AC111:AC114"/>
    <mergeCell ref="AC115:AC118"/>
    <mergeCell ref="AC120:AC123"/>
    <mergeCell ref="AC124:AC127"/>
    <mergeCell ref="AC131:AC134"/>
    <mergeCell ref="AB85:AB88"/>
    <mergeCell ref="AB89:AB92"/>
    <mergeCell ref="AB94:AB97"/>
    <mergeCell ref="AB98:AB101"/>
    <mergeCell ref="AB102:AB105"/>
    <mergeCell ref="AB107:AB110"/>
    <mergeCell ref="AB111:AB114"/>
    <mergeCell ref="AB115:AB118"/>
    <mergeCell ref="AB120:AB123"/>
    <mergeCell ref="AB124:AB127"/>
    <mergeCell ref="AB131:AB134"/>
    <mergeCell ref="AB135:AB138"/>
    <mergeCell ref="AB139:AB142"/>
    <mergeCell ref="AB143:AB146"/>
    <mergeCell ref="AB147:AB150"/>
    <mergeCell ref="AB151:AB154"/>
    <mergeCell ref="AB155:AB158"/>
    <mergeCell ref="AB9:AB12"/>
    <mergeCell ref="AB13:AB16"/>
    <mergeCell ref="AB18:AB21"/>
    <mergeCell ref="AB23:AB26"/>
    <mergeCell ref="AB27:AB30"/>
    <mergeCell ref="AB32:AB35"/>
    <mergeCell ref="AB36:AB39"/>
    <mergeCell ref="AB41:AB44"/>
    <mergeCell ref="AB46:AB49"/>
    <mergeCell ref="AB50:AB53"/>
    <mergeCell ref="AB54:AB57"/>
    <mergeCell ref="AB58:AB61"/>
    <mergeCell ref="AB62:AB65"/>
    <mergeCell ref="AB66:AB69"/>
    <mergeCell ref="AB70:AB73"/>
    <mergeCell ref="AB74:AB77"/>
    <mergeCell ref="AB81:AB84"/>
    <mergeCell ref="AA102:AA105"/>
    <mergeCell ref="AA107:AA110"/>
    <mergeCell ref="AA111:AA114"/>
    <mergeCell ref="AA115:AA118"/>
    <mergeCell ref="AA120:AA123"/>
    <mergeCell ref="AA124:AA127"/>
    <mergeCell ref="AA131:AA134"/>
    <mergeCell ref="AA135:AA138"/>
    <mergeCell ref="AA139:AA142"/>
    <mergeCell ref="AA143:AA146"/>
    <mergeCell ref="AA147:AA150"/>
    <mergeCell ref="AA151:AA154"/>
    <mergeCell ref="AA155:AA158"/>
    <mergeCell ref="AA159:AA162"/>
    <mergeCell ref="AA163:AA166"/>
    <mergeCell ref="AA167:AA170"/>
    <mergeCell ref="AA171:AA174"/>
    <mergeCell ref="Z131:Z134"/>
    <mergeCell ref="Z135:Z138"/>
    <mergeCell ref="Z139:Z142"/>
    <mergeCell ref="Z143:Z146"/>
    <mergeCell ref="Z147:Z150"/>
    <mergeCell ref="Z151:Z154"/>
    <mergeCell ref="Z155:Z158"/>
    <mergeCell ref="Z159:Z162"/>
    <mergeCell ref="Z163:Z166"/>
    <mergeCell ref="Z167:Z170"/>
    <mergeCell ref="Z171:Z174"/>
    <mergeCell ref="AA9:AA12"/>
    <mergeCell ref="AA13:AA16"/>
    <mergeCell ref="AA18:AA21"/>
    <mergeCell ref="AA23:AA26"/>
    <mergeCell ref="AA27:AA30"/>
    <mergeCell ref="AA32:AA35"/>
    <mergeCell ref="AA36:AA39"/>
    <mergeCell ref="AA41:AA44"/>
    <mergeCell ref="AA46:AA49"/>
    <mergeCell ref="AA50:AA53"/>
    <mergeCell ref="AA54:AA57"/>
    <mergeCell ref="AA58:AA61"/>
    <mergeCell ref="AA62:AA65"/>
    <mergeCell ref="AA66:AA69"/>
    <mergeCell ref="AA70:AA73"/>
    <mergeCell ref="AA74:AA77"/>
    <mergeCell ref="AA81:AA84"/>
    <mergeCell ref="AA85:AA88"/>
    <mergeCell ref="AA89:AA92"/>
    <mergeCell ref="AA94:AA97"/>
    <mergeCell ref="AA98:AA101"/>
    <mergeCell ref="Y159:Y162"/>
    <mergeCell ref="Y163:Y166"/>
    <mergeCell ref="Y167:Y170"/>
    <mergeCell ref="Y171:Y174"/>
    <mergeCell ref="Z4:Z5"/>
    <mergeCell ref="Z9:Z12"/>
    <mergeCell ref="Z13:Z16"/>
    <mergeCell ref="Z18:Z21"/>
    <mergeCell ref="Z23:Z26"/>
    <mergeCell ref="Z27:Z30"/>
    <mergeCell ref="Z32:Z35"/>
    <mergeCell ref="Z36:Z39"/>
    <mergeCell ref="Z41:Z44"/>
    <mergeCell ref="Z46:Z49"/>
    <mergeCell ref="Z50:Z53"/>
    <mergeCell ref="Z54:Z57"/>
    <mergeCell ref="Z58:Z61"/>
    <mergeCell ref="Z62:Z65"/>
    <mergeCell ref="Z66:Z69"/>
    <mergeCell ref="Z70:Z73"/>
    <mergeCell ref="Z74:Z77"/>
    <mergeCell ref="Z81:Z84"/>
    <mergeCell ref="Z85:Z88"/>
    <mergeCell ref="Z89:Z92"/>
    <mergeCell ref="Z94:Z97"/>
    <mergeCell ref="Z98:Z101"/>
    <mergeCell ref="Z102:Z105"/>
    <mergeCell ref="Z107:Z110"/>
    <mergeCell ref="Z111:Z114"/>
    <mergeCell ref="Z115:Z118"/>
    <mergeCell ref="Z120:Z123"/>
    <mergeCell ref="Z124:Z127"/>
    <mergeCell ref="Y85:Y88"/>
    <mergeCell ref="Y89:Y92"/>
    <mergeCell ref="Y94:Y97"/>
    <mergeCell ref="Y98:Y101"/>
    <mergeCell ref="Y102:Y105"/>
    <mergeCell ref="Y107:Y110"/>
    <mergeCell ref="Y111:Y114"/>
    <mergeCell ref="Y115:Y118"/>
    <mergeCell ref="Y120:Y123"/>
    <mergeCell ref="Y124:Y127"/>
    <mergeCell ref="Y131:Y134"/>
    <mergeCell ref="Y135:Y138"/>
    <mergeCell ref="Y139:Y142"/>
    <mergeCell ref="Y143:Y146"/>
    <mergeCell ref="Y147:Y150"/>
    <mergeCell ref="Y151:Y154"/>
    <mergeCell ref="Y155:Y158"/>
    <mergeCell ref="Y9:Y12"/>
    <mergeCell ref="Y13:Y16"/>
    <mergeCell ref="Y18:Y21"/>
    <mergeCell ref="Y23:Y26"/>
    <mergeCell ref="Y27:Y30"/>
    <mergeCell ref="Y32:Y35"/>
    <mergeCell ref="Y36:Y39"/>
    <mergeCell ref="Y41:Y44"/>
    <mergeCell ref="Y46:Y49"/>
    <mergeCell ref="Y50:Y53"/>
    <mergeCell ref="Y54:Y57"/>
    <mergeCell ref="Y58:Y61"/>
    <mergeCell ref="Y62:Y65"/>
    <mergeCell ref="Y66:Y69"/>
    <mergeCell ref="Y70:Y73"/>
    <mergeCell ref="Y74:Y77"/>
    <mergeCell ref="Y81:Y84"/>
    <mergeCell ref="X102:X105"/>
    <mergeCell ref="X107:X110"/>
    <mergeCell ref="X111:X114"/>
    <mergeCell ref="X115:X118"/>
    <mergeCell ref="X120:X123"/>
    <mergeCell ref="X124:X127"/>
    <mergeCell ref="X131:X134"/>
    <mergeCell ref="X135:X138"/>
    <mergeCell ref="X139:X142"/>
    <mergeCell ref="X143:X146"/>
    <mergeCell ref="X147:X150"/>
    <mergeCell ref="X151:X154"/>
    <mergeCell ref="X155:X158"/>
    <mergeCell ref="X159:X162"/>
    <mergeCell ref="X163:X166"/>
    <mergeCell ref="X167:X170"/>
    <mergeCell ref="X171:X174"/>
    <mergeCell ref="W135:W138"/>
    <mergeCell ref="W139:W142"/>
    <mergeCell ref="W143:W146"/>
    <mergeCell ref="W147:W150"/>
    <mergeCell ref="W151:W154"/>
    <mergeCell ref="W155:W158"/>
    <mergeCell ref="W159:W162"/>
    <mergeCell ref="W163:W166"/>
    <mergeCell ref="W167:W170"/>
    <mergeCell ref="W171:W174"/>
    <mergeCell ref="X4:X5"/>
    <mergeCell ref="X9:X12"/>
    <mergeCell ref="X13:X16"/>
    <mergeCell ref="X18:X21"/>
    <mergeCell ref="X23:X26"/>
    <mergeCell ref="X27:X30"/>
    <mergeCell ref="X32:X35"/>
    <mergeCell ref="X36:X39"/>
    <mergeCell ref="X41:X44"/>
    <mergeCell ref="X46:X49"/>
    <mergeCell ref="X50:X53"/>
    <mergeCell ref="X54:X57"/>
    <mergeCell ref="X58:X61"/>
    <mergeCell ref="X62:X65"/>
    <mergeCell ref="X66:X69"/>
    <mergeCell ref="X70:X73"/>
    <mergeCell ref="X74:X77"/>
    <mergeCell ref="X81:X84"/>
    <mergeCell ref="X85:X88"/>
    <mergeCell ref="X89:X92"/>
    <mergeCell ref="X94:X97"/>
    <mergeCell ref="X98:X101"/>
    <mergeCell ref="V163:V166"/>
    <mergeCell ref="V167:V170"/>
    <mergeCell ref="V171:V174"/>
    <mergeCell ref="W4:W5"/>
    <mergeCell ref="W9:W12"/>
    <mergeCell ref="W13:W16"/>
    <mergeCell ref="W18:W21"/>
    <mergeCell ref="W23:W26"/>
    <mergeCell ref="W27:W30"/>
    <mergeCell ref="W32:W35"/>
    <mergeCell ref="W36:W39"/>
    <mergeCell ref="W41:W44"/>
    <mergeCell ref="W46:W49"/>
    <mergeCell ref="W50:W53"/>
    <mergeCell ref="W54:W57"/>
    <mergeCell ref="W58:W61"/>
    <mergeCell ref="W62:W65"/>
    <mergeCell ref="W66:W69"/>
    <mergeCell ref="W70:W73"/>
    <mergeCell ref="W74:W77"/>
    <mergeCell ref="W81:W84"/>
    <mergeCell ref="W85:W88"/>
    <mergeCell ref="W89:W92"/>
    <mergeCell ref="W94:W97"/>
    <mergeCell ref="W98:W101"/>
    <mergeCell ref="W102:W105"/>
    <mergeCell ref="W107:W110"/>
    <mergeCell ref="W111:W114"/>
    <mergeCell ref="W115:W118"/>
    <mergeCell ref="W120:W123"/>
    <mergeCell ref="W124:W127"/>
    <mergeCell ref="W131:W134"/>
    <mergeCell ref="V89:V92"/>
    <mergeCell ref="V94:V97"/>
    <mergeCell ref="V98:V101"/>
    <mergeCell ref="V102:V105"/>
    <mergeCell ref="V107:V110"/>
    <mergeCell ref="V111:V114"/>
    <mergeCell ref="V115:V118"/>
    <mergeCell ref="V120:V123"/>
    <mergeCell ref="V124:V127"/>
    <mergeCell ref="V131:V134"/>
    <mergeCell ref="V135:V138"/>
    <mergeCell ref="V139:V142"/>
    <mergeCell ref="V143:V146"/>
    <mergeCell ref="V147:V150"/>
    <mergeCell ref="V151:V154"/>
    <mergeCell ref="V155:V158"/>
    <mergeCell ref="V159:V162"/>
    <mergeCell ref="U120:U123"/>
    <mergeCell ref="U124:U127"/>
    <mergeCell ref="U131:U134"/>
    <mergeCell ref="U135:U138"/>
    <mergeCell ref="U139:U142"/>
    <mergeCell ref="U143:U146"/>
    <mergeCell ref="U147:U150"/>
    <mergeCell ref="U151:U154"/>
    <mergeCell ref="U155:U158"/>
    <mergeCell ref="U159:U162"/>
    <mergeCell ref="U163:U166"/>
    <mergeCell ref="U167:U170"/>
    <mergeCell ref="U171:U174"/>
    <mergeCell ref="V4:V5"/>
    <mergeCell ref="V9:V12"/>
    <mergeCell ref="V13:V16"/>
    <mergeCell ref="V18:V21"/>
    <mergeCell ref="V23:V26"/>
    <mergeCell ref="V27:V30"/>
    <mergeCell ref="V32:V35"/>
    <mergeCell ref="V36:V39"/>
    <mergeCell ref="V41:V44"/>
    <mergeCell ref="V46:V49"/>
    <mergeCell ref="V50:V53"/>
    <mergeCell ref="V54:V57"/>
    <mergeCell ref="V58:V61"/>
    <mergeCell ref="V62:V65"/>
    <mergeCell ref="V66:V69"/>
    <mergeCell ref="V70:V73"/>
    <mergeCell ref="V74:V77"/>
    <mergeCell ref="V81:V84"/>
    <mergeCell ref="V85:V88"/>
    <mergeCell ref="T151:T154"/>
    <mergeCell ref="T155:T158"/>
    <mergeCell ref="T159:T162"/>
    <mergeCell ref="T163:T166"/>
    <mergeCell ref="T167:T170"/>
    <mergeCell ref="T171:T174"/>
    <mergeCell ref="U4:U5"/>
    <mergeCell ref="U9:U12"/>
    <mergeCell ref="U13:U16"/>
    <mergeCell ref="U18:U21"/>
    <mergeCell ref="U23:U26"/>
    <mergeCell ref="U27:U30"/>
    <mergeCell ref="U32:U35"/>
    <mergeCell ref="U36:U39"/>
    <mergeCell ref="U41:U44"/>
    <mergeCell ref="U46:U49"/>
    <mergeCell ref="U50:U53"/>
    <mergeCell ref="U54:U57"/>
    <mergeCell ref="U58:U61"/>
    <mergeCell ref="U62:U65"/>
    <mergeCell ref="U66:U69"/>
    <mergeCell ref="U70:U73"/>
    <mergeCell ref="U74:U77"/>
    <mergeCell ref="U81:U84"/>
    <mergeCell ref="U85:U88"/>
    <mergeCell ref="U89:U92"/>
    <mergeCell ref="U94:U97"/>
    <mergeCell ref="U98:U101"/>
    <mergeCell ref="U102:U105"/>
    <mergeCell ref="U107:U110"/>
    <mergeCell ref="U111:U114"/>
    <mergeCell ref="U115:U118"/>
    <mergeCell ref="T74:T77"/>
    <mergeCell ref="T81:T84"/>
    <mergeCell ref="T85:T88"/>
    <mergeCell ref="T89:T92"/>
    <mergeCell ref="T94:T97"/>
    <mergeCell ref="T98:T101"/>
    <mergeCell ref="T102:T105"/>
    <mergeCell ref="T107:T110"/>
    <mergeCell ref="T111:T114"/>
    <mergeCell ref="T115:T118"/>
    <mergeCell ref="T120:T123"/>
    <mergeCell ref="T124:T127"/>
    <mergeCell ref="T131:T134"/>
    <mergeCell ref="T135:T138"/>
    <mergeCell ref="T139:T142"/>
    <mergeCell ref="T143:T146"/>
    <mergeCell ref="T147:T150"/>
    <mergeCell ref="S107:S110"/>
    <mergeCell ref="S111:S114"/>
    <mergeCell ref="S115:S118"/>
    <mergeCell ref="S120:S123"/>
    <mergeCell ref="S124:S127"/>
    <mergeCell ref="S131:S134"/>
    <mergeCell ref="S135:S138"/>
    <mergeCell ref="S139:S142"/>
    <mergeCell ref="S143:S146"/>
    <mergeCell ref="S147:S150"/>
    <mergeCell ref="S151:S154"/>
    <mergeCell ref="S155:S158"/>
    <mergeCell ref="S159:S162"/>
    <mergeCell ref="S163:S166"/>
    <mergeCell ref="S167:S170"/>
    <mergeCell ref="S171:S174"/>
    <mergeCell ref="T4:T5"/>
    <mergeCell ref="T9:T12"/>
    <mergeCell ref="T13:T16"/>
    <mergeCell ref="T18:T21"/>
    <mergeCell ref="T23:T26"/>
    <mergeCell ref="T27:T30"/>
    <mergeCell ref="T32:T35"/>
    <mergeCell ref="T36:T39"/>
    <mergeCell ref="T41:T44"/>
    <mergeCell ref="T46:T49"/>
    <mergeCell ref="T50:T53"/>
    <mergeCell ref="T54:T57"/>
    <mergeCell ref="T58:T61"/>
    <mergeCell ref="T62:T65"/>
    <mergeCell ref="T66:T69"/>
    <mergeCell ref="T70:T73"/>
    <mergeCell ref="R135:R138"/>
    <mergeCell ref="R139:R142"/>
    <mergeCell ref="R143:R146"/>
    <mergeCell ref="R147:R150"/>
    <mergeCell ref="R151:R154"/>
    <mergeCell ref="R155:R158"/>
    <mergeCell ref="R159:R162"/>
    <mergeCell ref="R163:R166"/>
    <mergeCell ref="R167:R170"/>
    <mergeCell ref="R171:R174"/>
    <mergeCell ref="S9:S12"/>
    <mergeCell ref="S13:S16"/>
    <mergeCell ref="S18:S21"/>
    <mergeCell ref="S23:S26"/>
    <mergeCell ref="S27:S30"/>
    <mergeCell ref="S32:S35"/>
    <mergeCell ref="S36:S39"/>
    <mergeCell ref="S41:S44"/>
    <mergeCell ref="S46:S49"/>
    <mergeCell ref="S50:S53"/>
    <mergeCell ref="S54:S57"/>
    <mergeCell ref="S58:S61"/>
    <mergeCell ref="S62:S65"/>
    <mergeCell ref="S66:S69"/>
    <mergeCell ref="S70:S73"/>
    <mergeCell ref="S74:S77"/>
    <mergeCell ref="S81:S84"/>
    <mergeCell ref="S85:S88"/>
    <mergeCell ref="S89:S92"/>
    <mergeCell ref="S94:S97"/>
    <mergeCell ref="S98:S101"/>
    <mergeCell ref="S102:S105"/>
    <mergeCell ref="Q163:Q166"/>
    <mergeCell ref="Q167:Q170"/>
    <mergeCell ref="Q171:Q174"/>
    <mergeCell ref="R3:R5"/>
    <mergeCell ref="R9:R12"/>
    <mergeCell ref="R13:R16"/>
    <mergeCell ref="R18:R21"/>
    <mergeCell ref="R23:R26"/>
    <mergeCell ref="R27:R30"/>
    <mergeCell ref="R32:R35"/>
    <mergeCell ref="R36:R39"/>
    <mergeCell ref="R41:R44"/>
    <mergeCell ref="R46:R49"/>
    <mergeCell ref="R50:R53"/>
    <mergeCell ref="R54:R57"/>
    <mergeCell ref="R58:R61"/>
    <mergeCell ref="R62:R65"/>
    <mergeCell ref="R66:R69"/>
    <mergeCell ref="R70:R73"/>
    <mergeCell ref="R74:R77"/>
    <mergeCell ref="R81:R84"/>
    <mergeCell ref="R85:R88"/>
    <mergeCell ref="R89:R92"/>
    <mergeCell ref="R94:R97"/>
    <mergeCell ref="R98:R101"/>
    <mergeCell ref="R102:R105"/>
    <mergeCell ref="R107:R110"/>
    <mergeCell ref="R111:R114"/>
    <mergeCell ref="R115:R118"/>
    <mergeCell ref="R120:R123"/>
    <mergeCell ref="R124:R127"/>
    <mergeCell ref="R131:R134"/>
    <mergeCell ref="Q89:Q92"/>
    <mergeCell ref="Q94:Q97"/>
    <mergeCell ref="Q98:Q101"/>
    <mergeCell ref="Q102:Q105"/>
    <mergeCell ref="Q107:Q110"/>
    <mergeCell ref="Q111:Q114"/>
    <mergeCell ref="Q115:Q118"/>
    <mergeCell ref="Q120:Q123"/>
    <mergeCell ref="Q124:Q127"/>
    <mergeCell ref="Q131:Q134"/>
    <mergeCell ref="Q135:Q138"/>
    <mergeCell ref="Q139:Q142"/>
    <mergeCell ref="Q143:Q146"/>
    <mergeCell ref="Q147:Q150"/>
    <mergeCell ref="Q151:Q154"/>
    <mergeCell ref="Q155:Q158"/>
    <mergeCell ref="Q159:Q162"/>
    <mergeCell ref="P120:P123"/>
    <mergeCell ref="P124:P127"/>
    <mergeCell ref="P131:P134"/>
    <mergeCell ref="P135:P138"/>
    <mergeCell ref="P139:P142"/>
    <mergeCell ref="P143:P146"/>
    <mergeCell ref="P147:P150"/>
    <mergeCell ref="P151:P154"/>
    <mergeCell ref="P155:P158"/>
    <mergeCell ref="P159:P162"/>
    <mergeCell ref="P163:P166"/>
    <mergeCell ref="P167:P170"/>
    <mergeCell ref="P171:P174"/>
    <mergeCell ref="Q3:Q5"/>
    <mergeCell ref="Q9:Q12"/>
    <mergeCell ref="Q13:Q16"/>
    <mergeCell ref="Q18:Q21"/>
    <mergeCell ref="Q23:Q26"/>
    <mergeCell ref="Q27:Q30"/>
    <mergeCell ref="Q32:Q35"/>
    <mergeCell ref="Q36:Q39"/>
    <mergeCell ref="Q41:Q44"/>
    <mergeCell ref="Q46:Q49"/>
    <mergeCell ref="Q50:Q53"/>
    <mergeCell ref="Q54:Q57"/>
    <mergeCell ref="Q58:Q61"/>
    <mergeCell ref="Q62:Q65"/>
    <mergeCell ref="Q66:Q69"/>
    <mergeCell ref="Q70:Q73"/>
    <mergeCell ref="Q74:Q77"/>
    <mergeCell ref="Q81:Q84"/>
    <mergeCell ref="Q85:Q88"/>
    <mergeCell ref="O151:O154"/>
    <mergeCell ref="O155:O158"/>
    <mergeCell ref="O159:O162"/>
    <mergeCell ref="O163:O166"/>
    <mergeCell ref="O167:O170"/>
    <mergeCell ref="O171:O174"/>
    <mergeCell ref="P3:P5"/>
    <mergeCell ref="P9:P12"/>
    <mergeCell ref="P13:P16"/>
    <mergeCell ref="P18:P21"/>
    <mergeCell ref="P23:P26"/>
    <mergeCell ref="P27:P30"/>
    <mergeCell ref="P32:P35"/>
    <mergeCell ref="P36:P39"/>
    <mergeCell ref="P41:P44"/>
    <mergeCell ref="P46:P49"/>
    <mergeCell ref="P50:P53"/>
    <mergeCell ref="P54:P57"/>
    <mergeCell ref="P58:P61"/>
    <mergeCell ref="P62:P65"/>
    <mergeCell ref="P66:P69"/>
    <mergeCell ref="P70:P73"/>
    <mergeCell ref="P74:P77"/>
    <mergeCell ref="P81:P84"/>
    <mergeCell ref="P85:P88"/>
    <mergeCell ref="P89:P92"/>
    <mergeCell ref="P94:P97"/>
    <mergeCell ref="P98:P101"/>
    <mergeCell ref="P102:P105"/>
    <mergeCell ref="P107:P110"/>
    <mergeCell ref="P111:P114"/>
    <mergeCell ref="P115:P118"/>
    <mergeCell ref="O74:O77"/>
    <mergeCell ref="O81:O84"/>
    <mergeCell ref="O85:O88"/>
    <mergeCell ref="O89:O92"/>
    <mergeCell ref="O94:O97"/>
    <mergeCell ref="O98:O101"/>
    <mergeCell ref="O102:O105"/>
    <mergeCell ref="O107:O110"/>
    <mergeCell ref="O111:O114"/>
    <mergeCell ref="O115:O118"/>
    <mergeCell ref="O120:O123"/>
    <mergeCell ref="O124:O127"/>
    <mergeCell ref="O131:O134"/>
    <mergeCell ref="O135:O138"/>
    <mergeCell ref="O139:O142"/>
    <mergeCell ref="O143:O146"/>
    <mergeCell ref="O147:O150"/>
    <mergeCell ref="N107:N110"/>
    <mergeCell ref="N111:N114"/>
    <mergeCell ref="N115:N118"/>
    <mergeCell ref="N120:N123"/>
    <mergeCell ref="N124:N127"/>
    <mergeCell ref="N131:N134"/>
    <mergeCell ref="N135:N138"/>
    <mergeCell ref="N139:N142"/>
    <mergeCell ref="N143:N146"/>
    <mergeCell ref="N147:N150"/>
    <mergeCell ref="N151:N154"/>
    <mergeCell ref="N155:N158"/>
    <mergeCell ref="N159:N162"/>
    <mergeCell ref="N163:N166"/>
    <mergeCell ref="N167:N170"/>
    <mergeCell ref="N171:N174"/>
    <mergeCell ref="O4:O5"/>
    <mergeCell ref="O9:O12"/>
    <mergeCell ref="O13:O16"/>
    <mergeCell ref="O18:O21"/>
    <mergeCell ref="O23:O26"/>
    <mergeCell ref="O27:O30"/>
    <mergeCell ref="O32:O35"/>
    <mergeCell ref="O36:O39"/>
    <mergeCell ref="O41:O44"/>
    <mergeCell ref="O46:O49"/>
    <mergeCell ref="O50:O53"/>
    <mergeCell ref="O54:O57"/>
    <mergeCell ref="O58:O61"/>
    <mergeCell ref="O62:O65"/>
    <mergeCell ref="O66:O69"/>
    <mergeCell ref="O70:O73"/>
    <mergeCell ref="M139:M142"/>
    <mergeCell ref="M143:M146"/>
    <mergeCell ref="M147:M150"/>
    <mergeCell ref="M151:M154"/>
    <mergeCell ref="M155:M158"/>
    <mergeCell ref="M159:M162"/>
    <mergeCell ref="M163:M166"/>
    <mergeCell ref="M167:M170"/>
    <mergeCell ref="M171:M174"/>
    <mergeCell ref="N4:N5"/>
    <mergeCell ref="N9:N12"/>
    <mergeCell ref="N13:N16"/>
    <mergeCell ref="N18:N21"/>
    <mergeCell ref="N23:N26"/>
    <mergeCell ref="N27:N30"/>
    <mergeCell ref="N32:N35"/>
    <mergeCell ref="N36:N39"/>
    <mergeCell ref="N41:N44"/>
    <mergeCell ref="N46:N49"/>
    <mergeCell ref="N50:N53"/>
    <mergeCell ref="N54:N57"/>
    <mergeCell ref="N58:N61"/>
    <mergeCell ref="N62:N65"/>
    <mergeCell ref="N66:N69"/>
    <mergeCell ref="N70:N73"/>
    <mergeCell ref="N74:N77"/>
    <mergeCell ref="N81:N84"/>
    <mergeCell ref="N85:N88"/>
    <mergeCell ref="N89:N92"/>
    <mergeCell ref="N94:N97"/>
    <mergeCell ref="N98:N101"/>
    <mergeCell ref="N102:N105"/>
    <mergeCell ref="L167:L170"/>
    <mergeCell ref="L171:L174"/>
    <mergeCell ref="M4:M5"/>
    <mergeCell ref="M9:M12"/>
    <mergeCell ref="M13:M16"/>
    <mergeCell ref="M18:M21"/>
    <mergeCell ref="M23:M26"/>
    <mergeCell ref="M27:M30"/>
    <mergeCell ref="M32:M35"/>
    <mergeCell ref="M36:M39"/>
    <mergeCell ref="M41:M44"/>
    <mergeCell ref="M46:M49"/>
    <mergeCell ref="M50:M53"/>
    <mergeCell ref="M54:M57"/>
    <mergeCell ref="M58:M61"/>
    <mergeCell ref="M62:M65"/>
    <mergeCell ref="M66:M69"/>
    <mergeCell ref="M70:M73"/>
    <mergeCell ref="M74:M77"/>
    <mergeCell ref="M81:M84"/>
    <mergeCell ref="M85:M88"/>
    <mergeCell ref="M89:M92"/>
    <mergeCell ref="M94:M97"/>
    <mergeCell ref="M98:M101"/>
    <mergeCell ref="M102:M105"/>
    <mergeCell ref="M107:M110"/>
    <mergeCell ref="M111:M114"/>
    <mergeCell ref="M115:M118"/>
    <mergeCell ref="M120:M123"/>
    <mergeCell ref="M124:M127"/>
    <mergeCell ref="M131:M134"/>
    <mergeCell ref="M135:M138"/>
    <mergeCell ref="L94:L97"/>
    <mergeCell ref="L98:L101"/>
    <mergeCell ref="L102:L105"/>
    <mergeCell ref="L107:L110"/>
    <mergeCell ref="L111:L114"/>
    <mergeCell ref="L115:L118"/>
    <mergeCell ref="L120:L123"/>
    <mergeCell ref="L124:L127"/>
    <mergeCell ref="L131:L134"/>
    <mergeCell ref="L135:L138"/>
    <mergeCell ref="L139:L142"/>
    <mergeCell ref="L143:L146"/>
    <mergeCell ref="L147:L150"/>
    <mergeCell ref="L151:L154"/>
    <mergeCell ref="L155:L158"/>
    <mergeCell ref="L159:L162"/>
    <mergeCell ref="L163:L166"/>
    <mergeCell ref="K124:K127"/>
    <mergeCell ref="K131:K134"/>
    <mergeCell ref="K135:K138"/>
    <mergeCell ref="K139:K142"/>
    <mergeCell ref="K143:K146"/>
    <mergeCell ref="K147:K150"/>
    <mergeCell ref="K151:K154"/>
    <mergeCell ref="K155:K158"/>
    <mergeCell ref="K159:K162"/>
    <mergeCell ref="K163:K166"/>
    <mergeCell ref="K167:K170"/>
    <mergeCell ref="K171:K174"/>
    <mergeCell ref="L4:L5"/>
    <mergeCell ref="L9:L12"/>
    <mergeCell ref="L13:L16"/>
    <mergeCell ref="L18:L21"/>
    <mergeCell ref="L23:L26"/>
    <mergeCell ref="L27:L30"/>
    <mergeCell ref="L32:L35"/>
    <mergeCell ref="L36:L39"/>
    <mergeCell ref="L41:L44"/>
    <mergeCell ref="L46:L49"/>
    <mergeCell ref="L50:L53"/>
    <mergeCell ref="L54:L57"/>
    <mergeCell ref="L58:L61"/>
    <mergeCell ref="L62:L65"/>
    <mergeCell ref="L66:L69"/>
    <mergeCell ref="L70:L73"/>
    <mergeCell ref="L74:L77"/>
    <mergeCell ref="L81:L84"/>
    <mergeCell ref="L85:L88"/>
    <mergeCell ref="L89:L92"/>
    <mergeCell ref="J155:J158"/>
    <mergeCell ref="J159:J162"/>
    <mergeCell ref="J163:J166"/>
    <mergeCell ref="J167:J170"/>
    <mergeCell ref="J171:J174"/>
    <mergeCell ref="K4:K5"/>
    <mergeCell ref="K9:K12"/>
    <mergeCell ref="K13:K16"/>
    <mergeCell ref="K18:K21"/>
    <mergeCell ref="K23:K26"/>
    <mergeCell ref="K27:K30"/>
    <mergeCell ref="K32:K35"/>
    <mergeCell ref="K36:K39"/>
    <mergeCell ref="K41:K44"/>
    <mergeCell ref="K46:K49"/>
    <mergeCell ref="K50:K53"/>
    <mergeCell ref="K54:K57"/>
    <mergeCell ref="K58:K61"/>
    <mergeCell ref="K62:K65"/>
    <mergeCell ref="K66:K69"/>
    <mergeCell ref="K70:K73"/>
    <mergeCell ref="K74:K77"/>
    <mergeCell ref="K81:K84"/>
    <mergeCell ref="K85:K88"/>
    <mergeCell ref="K89:K92"/>
    <mergeCell ref="K94:K97"/>
    <mergeCell ref="K98:K101"/>
    <mergeCell ref="K102:K105"/>
    <mergeCell ref="K107:K110"/>
    <mergeCell ref="K111:K114"/>
    <mergeCell ref="K115:K118"/>
    <mergeCell ref="K120:K123"/>
    <mergeCell ref="J81:J84"/>
    <mergeCell ref="J85:J88"/>
    <mergeCell ref="J89:J92"/>
    <mergeCell ref="J94:J97"/>
    <mergeCell ref="J98:J101"/>
    <mergeCell ref="J102:J105"/>
    <mergeCell ref="J107:J110"/>
    <mergeCell ref="J111:J114"/>
    <mergeCell ref="J115:J118"/>
    <mergeCell ref="J120:J123"/>
    <mergeCell ref="J124:J127"/>
    <mergeCell ref="J131:J134"/>
    <mergeCell ref="J135:J138"/>
    <mergeCell ref="J139:J142"/>
    <mergeCell ref="J143:J146"/>
    <mergeCell ref="J147:J150"/>
    <mergeCell ref="J151:J154"/>
    <mergeCell ref="I111:I114"/>
    <mergeCell ref="I115:I118"/>
    <mergeCell ref="I120:I123"/>
    <mergeCell ref="I124:I127"/>
    <mergeCell ref="I131:I134"/>
    <mergeCell ref="I135:I138"/>
    <mergeCell ref="I139:I142"/>
    <mergeCell ref="I143:I146"/>
    <mergeCell ref="I147:I150"/>
    <mergeCell ref="I151:I154"/>
    <mergeCell ref="I155:I158"/>
    <mergeCell ref="I159:I162"/>
    <mergeCell ref="I163:I166"/>
    <mergeCell ref="I167:I170"/>
    <mergeCell ref="I171:I174"/>
    <mergeCell ref="J4:J5"/>
    <mergeCell ref="J9:J12"/>
    <mergeCell ref="J13:J16"/>
    <mergeCell ref="J18:J21"/>
    <mergeCell ref="J23:J26"/>
    <mergeCell ref="J27:J30"/>
    <mergeCell ref="J32:J35"/>
    <mergeCell ref="J36:J39"/>
    <mergeCell ref="J41:J44"/>
    <mergeCell ref="J46:J49"/>
    <mergeCell ref="J50:J53"/>
    <mergeCell ref="J54:J57"/>
    <mergeCell ref="J58:J61"/>
    <mergeCell ref="J62:J65"/>
    <mergeCell ref="J66:J69"/>
    <mergeCell ref="J70:J73"/>
    <mergeCell ref="J74:J77"/>
    <mergeCell ref="H143:H146"/>
    <mergeCell ref="H147:H150"/>
    <mergeCell ref="H151:H154"/>
    <mergeCell ref="H155:H158"/>
    <mergeCell ref="H159:H162"/>
    <mergeCell ref="H163:H166"/>
    <mergeCell ref="H167:H170"/>
    <mergeCell ref="H171:H174"/>
    <mergeCell ref="I4:I5"/>
    <mergeCell ref="I9:I12"/>
    <mergeCell ref="I13:I16"/>
    <mergeCell ref="I18:I21"/>
    <mergeCell ref="I23:I26"/>
    <mergeCell ref="I27:I30"/>
    <mergeCell ref="I32:I35"/>
    <mergeCell ref="I36:I39"/>
    <mergeCell ref="I41:I44"/>
    <mergeCell ref="I46:I49"/>
    <mergeCell ref="I50:I53"/>
    <mergeCell ref="I54:I57"/>
    <mergeCell ref="I58:I61"/>
    <mergeCell ref="I62:I65"/>
    <mergeCell ref="I66:I69"/>
    <mergeCell ref="I70:I73"/>
    <mergeCell ref="I74:I77"/>
    <mergeCell ref="I81:I84"/>
    <mergeCell ref="I85:I88"/>
    <mergeCell ref="I89:I92"/>
    <mergeCell ref="I94:I97"/>
    <mergeCell ref="I98:I101"/>
    <mergeCell ref="I102:I105"/>
    <mergeCell ref="I107:I110"/>
    <mergeCell ref="G171:G174"/>
    <mergeCell ref="H4:H5"/>
    <mergeCell ref="H9:H12"/>
    <mergeCell ref="H13:H16"/>
    <mergeCell ref="H18:H21"/>
    <mergeCell ref="H23:H26"/>
    <mergeCell ref="H27:H30"/>
    <mergeCell ref="H32:H35"/>
    <mergeCell ref="H36:H39"/>
    <mergeCell ref="H41:H44"/>
    <mergeCell ref="H46:H49"/>
    <mergeCell ref="H50:H53"/>
    <mergeCell ref="H54:H57"/>
    <mergeCell ref="H58:H61"/>
    <mergeCell ref="H62:H65"/>
    <mergeCell ref="H66:H69"/>
    <mergeCell ref="H70:H73"/>
    <mergeCell ref="H74:H77"/>
    <mergeCell ref="H81:H84"/>
    <mergeCell ref="H85:H88"/>
    <mergeCell ref="H89:H92"/>
    <mergeCell ref="H94:H97"/>
    <mergeCell ref="H98:H101"/>
    <mergeCell ref="H102:H105"/>
    <mergeCell ref="H107:H110"/>
    <mergeCell ref="H111:H114"/>
    <mergeCell ref="H115:H118"/>
    <mergeCell ref="H120:H123"/>
    <mergeCell ref="H124:H127"/>
    <mergeCell ref="H131:H134"/>
    <mergeCell ref="H135:H138"/>
    <mergeCell ref="H139:H142"/>
    <mergeCell ref="G98:G101"/>
    <mergeCell ref="G102:G105"/>
    <mergeCell ref="G107:G110"/>
    <mergeCell ref="G111:G114"/>
    <mergeCell ref="G115:G118"/>
    <mergeCell ref="G120:G123"/>
    <mergeCell ref="G124:G127"/>
    <mergeCell ref="G131:G134"/>
    <mergeCell ref="G135:G138"/>
    <mergeCell ref="G139:G142"/>
    <mergeCell ref="G143:G146"/>
    <mergeCell ref="G147:G150"/>
    <mergeCell ref="G151:G154"/>
    <mergeCell ref="G155:G158"/>
    <mergeCell ref="G159:G162"/>
    <mergeCell ref="G163:G166"/>
    <mergeCell ref="G167:G170"/>
    <mergeCell ref="F131:F134"/>
    <mergeCell ref="F135:F138"/>
    <mergeCell ref="F139:F142"/>
    <mergeCell ref="F143:F146"/>
    <mergeCell ref="F147:F150"/>
    <mergeCell ref="F151:F154"/>
    <mergeCell ref="F155:F158"/>
    <mergeCell ref="F159:F162"/>
    <mergeCell ref="F163:F166"/>
    <mergeCell ref="F167:F170"/>
    <mergeCell ref="F171:F174"/>
    <mergeCell ref="G4:G5"/>
    <mergeCell ref="G9:G12"/>
    <mergeCell ref="G13:G16"/>
    <mergeCell ref="G18:G21"/>
    <mergeCell ref="G23:G26"/>
    <mergeCell ref="G27:G30"/>
    <mergeCell ref="G32:G35"/>
    <mergeCell ref="G36:G39"/>
    <mergeCell ref="G41:G44"/>
    <mergeCell ref="G46:G49"/>
    <mergeCell ref="G50:G53"/>
    <mergeCell ref="G54:G57"/>
    <mergeCell ref="G58:G61"/>
    <mergeCell ref="G62:G65"/>
    <mergeCell ref="G66:G69"/>
    <mergeCell ref="G70:G73"/>
    <mergeCell ref="G74:G77"/>
    <mergeCell ref="G81:G84"/>
    <mergeCell ref="G85:G88"/>
    <mergeCell ref="G89:G92"/>
    <mergeCell ref="G94:G97"/>
    <mergeCell ref="E159:E162"/>
    <mergeCell ref="E163:E166"/>
    <mergeCell ref="E167:E170"/>
    <mergeCell ref="E171:E174"/>
    <mergeCell ref="F4:F5"/>
    <mergeCell ref="F9:F12"/>
    <mergeCell ref="F13:F16"/>
    <mergeCell ref="F18:F21"/>
    <mergeCell ref="F23:F26"/>
    <mergeCell ref="F27:F30"/>
    <mergeCell ref="F32:F35"/>
    <mergeCell ref="F36:F39"/>
    <mergeCell ref="F41:F44"/>
    <mergeCell ref="F46:F49"/>
    <mergeCell ref="F50:F53"/>
    <mergeCell ref="F54:F57"/>
    <mergeCell ref="F58:F61"/>
    <mergeCell ref="F62:F65"/>
    <mergeCell ref="F66:F69"/>
    <mergeCell ref="F70:F73"/>
    <mergeCell ref="F74:F77"/>
    <mergeCell ref="F81:F84"/>
    <mergeCell ref="F85:F88"/>
    <mergeCell ref="F89:F92"/>
    <mergeCell ref="F94:F97"/>
    <mergeCell ref="F98:F101"/>
    <mergeCell ref="F102:F105"/>
    <mergeCell ref="F107:F110"/>
    <mergeCell ref="F111:F114"/>
    <mergeCell ref="F115:F118"/>
    <mergeCell ref="F120:F123"/>
    <mergeCell ref="F124:F127"/>
    <mergeCell ref="E85:E88"/>
    <mergeCell ref="E89:E92"/>
    <mergeCell ref="E94:E97"/>
    <mergeCell ref="E98:E101"/>
    <mergeCell ref="E102:E105"/>
    <mergeCell ref="E107:E110"/>
    <mergeCell ref="E111:E114"/>
    <mergeCell ref="E115:E118"/>
    <mergeCell ref="E120:E123"/>
    <mergeCell ref="E124:E127"/>
    <mergeCell ref="E131:E134"/>
    <mergeCell ref="E135:E138"/>
    <mergeCell ref="E139:E142"/>
    <mergeCell ref="E143:E146"/>
    <mergeCell ref="E147:E150"/>
    <mergeCell ref="E151:E154"/>
    <mergeCell ref="E155:E158"/>
    <mergeCell ref="E9:E12"/>
    <mergeCell ref="E13:E16"/>
    <mergeCell ref="E18:E21"/>
    <mergeCell ref="E23:E26"/>
    <mergeCell ref="E27:E30"/>
    <mergeCell ref="E32:E35"/>
    <mergeCell ref="E36:E39"/>
    <mergeCell ref="E41:E44"/>
    <mergeCell ref="E46:E49"/>
    <mergeCell ref="E50:E53"/>
    <mergeCell ref="E54:E57"/>
    <mergeCell ref="E58:E61"/>
    <mergeCell ref="E62:E65"/>
    <mergeCell ref="E66:E69"/>
    <mergeCell ref="E70:E73"/>
    <mergeCell ref="E74:E77"/>
    <mergeCell ref="E81:E84"/>
    <mergeCell ref="D94:D97"/>
    <mergeCell ref="D98:D101"/>
    <mergeCell ref="D102:D105"/>
    <mergeCell ref="D107:D110"/>
    <mergeCell ref="D111:D114"/>
    <mergeCell ref="D115:D118"/>
    <mergeCell ref="D120:D123"/>
    <mergeCell ref="D124:D127"/>
    <mergeCell ref="D131:D134"/>
    <mergeCell ref="D135:D138"/>
    <mergeCell ref="D139:D146"/>
    <mergeCell ref="D147:D154"/>
    <mergeCell ref="D155:D158"/>
    <mergeCell ref="D159:D162"/>
    <mergeCell ref="D163:D166"/>
    <mergeCell ref="D167:D170"/>
    <mergeCell ref="D171:D174"/>
    <mergeCell ref="C98:C101"/>
    <mergeCell ref="C102:C105"/>
    <mergeCell ref="C107:C110"/>
    <mergeCell ref="C111:C114"/>
    <mergeCell ref="C115:C118"/>
    <mergeCell ref="C120:C123"/>
    <mergeCell ref="C124:C127"/>
    <mergeCell ref="C131:C134"/>
    <mergeCell ref="C135:C138"/>
    <mergeCell ref="C139:C146"/>
    <mergeCell ref="C147:C154"/>
    <mergeCell ref="C155:C158"/>
    <mergeCell ref="C159:C162"/>
    <mergeCell ref="C163:C166"/>
    <mergeCell ref="C167:C170"/>
    <mergeCell ref="C171:C174"/>
    <mergeCell ref="D9:D16"/>
    <mergeCell ref="D18:D21"/>
    <mergeCell ref="D23:D30"/>
    <mergeCell ref="D32:D39"/>
    <mergeCell ref="D41:D44"/>
    <mergeCell ref="D46:D49"/>
    <mergeCell ref="D50:D53"/>
    <mergeCell ref="D54:D57"/>
    <mergeCell ref="D58:D61"/>
    <mergeCell ref="D62:D65"/>
    <mergeCell ref="D66:D69"/>
    <mergeCell ref="D70:D73"/>
    <mergeCell ref="D74:D77"/>
    <mergeCell ref="D81:D84"/>
    <mergeCell ref="D85:D88"/>
    <mergeCell ref="D89:D92"/>
    <mergeCell ref="C9:C16"/>
    <mergeCell ref="C18:C21"/>
    <mergeCell ref="C23:C30"/>
    <mergeCell ref="C32:C39"/>
    <mergeCell ref="C41:C44"/>
    <mergeCell ref="C46:C49"/>
    <mergeCell ref="C50:C53"/>
    <mergeCell ref="C54:C57"/>
    <mergeCell ref="C58:C61"/>
    <mergeCell ref="C62:C65"/>
    <mergeCell ref="C66:C69"/>
    <mergeCell ref="C70:C73"/>
    <mergeCell ref="C74:C77"/>
    <mergeCell ref="C81:C84"/>
    <mergeCell ref="C85:C88"/>
    <mergeCell ref="C89:C92"/>
    <mergeCell ref="C94:C97"/>
    <mergeCell ref="B3:D3"/>
    <mergeCell ref="F3:I3"/>
    <mergeCell ref="J3:K3"/>
    <mergeCell ref="L3:M3"/>
    <mergeCell ref="N3:O3"/>
    <mergeCell ref="T3:X3"/>
    <mergeCell ref="Y3:AF3"/>
    <mergeCell ref="AL3:AM3"/>
    <mergeCell ref="AN3:AO3"/>
    <mergeCell ref="AP3:AW3"/>
    <mergeCell ref="AX3:BE3"/>
    <mergeCell ref="BF3:BM3"/>
    <mergeCell ref="BN3:BU3"/>
    <mergeCell ref="C4:D4"/>
    <mergeCell ref="AA4:AD4"/>
    <mergeCell ref="AR4:AU4"/>
    <mergeCell ref="AZ4:BC4"/>
    <mergeCell ref="BH4:BK4"/>
    <mergeCell ref="BP4:BS4"/>
    <mergeCell ref="E3:E5"/>
    <mergeCell ref="Y4:Y5"/>
    <mergeCell ref="AK3:AK5"/>
    <mergeCell ref="AP4:AP5"/>
    <mergeCell ref="BD4:BD5"/>
    <mergeCell ref="BE4:BE5"/>
    <mergeCell ref="BF4:BF5"/>
  </mergeCells>
  <conditionalFormatting sqref="S9">
    <cfRule type="expression" dxfId="80" priority="30" stopIfTrue="1">
      <formula>T9=U9+V9+W9+X9</formula>
    </cfRule>
    <cfRule type="expression" dxfId="79" priority="31">
      <formula>T9&lt;&gt;U9+V9+W9+X9</formula>
    </cfRule>
  </conditionalFormatting>
  <conditionalFormatting sqref="S13">
    <cfRule type="expression" dxfId="78" priority="34">
      <formula>T13=U13+V13+W13+X13</formula>
    </cfRule>
    <cfRule type="expression" dxfId="77" priority="35">
      <formula>T13&lt;&gt;U13+V13+W13+X13</formula>
    </cfRule>
  </conditionalFormatting>
  <conditionalFormatting sqref="S18">
    <cfRule type="expression" dxfId="76" priority="33">
      <formula>T18&lt;&gt;U18+V18+W18+X18</formula>
    </cfRule>
    <cfRule type="expression" dxfId="75" priority="32" stopIfTrue="1">
      <formula>T18=U18+V18+W18+X18</formula>
    </cfRule>
  </conditionalFormatting>
  <conditionalFormatting sqref="S23">
    <cfRule type="expression" dxfId="74" priority="47">
      <formula>T23&lt;&gt;U23+V23+W23+X23</formula>
    </cfRule>
    <cfRule type="expression" dxfId="73" priority="46">
      <formula>T23=U23+V23+W23+X23</formula>
    </cfRule>
  </conditionalFormatting>
  <conditionalFormatting sqref="S27">
    <cfRule type="expression" dxfId="72" priority="44">
      <formula>T27&lt;&gt;U27+V27+W27+X27</formula>
    </cfRule>
    <cfRule type="expression" dxfId="71" priority="43">
      <formula>T27=U27+V27+W27+X27</formula>
    </cfRule>
  </conditionalFormatting>
  <conditionalFormatting sqref="S41">
    <cfRule type="expression" dxfId="70" priority="18">
      <formula>T41=(U41+V41+W41+X41)/4</formula>
    </cfRule>
    <cfRule type="expression" dxfId="69" priority="19">
      <formula>T41&lt;&gt;(U41+V41+W41+X41)/4</formula>
    </cfRule>
  </conditionalFormatting>
  <conditionalFormatting sqref="S81">
    <cfRule type="expression" dxfId="68" priority="83">
      <formula>T81=U81+V81+W81+X81</formula>
    </cfRule>
    <cfRule type="expression" dxfId="67" priority="84">
      <formula>T81&lt;&gt;U81+V81+W81+X81</formula>
    </cfRule>
  </conditionalFormatting>
  <conditionalFormatting sqref="S131">
    <cfRule type="expression" dxfId="66" priority="78">
      <formula>T131=U131+V131+W131+X131</formula>
    </cfRule>
    <cfRule type="expression" dxfId="65" priority="79">
      <formula>T131&lt;&gt;U131+V131+W131+X131</formula>
    </cfRule>
  </conditionalFormatting>
  <conditionalFormatting sqref="S135">
    <cfRule type="expression" dxfId="64" priority="75">
      <formula>T135=U135+V135+W135+X135</formula>
    </cfRule>
    <cfRule type="expression" dxfId="63" priority="76">
      <formula>T135&lt;&gt;U135+V135+W135+X135</formula>
    </cfRule>
  </conditionalFormatting>
  <conditionalFormatting sqref="S139">
    <cfRule type="expression" dxfId="62" priority="72">
      <formula>T139=U139+V139+W139+X139</formula>
    </cfRule>
    <cfRule type="expression" dxfId="61" priority="73">
      <formula>T139&lt;&gt;U139+V139+W139+X139</formula>
    </cfRule>
  </conditionalFormatting>
  <conditionalFormatting sqref="S143">
    <cfRule type="expression" dxfId="60" priority="69">
      <formula>T143=U143+V143+W143+X143</formula>
    </cfRule>
    <cfRule type="expression" dxfId="59" priority="70">
      <formula>T143&lt;&gt;U143+V143+W143+X143</formula>
    </cfRule>
  </conditionalFormatting>
  <conditionalFormatting sqref="S147">
    <cfRule type="expression" dxfId="58" priority="66">
      <formula>T147=U147+V147+W147+X147</formula>
    </cfRule>
    <cfRule type="expression" dxfId="57" priority="67">
      <formula>T147&lt;&gt;U147+V147+W147+X147</formula>
    </cfRule>
  </conditionalFormatting>
  <conditionalFormatting sqref="S151">
    <cfRule type="expression" dxfId="56" priority="64">
      <formula>T151&lt;&gt;U151+V151+W151+X151</formula>
    </cfRule>
    <cfRule type="expression" dxfId="55" priority="63">
      <formula>T151=U151+V151+W151+X151</formula>
    </cfRule>
  </conditionalFormatting>
  <conditionalFormatting sqref="S155">
    <cfRule type="expression" dxfId="54" priority="21">
      <formula>T155&lt;&gt;(U155+V155+W155+X155)/4</formula>
    </cfRule>
    <cfRule type="expression" dxfId="53" priority="20">
      <formula>T155=(U155+V155+W155+X155)/4</formula>
    </cfRule>
  </conditionalFormatting>
  <conditionalFormatting sqref="Y7:Y8">
    <cfRule type="expression" dxfId="52" priority="5">
      <formula>Y7&lt;&gt;Z7</formula>
    </cfRule>
  </conditionalFormatting>
  <conditionalFormatting sqref="Y17:Y18">
    <cfRule type="expression" dxfId="51" priority="15">
      <formula>Y17&lt;&gt;Z17</formula>
    </cfRule>
  </conditionalFormatting>
  <conditionalFormatting sqref="Y22">
    <cfRule type="expression" dxfId="50" priority="45">
      <formula>Y22&lt;&gt;Z22</formula>
    </cfRule>
  </conditionalFormatting>
  <conditionalFormatting sqref="Y31">
    <cfRule type="expression" dxfId="49" priority="3">
      <formula>Y31&lt;&gt;Z31</formula>
    </cfRule>
  </conditionalFormatting>
  <conditionalFormatting sqref="Y40:Y41">
    <cfRule type="expression" dxfId="48" priority="12">
      <formula>Y40&lt;&gt;Z40</formula>
    </cfRule>
  </conditionalFormatting>
  <conditionalFormatting sqref="Y78:Y80">
    <cfRule type="expression" dxfId="47" priority="4">
      <formula>Y78&lt;&gt;Z78</formula>
    </cfRule>
  </conditionalFormatting>
  <conditionalFormatting sqref="Y93">
    <cfRule type="expression" dxfId="46" priority="2">
      <formula>Y93&lt;&gt;Z93</formula>
    </cfRule>
  </conditionalFormatting>
  <conditionalFormatting sqref="Y106">
    <cfRule type="expression" dxfId="45" priority="120">
      <formula>Y106&lt;&gt;Z106</formula>
    </cfRule>
  </conditionalFormatting>
  <conditionalFormatting sqref="Y119">
    <cfRule type="expression" dxfId="44" priority="117">
      <formula>Y119&lt;&gt;Z119</formula>
    </cfRule>
  </conditionalFormatting>
  <conditionalFormatting sqref="Y129:Y130">
    <cfRule type="expression" dxfId="43" priority="1">
      <formula>Y129&lt;&gt;Z129</formula>
    </cfRule>
  </conditionalFormatting>
  <conditionalFormatting sqref="Z7:AO7">
    <cfRule type="expression" dxfId="42" priority="298">
      <formula>Z$5=#REF!</formula>
    </cfRule>
  </conditionalFormatting>
  <conditionalFormatting sqref="Z79:AO79">
    <cfRule type="expression" dxfId="41" priority="297">
      <formula>Z$5=#REF!</formula>
    </cfRule>
  </conditionalFormatting>
  <conditionalFormatting sqref="Z129:AO129">
    <cfRule type="expression" dxfId="40" priority="295">
      <formula>Z$5=#REF!</formula>
    </cfRule>
  </conditionalFormatting>
  <conditionalFormatting sqref="AQ7:AW7">
    <cfRule type="expression" dxfId="39" priority="279">
      <formula>AQ$5=#REF!</formula>
    </cfRule>
  </conditionalFormatting>
  <conditionalFormatting sqref="AQ79:AW79">
    <cfRule type="expression" dxfId="38" priority="296">
      <formula>AQ$5=#REF!</formula>
    </cfRule>
  </conditionalFormatting>
  <conditionalFormatting sqref="AQ129:AW129">
    <cfRule type="expression" dxfId="37" priority="294">
      <formula>AQ$5=#REF!</formula>
    </cfRule>
  </conditionalFormatting>
  <conditionalFormatting sqref="AY7:BE7">
    <cfRule type="expression" dxfId="36" priority="54">
      <formula>AY$5=#REF!</formula>
    </cfRule>
  </conditionalFormatting>
  <conditionalFormatting sqref="AY79:BE79">
    <cfRule type="expression" dxfId="35" priority="27">
      <formula>AY$5=#REF!</formula>
    </cfRule>
  </conditionalFormatting>
  <conditionalFormatting sqref="AY129:BE129">
    <cfRule type="expression" dxfId="34" priority="26">
      <formula>AY$5=#REF!</formula>
    </cfRule>
  </conditionalFormatting>
  <conditionalFormatting sqref="BG7:BM7">
    <cfRule type="expression" dxfId="33" priority="51">
      <formula>BG$5=#REF!</formula>
    </cfRule>
  </conditionalFormatting>
  <conditionalFormatting sqref="BG79:BM79">
    <cfRule type="expression" dxfId="32" priority="25">
      <formula>BG$5=#REF!</formula>
    </cfRule>
  </conditionalFormatting>
  <conditionalFormatting sqref="BG129:BM129">
    <cfRule type="expression" dxfId="31" priority="24">
      <formula>BG$5=#REF!</formula>
    </cfRule>
  </conditionalFormatting>
  <conditionalFormatting sqref="BO7:BU7">
    <cfRule type="expression" dxfId="30" priority="48">
      <formula>BO$5=#REF!</formula>
    </cfRule>
  </conditionalFormatting>
  <conditionalFormatting sqref="BO79:BU79">
    <cfRule type="expression" dxfId="29" priority="23">
      <formula>BO$5=#REF!</formula>
    </cfRule>
  </conditionalFormatting>
  <conditionalFormatting sqref="BO129:BU129">
    <cfRule type="expression" dxfId="28" priority="22">
      <formula>BO$5=#REF!</formula>
    </cfRule>
  </conditionalFormatting>
  <printOptions horizontalCentered="1"/>
  <pageMargins left="0.31496062992126" right="0.31496062992126" top="0.35433070866141703" bottom="0.55118110236220497" header="0.31496062992126" footer="0.31496062992126"/>
  <pageSetup paperSize="5" scale="70" pageOrder="overThenDown" orientation="landscape"/>
  <headerFooter>
    <oddFooter>&amp;L&amp;F&amp;R&amp;P DE &amp;N</oddFooter>
  </headerFooter>
  <rowBreaks count="6" manualBreakCount="6">
    <brk id="21" max="72" man="1"/>
    <brk id="78" max="72" man="1"/>
    <brk id="92" max="72" man="1"/>
    <brk id="105" max="72" man="1"/>
    <brk id="118" max="72" man="1"/>
    <brk id="128" max="72" man="1"/>
  </rowBreaks>
  <colBreaks count="5" manualBreakCount="5">
    <brk id="13" max="180" man="1"/>
    <brk id="17" max="180" man="1"/>
    <brk id="32" max="176" man="1"/>
    <brk id="41" max="180" man="1"/>
    <brk id="57" max="180" man="1"/>
  </colBreaks>
  <extLst>
    <ext xmlns:x14="http://schemas.microsoft.com/office/spreadsheetml/2009/9/main" uri="{CCE6A557-97BC-4b89-ADB6-D9C93CAAB3DF}">
      <x14:dataValidations xmlns:xm="http://schemas.microsoft.com/office/excel/2006/main" count="4">
        <x14:dataValidation type="list" showInputMessage="1" showErrorMessage="1" xr:uid="{00000000-0002-0000-1A00-000000000000}">
          <x14:formula1>
            <xm:f>ListaS!$A$10:$A$11</xm:f>
          </x14:formula1>
          <xm:sqref>R54:R61 R66:R69 R74:R77 R107:R118</xm:sqref>
        </x14:dataValidation>
        <x14:dataValidation type="list" allowBlank="1" showInputMessage="1" showErrorMessage="1" xr:uid="{00000000-0002-0000-1A00-000001000000}">
          <x14:formula1>
            <xm:f>ListaS!$C$10:$C$13</xm:f>
          </x14:formula1>
          <xm:sqref>AH18:AH20 AH23:AH24 AH27:AH28 AH32:AH33 AH36:AH39 AH50:AH63 AH66:AH77 AH81:AH92 AH94:AH103 AH107:AH118 AH120:AH127 AH132:AH133 AH135:AH136 AH139:AH140 AH143:AH144 AH147:AH148 AH151:AH153 AH159:AH160 AH171:AH172</xm:sqref>
        </x14:dataValidation>
        <x14:dataValidation type="list" allowBlank="1" showInputMessage="1" showErrorMessage="1" xr:uid="{00000000-0002-0000-1A00-000002000000}">
          <x14:formula1>
            <xm:f>ListaS!$E$10:$E$13</xm:f>
          </x14:formula1>
          <xm:sqref>AI18:AI20 AI23:AI24 AI27:AI28 AI32:AI33 AI36:AI39 AI50:AI63 AI66:AI77 AI81:AI92 AI94:AI103 AI107:AI118 AI120:AI127 AI132:AI133 AI135:AI136 AI139:AI140 AI143:AI144 AI147:AI148 AI151:AI153 AI159:AI160 AI171:AI172</xm:sqref>
        </x14:dataValidation>
        <x14:dataValidation type="list" allowBlank="1" showInputMessage="1" showErrorMessage="1" xr:uid="{00000000-0002-0000-1A00-000003000000}">
          <x14:formula1>
            <xm:f>ListaS!$G$10:$G$11</xm:f>
          </x14:formula1>
          <xm:sqref>AJ18:AJ20 AJ23:AJ24 AJ27:AJ28 AJ32:AJ33 AJ36:AJ39 AJ50:AJ63 AJ66:AJ77 AJ81:AJ92 AJ94:AJ103 AJ107:AJ118 AJ120:AJ127 AJ132:AJ133 AJ135:AJ136 AJ139:AJ140 AJ143:AJ144 AJ147:AJ148 AJ151:AJ153 AJ159:AJ160 AJ171:AJ172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79995117038483843"/>
  </sheetPr>
  <dimension ref="A1:BU88"/>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cols>
    <col min="1" max="2" width="7.7109375" style="96" customWidth="1"/>
    <col min="3" max="3" width="8.7109375" style="97" customWidth="1"/>
    <col min="4" max="4" width="52.7109375" style="98" customWidth="1"/>
    <col min="5" max="5" width="8.7109375" style="98" customWidth="1"/>
    <col min="6" max="6" width="12.7109375" style="98" customWidth="1"/>
    <col min="7" max="7" width="18.7109375" style="99" customWidth="1"/>
    <col min="8" max="9" width="10.7109375" style="100" customWidth="1"/>
    <col min="10" max="10" width="10.7109375" style="101" customWidth="1"/>
    <col min="11" max="11" width="20.7109375" style="101" customWidth="1"/>
    <col min="12" max="12" width="10.7109375" style="98" customWidth="1"/>
    <col min="13" max="13" width="40.7109375" style="98" customWidth="1"/>
    <col min="14" max="14" width="20.7109375" style="98" customWidth="1"/>
    <col min="15" max="15" width="140.7109375" style="98" customWidth="1"/>
    <col min="16" max="16" width="36.7109375" style="98" customWidth="1"/>
    <col min="17" max="17" width="14.7109375" style="98" customWidth="1"/>
    <col min="18" max="18" width="14.5703125" style="98" customWidth="1"/>
    <col min="19" max="19" width="1.7109375" style="98" customWidth="1"/>
    <col min="20" max="20" width="15" style="100" customWidth="1"/>
    <col min="21" max="24" width="15" style="103" customWidth="1"/>
    <col min="25" max="25" width="15.140625" style="103" customWidth="1"/>
    <col min="26" max="32" width="15.140625" style="104" customWidth="1"/>
    <col min="33" max="33" width="64.7109375" style="104" customWidth="1"/>
    <col min="34" max="36" width="14.7109375" style="104" customWidth="1"/>
    <col min="37" max="37" width="50.7109375" style="104" customWidth="1"/>
    <col min="38" max="41" width="13.28515625" style="104" customWidth="1"/>
    <col min="42" max="42" width="13.28515625" style="105" customWidth="1"/>
    <col min="43" max="46" width="13.28515625" style="106" customWidth="1"/>
    <col min="47" max="49" width="13.28515625" style="107" customWidth="1"/>
    <col min="50" max="50" width="13.28515625" style="105" customWidth="1"/>
    <col min="51" max="53" width="13.28515625" style="106" customWidth="1"/>
    <col min="54" max="57" width="13.28515625" style="107" customWidth="1"/>
    <col min="58" max="58" width="13.28515625" style="105" customWidth="1"/>
    <col min="59" max="62" width="13.28515625" style="106" customWidth="1"/>
    <col min="63" max="65" width="13.28515625" style="107" customWidth="1"/>
    <col min="66" max="66" width="13.28515625" style="105" customWidth="1"/>
    <col min="67" max="70" width="13.28515625" style="106" customWidth="1"/>
    <col min="71" max="73" width="13.28515625" style="107" customWidth="1"/>
    <col min="74" max="109" width="12.5703125" style="107" customWidth="1"/>
    <col min="110" max="16384" width="11.42578125" style="107"/>
  </cols>
  <sheetData>
    <row r="1" spans="1:73" s="93" customFormat="1" ht="30" customHeight="1">
      <c r="A1" s="108"/>
      <c r="B1" s="109"/>
      <c r="D1" s="110" t="s">
        <v>2879</v>
      </c>
      <c r="E1" s="111" t="s">
        <v>2880</v>
      </c>
      <c r="F1" s="109" t="s">
        <v>2881</v>
      </c>
      <c r="G1" s="112"/>
      <c r="H1" s="111"/>
      <c r="I1" s="111"/>
      <c r="J1" s="111"/>
      <c r="K1" s="111"/>
      <c r="L1" s="111"/>
      <c r="M1" s="152" t="s">
        <v>2882</v>
      </c>
      <c r="O1" s="153" t="s">
        <v>2995</v>
      </c>
      <c r="Q1" s="152" t="s">
        <v>2882</v>
      </c>
      <c r="R1" s="109"/>
      <c r="S1" s="109"/>
      <c r="T1" s="109" t="s">
        <v>2886</v>
      </c>
      <c r="U1" s="109"/>
      <c r="V1" s="109"/>
      <c r="W1" s="109"/>
      <c r="X1" s="109"/>
      <c r="Y1" s="109"/>
      <c r="Z1" s="109"/>
      <c r="AA1" s="109"/>
      <c r="AB1" s="109"/>
      <c r="AF1" s="152" t="s">
        <v>2882</v>
      </c>
      <c r="AG1" s="188" t="s">
        <v>2885</v>
      </c>
      <c r="AH1" s="110"/>
      <c r="AI1" s="110"/>
      <c r="AJ1" s="110"/>
      <c r="AK1" s="110"/>
      <c r="AL1" s="110"/>
      <c r="AM1" s="110"/>
      <c r="AN1" s="110"/>
      <c r="AO1" s="152" t="s">
        <v>2882</v>
      </c>
      <c r="AP1" s="109"/>
      <c r="AQ1" s="109" t="s">
        <v>2886</v>
      </c>
      <c r="AR1" s="109"/>
      <c r="AS1" s="109"/>
      <c r="AT1" s="109"/>
      <c r="AU1" s="109"/>
      <c r="AV1" s="109"/>
      <c r="AW1" s="109"/>
      <c r="AX1" s="109"/>
      <c r="AY1" s="109"/>
      <c r="AZ1" s="109"/>
      <c r="BA1" s="109"/>
      <c r="BE1" s="152" t="s">
        <v>2882</v>
      </c>
      <c r="BF1" s="109"/>
      <c r="BG1" s="109" t="s">
        <v>2886</v>
      </c>
      <c r="BH1" s="109"/>
      <c r="BI1" s="109"/>
      <c r="BJ1" s="109"/>
      <c r="BK1" s="109"/>
      <c r="BL1" s="109"/>
      <c r="BM1" s="109"/>
      <c r="BN1" s="109"/>
      <c r="BO1" s="109"/>
      <c r="BP1" s="109"/>
      <c r="BQ1" s="109"/>
      <c r="BU1" s="152" t="s">
        <v>2882</v>
      </c>
    </row>
    <row r="2" spans="1:73" s="94" customFormat="1" ht="30" customHeight="1">
      <c r="A2" s="113"/>
      <c r="B2" s="248"/>
      <c r="F2" s="248" t="s">
        <v>3903</v>
      </c>
      <c r="G2" s="115"/>
      <c r="H2" s="249"/>
      <c r="I2" s="249"/>
      <c r="J2" s="249"/>
      <c r="K2" s="249"/>
      <c r="M2" s="256"/>
      <c r="O2" s="257" t="str">
        <f>+F2</f>
        <v>SECRETARÍA DE HACIENDA</v>
      </c>
      <c r="Q2" s="248"/>
      <c r="R2" s="166"/>
      <c r="S2" s="166"/>
      <c r="T2" s="166"/>
      <c r="U2" s="166"/>
      <c r="V2" s="166"/>
      <c r="X2" s="114" t="str">
        <f>+F2</f>
        <v>SECRETARÍA DE HACIENDA</v>
      </c>
      <c r="Y2" s="166"/>
      <c r="Z2" s="166"/>
      <c r="AA2" s="166"/>
      <c r="AB2" s="166"/>
      <c r="AE2" s="114"/>
      <c r="AF2" s="114"/>
      <c r="AG2" s="248"/>
      <c r="AH2" s="248" t="str">
        <f>+F2</f>
        <v>SECRETARÍA DE HACIENDA</v>
      </c>
      <c r="AI2" s="114"/>
      <c r="AJ2" s="114"/>
      <c r="AK2" s="114"/>
      <c r="AL2" s="114"/>
      <c r="AM2" s="114"/>
      <c r="AN2" s="114"/>
      <c r="AO2" s="114"/>
      <c r="AP2" s="166"/>
      <c r="AQ2" s="166"/>
      <c r="AR2" s="166"/>
      <c r="AT2" s="166"/>
      <c r="AU2" s="114" t="str">
        <f>+X2</f>
        <v>SECRETARÍA DE HACIENDA</v>
      </c>
      <c r="AV2" s="166"/>
      <c r="AW2" s="166"/>
      <c r="AX2" s="166"/>
      <c r="AY2" s="166"/>
      <c r="AZ2" s="166"/>
      <c r="BA2" s="166"/>
      <c r="BC2" s="114"/>
      <c r="BD2" s="114"/>
      <c r="BE2" s="114"/>
      <c r="BF2" s="166"/>
      <c r="BG2" s="166"/>
      <c r="BH2" s="166"/>
      <c r="BI2" s="114"/>
      <c r="BJ2" s="166"/>
      <c r="BK2" s="114" t="str">
        <f>+AU2</f>
        <v>SECRETARÍA DE HACIENDA</v>
      </c>
      <c r="BL2" s="166"/>
      <c r="BM2" s="166"/>
      <c r="BN2" s="166"/>
      <c r="BO2" s="166"/>
      <c r="BP2" s="166"/>
      <c r="BQ2" s="166"/>
      <c r="BS2" s="114"/>
      <c r="BT2" s="114"/>
      <c r="BU2" s="114"/>
    </row>
    <row r="3" spans="1:73" ht="30" customHeight="1">
      <c r="A3" s="117" t="s">
        <v>2888</v>
      </c>
      <c r="B3" s="1157" t="s">
        <v>2889</v>
      </c>
      <c r="C3" s="1158"/>
      <c r="D3" s="1159"/>
      <c r="E3" s="1871" t="s">
        <v>268</v>
      </c>
      <c r="F3" s="1864" t="s">
        <v>2890</v>
      </c>
      <c r="G3" s="1865"/>
      <c r="H3" s="1865"/>
      <c r="I3" s="1865"/>
      <c r="J3" s="1864" t="s">
        <v>2890</v>
      </c>
      <c r="K3" s="1864"/>
      <c r="L3" s="1864" t="s">
        <v>2890</v>
      </c>
      <c r="M3" s="1864"/>
      <c r="N3" s="1865" t="s">
        <v>2891</v>
      </c>
      <c r="O3" s="1865"/>
      <c r="P3" s="258"/>
      <c r="Q3" s="263"/>
      <c r="R3" s="264"/>
      <c r="S3" s="167"/>
      <c r="T3" s="1866" t="s">
        <v>2895</v>
      </c>
      <c r="U3" s="1866"/>
      <c r="V3" s="1866"/>
      <c r="W3" s="1866"/>
      <c r="X3" s="1866"/>
      <c r="Y3" s="1867" t="s">
        <v>2896</v>
      </c>
      <c r="Z3" s="1867"/>
      <c r="AA3" s="1867"/>
      <c r="AB3" s="1867"/>
      <c r="AC3" s="1867"/>
      <c r="AD3" s="1867"/>
      <c r="AE3" s="1867"/>
      <c r="AF3" s="1867"/>
      <c r="AG3" s="1176" t="s">
        <v>2897</v>
      </c>
      <c r="AH3" s="1868" t="s">
        <v>2864</v>
      </c>
      <c r="AI3" s="1868" t="s">
        <v>2865</v>
      </c>
      <c r="AJ3" s="1868" t="s">
        <v>2898</v>
      </c>
      <c r="AK3" s="1176" t="s">
        <v>2899</v>
      </c>
      <c r="AL3" s="1171" t="s">
        <v>2900</v>
      </c>
      <c r="AM3" s="1172"/>
      <c r="AN3" s="1171" t="s">
        <v>2901</v>
      </c>
      <c r="AO3" s="1172"/>
      <c r="AP3" s="1180" t="s">
        <v>3904</v>
      </c>
      <c r="AQ3" s="1180"/>
      <c r="AR3" s="1180"/>
      <c r="AS3" s="1180"/>
      <c r="AT3" s="1180"/>
      <c r="AU3" s="1180"/>
      <c r="AV3" s="1180"/>
      <c r="AW3" s="1180"/>
      <c r="AX3" s="1182" t="s">
        <v>3905</v>
      </c>
      <c r="AY3" s="1183"/>
      <c r="AZ3" s="1183"/>
      <c r="BA3" s="1183"/>
      <c r="BB3" s="1183"/>
      <c r="BC3" s="1183"/>
      <c r="BD3" s="1183"/>
      <c r="BE3" s="1183"/>
      <c r="BF3" s="1185" t="s">
        <v>3906</v>
      </c>
      <c r="BG3" s="1186"/>
      <c r="BH3" s="1186"/>
      <c r="BI3" s="1186"/>
      <c r="BJ3" s="1186"/>
      <c r="BK3" s="1186"/>
      <c r="BL3" s="1186"/>
      <c r="BM3" s="1186"/>
      <c r="BN3" s="1188" t="s">
        <v>3907</v>
      </c>
      <c r="BO3" s="1189"/>
      <c r="BP3" s="1189"/>
      <c r="BQ3" s="1189"/>
      <c r="BR3" s="1189"/>
      <c r="BS3" s="1189"/>
      <c r="BT3" s="1189"/>
      <c r="BU3" s="1189"/>
    </row>
    <row r="4" spans="1:73" ht="30" customHeight="1">
      <c r="A4" s="118"/>
      <c r="B4" s="119" t="s">
        <v>2906</v>
      </c>
      <c r="C4" s="1190" t="s">
        <v>2907</v>
      </c>
      <c r="D4" s="1191"/>
      <c r="E4" s="1872"/>
      <c r="F4" s="1877" t="s">
        <v>2908</v>
      </c>
      <c r="G4" s="1874" t="s">
        <v>277</v>
      </c>
      <c r="H4" s="1876" t="s">
        <v>2909</v>
      </c>
      <c r="I4" s="1876" t="s">
        <v>2910</v>
      </c>
      <c r="J4" s="1877" t="s">
        <v>2911</v>
      </c>
      <c r="K4" s="1877" t="s">
        <v>2912</v>
      </c>
      <c r="L4" s="1877" t="s">
        <v>2913</v>
      </c>
      <c r="M4" s="1877" t="s">
        <v>2914</v>
      </c>
      <c r="N4" s="1904" t="s">
        <v>2915</v>
      </c>
      <c r="O4" s="1878" t="s">
        <v>2916</v>
      </c>
      <c r="P4" s="1259" t="s">
        <v>2892</v>
      </c>
      <c r="Q4" s="1210" t="s">
        <v>2893</v>
      </c>
      <c r="R4" s="1274" t="s">
        <v>2894</v>
      </c>
      <c r="S4" s="168"/>
      <c r="T4" s="1914" t="s">
        <v>2917</v>
      </c>
      <c r="U4" s="1879" t="s">
        <v>2918</v>
      </c>
      <c r="V4" s="1915" t="s">
        <v>2919</v>
      </c>
      <c r="W4" s="1880" t="s">
        <v>2920</v>
      </c>
      <c r="X4" s="1916" t="s">
        <v>2921</v>
      </c>
      <c r="Y4" s="1881" t="s">
        <v>2922</v>
      </c>
      <c r="Z4" s="1881" t="s">
        <v>2923</v>
      </c>
      <c r="AA4" s="1869" t="s">
        <v>2924</v>
      </c>
      <c r="AB4" s="1869"/>
      <c r="AC4" s="1869"/>
      <c r="AD4" s="1869"/>
      <c r="AE4" s="1882" t="s">
        <v>2925</v>
      </c>
      <c r="AF4" s="1917" t="s">
        <v>2926</v>
      </c>
      <c r="AG4" s="1177"/>
      <c r="AH4" s="1868"/>
      <c r="AI4" s="1868"/>
      <c r="AJ4" s="1868"/>
      <c r="AK4" s="1177"/>
      <c r="AL4" s="189" t="s">
        <v>2927</v>
      </c>
      <c r="AM4" s="189" t="s">
        <v>2928</v>
      </c>
      <c r="AN4" s="189" t="s">
        <v>2927</v>
      </c>
      <c r="AO4" s="189" t="s">
        <v>2928</v>
      </c>
      <c r="AP4" s="1299" t="s">
        <v>2929</v>
      </c>
      <c r="AQ4" s="1918" t="s">
        <v>2930</v>
      </c>
      <c r="AR4" s="1870" t="s">
        <v>2924</v>
      </c>
      <c r="AS4" s="1870"/>
      <c r="AT4" s="1870"/>
      <c r="AU4" s="1870"/>
      <c r="AV4" s="1304" t="s">
        <v>2925</v>
      </c>
      <c r="AW4" s="1305" t="s">
        <v>2926</v>
      </c>
      <c r="AX4" s="1299" t="s">
        <v>2931</v>
      </c>
      <c r="AY4" s="1918" t="s">
        <v>2930</v>
      </c>
      <c r="AZ4" s="1870" t="s">
        <v>2924</v>
      </c>
      <c r="BA4" s="1870"/>
      <c r="BB4" s="1870"/>
      <c r="BC4" s="1870"/>
      <c r="BD4" s="1304" t="s">
        <v>2925</v>
      </c>
      <c r="BE4" s="1305" t="s">
        <v>2926</v>
      </c>
      <c r="BF4" s="1299" t="s">
        <v>2932</v>
      </c>
      <c r="BG4" s="1918" t="s">
        <v>2930</v>
      </c>
      <c r="BH4" s="1870" t="s">
        <v>2924</v>
      </c>
      <c r="BI4" s="1870"/>
      <c r="BJ4" s="1870"/>
      <c r="BK4" s="1870"/>
      <c r="BL4" s="1304" t="s">
        <v>2925</v>
      </c>
      <c r="BM4" s="1305" t="s">
        <v>2926</v>
      </c>
      <c r="BN4" s="1299" t="s">
        <v>2933</v>
      </c>
      <c r="BO4" s="1918" t="s">
        <v>2930</v>
      </c>
      <c r="BP4" s="1870" t="s">
        <v>2924</v>
      </c>
      <c r="BQ4" s="1870"/>
      <c r="BR4" s="1870"/>
      <c r="BS4" s="1870"/>
      <c r="BT4" s="1304" t="s">
        <v>2925</v>
      </c>
      <c r="BU4" s="1305" t="s">
        <v>2926</v>
      </c>
    </row>
    <row r="5" spans="1:73" ht="30" customHeight="1">
      <c r="A5" s="120"/>
      <c r="B5" s="121"/>
      <c r="C5" s="122" t="s">
        <v>2934</v>
      </c>
      <c r="D5" s="123" t="s">
        <v>267</v>
      </c>
      <c r="E5" s="1873"/>
      <c r="F5" s="1877"/>
      <c r="G5" s="1875"/>
      <c r="H5" s="1876"/>
      <c r="I5" s="1876"/>
      <c r="J5" s="1877"/>
      <c r="K5" s="1877"/>
      <c r="L5" s="1877"/>
      <c r="M5" s="1877"/>
      <c r="N5" s="1904"/>
      <c r="O5" s="1878"/>
      <c r="P5" s="1260"/>
      <c r="Q5" s="1211"/>
      <c r="R5" s="1275"/>
      <c r="S5" s="169"/>
      <c r="T5" s="1914"/>
      <c r="U5" s="1879"/>
      <c r="V5" s="1915"/>
      <c r="W5" s="1880"/>
      <c r="X5" s="1916"/>
      <c r="Y5" s="1881"/>
      <c r="Z5" s="1881"/>
      <c r="AA5" s="182" t="s">
        <v>2935</v>
      </c>
      <c r="AB5" s="182" t="s">
        <v>2936</v>
      </c>
      <c r="AC5" s="182" t="s">
        <v>2937</v>
      </c>
      <c r="AD5" s="182" t="s">
        <v>2938</v>
      </c>
      <c r="AE5" s="1882"/>
      <c r="AF5" s="1917"/>
      <c r="AG5" s="1178"/>
      <c r="AH5" s="1868"/>
      <c r="AI5" s="1868"/>
      <c r="AJ5" s="1868"/>
      <c r="AK5" s="1178"/>
      <c r="AL5" s="190" t="s">
        <v>2939</v>
      </c>
      <c r="AM5" s="190" t="s">
        <v>2939</v>
      </c>
      <c r="AN5" s="190" t="s">
        <v>2939</v>
      </c>
      <c r="AO5" s="190" t="s">
        <v>2939</v>
      </c>
      <c r="AP5" s="1293"/>
      <c r="AQ5" s="1217"/>
      <c r="AR5" s="182" t="s">
        <v>2935</v>
      </c>
      <c r="AS5" s="182" t="s">
        <v>2936</v>
      </c>
      <c r="AT5" s="182" t="s">
        <v>2937</v>
      </c>
      <c r="AU5" s="182" t="s">
        <v>2938</v>
      </c>
      <c r="AV5" s="1219"/>
      <c r="AW5" s="1298"/>
      <c r="AX5" s="1293"/>
      <c r="AY5" s="1217"/>
      <c r="AZ5" s="182" t="s">
        <v>2935</v>
      </c>
      <c r="BA5" s="182" t="s">
        <v>2936</v>
      </c>
      <c r="BB5" s="182" t="s">
        <v>2937</v>
      </c>
      <c r="BC5" s="182" t="s">
        <v>2938</v>
      </c>
      <c r="BD5" s="1219"/>
      <c r="BE5" s="1298"/>
      <c r="BF5" s="1293"/>
      <c r="BG5" s="1217"/>
      <c r="BH5" s="182" t="s">
        <v>2935</v>
      </c>
      <c r="BI5" s="182" t="s">
        <v>2936</v>
      </c>
      <c r="BJ5" s="182" t="s">
        <v>2937</v>
      </c>
      <c r="BK5" s="182" t="s">
        <v>2938</v>
      </c>
      <c r="BL5" s="1219"/>
      <c r="BM5" s="1298"/>
      <c r="BN5" s="1293"/>
      <c r="BO5" s="1217"/>
      <c r="BP5" s="182" t="s">
        <v>2935</v>
      </c>
      <c r="BQ5" s="182" t="s">
        <v>2936</v>
      </c>
      <c r="BR5" s="182" t="s">
        <v>2937</v>
      </c>
      <c r="BS5" s="182" t="s">
        <v>2938</v>
      </c>
      <c r="BT5" s="1219"/>
      <c r="BU5" s="1298"/>
    </row>
    <row r="6" spans="1:73" s="95" customFormat="1" ht="15" customHeight="1">
      <c r="A6" s="124">
        <v>7</v>
      </c>
      <c r="B6" s="124">
        <v>7</v>
      </c>
      <c r="C6" s="124">
        <v>8</v>
      </c>
      <c r="D6" s="125">
        <v>52</v>
      </c>
      <c r="E6" s="125">
        <v>8</v>
      </c>
      <c r="F6" s="125">
        <v>12</v>
      </c>
      <c r="G6" s="126">
        <v>18</v>
      </c>
      <c r="H6" s="125">
        <v>10</v>
      </c>
      <c r="I6" s="125">
        <v>10</v>
      </c>
      <c r="J6" s="125">
        <v>10</v>
      </c>
      <c r="K6" s="125">
        <v>20</v>
      </c>
      <c r="L6" s="125">
        <v>10</v>
      </c>
      <c r="M6" s="125">
        <v>40</v>
      </c>
      <c r="N6" s="125">
        <v>20</v>
      </c>
      <c r="O6" s="126">
        <v>140</v>
      </c>
      <c r="P6" s="125">
        <v>36</v>
      </c>
      <c r="Q6" s="125">
        <v>14</v>
      </c>
      <c r="R6" s="125">
        <v>13.8</v>
      </c>
      <c r="S6" s="170">
        <v>1</v>
      </c>
      <c r="T6" s="125">
        <v>14.2</v>
      </c>
      <c r="U6" s="125">
        <v>14.2</v>
      </c>
      <c r="V6" s="125">
        <v>14.2</v>
      </c>
      <c r="W6" s="125">
        <v>14.2</v>
      </c>
      <c r="X6" s="125">
        <v>14.2</v>
      </c>
      <c r="Y6" s="125">
        <v>14.4</v>
      </c>
      <c r="Z6" s="125">
        <v>14.4</v>
      </c>
      <c r="AA6" s="125">
        <v>14.4</v>
      </c>
      <c r="AB6" s="125">
        <v>14.4</v>
      </c>
      <c r="AC6" s="125">
        <v>14.4</v>
      </c>
      <c r="AD6" s="125">
        <v>14.4</v>
      </c>
      <c r="AE6" s="125">
        <v>14.4</v>
      </c>
      <c r="AF6" s="125">
        <v>14.4</v>
      </c>
      <c r="AG6" s="125">
        <v>64</v>
      </c>
      <c r="AH6" s="191">
        <v>14</v>
      </c>
      <c r="AI6" s="191">
        <v>14</v>
      </c>
      <c r="AJ6" s="191">
        <v>14</v>
      </c>
      <c r="AK6" s="125">
        <v>50</v>
      </c>
      <c r="AL6" s="125">
        <v>12.5</v>
      </c>
      <c r="AM6" s="125">
        <v>12.5</v>
      </c>
      <c r="AN6" s="125">
        <v>12.5</v>
      </c>
      <c r="AO6" s="125">
        <v>12.5</v>
      </c>
      <c r="AP6" s="125">
        <v>12.5</v>
      </c>
      <c r="AQ6" s="125">
        <v>12.5</v>
      </c>
      <c r="AR6" s="125">
        <v>12.5</v>
      </c>
      <c r="AS6" s="125">
        <v>12.5</v>
      </c>
      <c r="AT6" s="125">
        <v>12.5</v>
      </c>
      <c r="AU6" s="125">
        <v>12.5</v>
      </c>
      <c r="AV6" s="125">
        <v>12.5</v>
      </c>
      <c r="AW6" s="125">
        <v>12.5</v>
      </c>
      <c r="AX6" s="125">
        <v>12.5</v>
      </c>
      <c r="AY6" s="125">
        <v>12.5</v>
      </c>
      <c r="AZ6" s="125">
        <v>12.5</v>
      </c>
      <c r="BA6" s="125">
        <v>12.5</v>
      </c>
      <c r="BB6" s="125">
        <v>12.5</v>
      </c>
      <c r="BC6" s="125">
        <v>12.5</v>
      </c>
      <c r="BD6" s="125">
        <v>12.5</v>
      </c>
      <c r="BE6" s="125">
        <v>12.5</v>
      </c>
      <c r="BF6" s="125">
        <v>12.5</v>
      </c>
      <c r="BG6" s="125">
        <v>12.5</v>
      </c>
      <c r="BH6" s="125">
        <v>12.5</v>
      </c>
      <c r="BI6" s="125">
        <v>12.5</v>
      </c>
      <c r="BJ6" s="125">
        <v>12.5</v>
      </c>
      <c r="BK6" s="125">
        <v>12.5</v>
      </c>
      <c r="BL6" s="125">
        <v>12.5</v>
      </c>
      <c r="BM6" s="125">
        <v>12.5</v>
      </c>
      <c r="BN6" s="125">
        <v>12.5</v>
      </c>
      <c r="BO6" s="125">
        <v>12.5</v>
      </c>
      <c r="BP6" s="125">
        <v>12.5</v>
      </c>
      <c r="BQ6" s="125">
        <v>12.5</v>
      </c>
      <c r="BR6" s="125">
        <v>12.5</v>
      </c>
      <c r="BS6" s="125">
        <v>12.5</v>
      </c>
      <c r="BT6" s="125">
        <v>12.5</v>
      </c>
      <c r="BU6" s="125">
        <v>12.5</v>
      </c>
    </row>
    <row r="7" spans="1:73" s="247" customFormat="1" ht="40.700000000000003" customHeight="1">
      <c r="A7" s="250" t="s">
        <v>3908</v>
      </c>
      <c r="B7" s="251" t="s">
        <v>247</v>
      </c>
      <c r="C7" s="252"/>
      <c r="D7" s="253"/>
      <c r="E7" s="253"/>
      <c r="F7" s="253"/>
      <c r="G7" s="254"/>
      <c r="H7" s="255"/>
      <c r="I7" s="255"/>
      <c r="J7" s="259"/>
      <c r="K7" s="259"/>
      <c r="L7" s="253"/>
      <c r="M7" s="253"/>
      <c r="N7" s="253"/>
      <c r="O7" s="260"/>
      <c r="P7" s="260"/>
      <c r="Q7" s="260"/>
      <c r="R7" s="260"/>
      <c r="S7" s="251"/>
      <c r="T7" s="265"/>
      <c r="U7" s="266"/>
      <c r="V7" s="266"/>
      <c r="W7" s="266"/>
      <c r="X7" s="266"/>
      <c r="Y7" s="267">
        <f>Z7</f>
        <v>0</v>
      </c>
      <c r="Z7" s="268">
        <f>+Z8</f>
        <v>0</v>
      </c>
      <c r="AA7" s="268">
        <f t="shared" ref="AA7:AF7" si="0">+AA8</f>
        <v>0</v>
      </c>
      <c r="AB7" s="268">
        <f t="shared" si="0"/>
        <v>0</v>
      </c>
      <c r="AC7" s="268">
        <f t="shared" si="0"/>
        <v>0</v>
      </c>
      <c r="AD7" s="268">
        <f t="shared" si="0"/>
        <v>0</v>
      </c>
      <c r="AE7" s="268">
        <f t="shared" si="0"/>
        <v>0</v>
      </c>
      <c r="AF7" s="268">
        <f t="shared" si="0"/>
        <v>0</v>
      </c>
      <c r="AG7" s="269"/>
      <c r="AH7" s="269"/>
      <c r="AI7" s="269"/>
      <c r="AJ7" s="269"/>
      <c r="AK7" s="269"/>
      <c r="AL7" s="269"/>
      <c r="AM7" s="269"/>
      <c r="AN7" s="269"/>
      <c r="AO7" s="269"/>
      <c r="AP7" s="205"/>
      <c r="AQ7" s="268">
        <f>+AQ8</f>
        <v>0</v>
      </c>
      <c r="AR7" s="268">
        <f t="shared" ref="AR7:AW7" si="1">+AR8</f>
        <v>0</v>
      </c>
      <c r="AS7" s="268">
        <f t="shared" si="1"/>
        <v>0</v>
      </c>
      <c r="AT7" s="268">
        <f t="shared" si="1"/>
        <v>0</v>
      </c>
      <c r="AU7" s="268">
        <f t="shared" si="1"/>
        <v>0</v>
      </c>
      <c r="AV7" s="268">
        <f t="shared" si="1"/>
        <v>0</v>
      </c>
      <c r="AW7" s="268">
        <f t="shared" si="1"/>
        <v>0</v>
      </c>
      <c r="AX7" s="205"/>
      <c r="AY7" s="268">
        <f>+AY8</f>
        <v>0</v>
      </c>
      <c r="AZ7" s="268">
        <f t="shared" ref="AZ7:BE7" si="2">+AZ8</f>
        <v>0</v>
      </c>
      <c r="BA7" s="268">
        <f t="shared" si="2"/>
        <v>0</v>
      </c>
      <c r="BB7" s="268">
        <f t="shared" si="2"/>
        <v>0</v>
      </c>
      <c r="BC7" s="268">
        <f t="shared" si="2"/>
        <v>0</v>
      </c>
      <c r="BD7" s="268">
        <f t="shared" si="2"/>
        <v>0</v>
      </c>
      <c r="BE7" s="268">
        <f t="shared" si="2"/>
        <v>0</v>
      </c>
      <c r="BF7" s="205"/>
      <c r="BG7" s="268">
        <f>+BG8</f>
        <v>0</v>
      </c>
      <c r="BH7" s="268">
        <f t="shared" ref="BH7:BM7" si="3">+BH8</f>
        <v>0</v>
      </c>
      <c r="BI7" s="268">
        <f t="shared" si="3"/>
        <v>0</v>
      </c>
      <c r="BJ7" s="268">
        <f t="shared" si="3"/>
        <v>0</v>
      </c>
      <c r="BK7" s="268">
        <f t="shared" si="3"/>
        <v>0</v>
      </c>
      <c r="BL7" s="268">
        <f t="shared" si="3"/>
        <v>0</v>
      </c>
      <c r="BM7" s="268">
        <f t="shared" si="3"/>
        <v>0</v>
      </c>
      <c r="BN7" s="205"/>
      <c r="BO7" s="268">
        <f>+BO8</f>
        <v>0</v>
      </c>
      <c r="BP7" s="268">
        <f t="shared" ref="BP7:BU7" si="4">+BP8</f>
        <v>0</v>
      </c>
      <c r="BQ7" s="268">
        <f t="shared" si="4"/>
        <v>0</v>
      </c>
      <c r="BR7" s="268">
        <f t="shared" si="4"/>
        <v>0</v>
      </c>
      <c r="BS7" s="268">
        <f t="shared" si="4"/>
        <v>0</v>
      </c>
      <c r="BT7" s="268">
        <f t="shared" si="4"/>
        <v>0</v>
      </c>
      <c r="BU7" s="268">
        <f t="shared" si="4"/>
        <v>0</v>
      </c>
    </row>
    <row r="8" spans="1:73" ht="40.15" customHeight="1">
      <c r="A8" s="133"/>
      <c r="B8" s="134" t="s">
        <v>2707</v>
      </c>
      <c r="C8" s="135" t="s">
        <v>2708</v>
      </c>
      <c r="D8" s="136"/>
      <c r="E8" s="137"/>
      <c r="F8" s="138"/>
      <c r="G8" s="139"/>
      <c r="H8" s="140"/>
      <c r="I8" s="140"/>
      <c r="J8" s="158"/>
      <c r="K8" s="158"/>
      <c r="L8" s="136"/>
      <c r="M8" s="159"/>
      <c r="N8" s="160"/>
      <c r="O8" s="161"/>
      <c r="P8" s="161"/>
      <c r="Q8" s="174"/>
      <c r="R8" s="175"/>
      <c r="S8" s="175"/>
      <c r="T8" s="176"/>
      <c r="U8" s="177"/>
      <c r="V8" s="177"/>
      <c r="W8" s="177"/>
      <c r="X8" s="177"/>
      <c r="Y8" s="185">
        <f>Z8</f>
        <v>0</v>
      </c>
      <c r="Z8" s="186">
        <f t="shared" ref="Z8:AF37" si="5">+AQ8+AY8+BG8+BO8</f>
        <v>0</v>
      </c>
      <c r="AA8" s="186">
        <f t="shared" si="5"/>
        <v>0</v>
      </c>
      <c r="AB8" s="186">
        <f t="shared" si="5"/>
        <v>0</v>
      </c>
      <c r="AC8" s="186">
        <f t="shared" si="5"/>
        <v>0</v>
      </c>
      <c r="AD8" s="186">
        <f t="shared" si="5"/>
        <v>0</v>
      </c>
      <c r="AE8" s="186">
        <f t="shared" si="5"/>
        <v>0</v>
      </c>
      <c r="AF8" s="186">
        <f t="shared" si="5"/>
        <v>0</v>
      </c>
      <c r="AG8" s="193"/>
      <c r="AH8" s="193"/>
      <c r="AI8" s="193"/>
      <c r="AJ8" s="193"/>
      <c r="AK8" s="193"/>
      <c r="AL8" s="193"/>
      <c r="AM8" s="193"/>
      <c r="AN8" s="193"/>
      <c r="AO8" s="193"/>
      <c r="AP8" s="206"/>
      <c r="AQ8" s="207">
        <f>SUM(AQ9:AQ37)</f>
        <v>0</v>
      </c>
      <c r="AR8" s="207">
        <f t="shared" ref="AR8:AW8" si="6">SUM(AR9:AR37)</f>
        <v>0</v>
      </c>
      <c r="AS8" s="207">
        <f t="shared" si="6"/>
        <v>0</v>
      </c>
      <c r="AT8" s="207">
        <f t="shared" si="6"/>
        <v>0</v>
      </c>
      <c r="AU8" s="207">
        <f t="shared" si="6"/>
        <v>0</v>
      </c>
      <c r="AV8" s="207">
        <f t="shared" si="6"/>
        <v>0</v>
      </c>
      <c r="AW8" s="207">
        <f t="shared" si="6"/>
        <v>0</v>
      </c>
      <c r="AX8" s="206"/>
      <c r="AY8" s="207">
        <f>SUM(AY9:AY37)</f>
        <v>0</v>
      </c>
      <c r="AZ8" s="207">
        <f t="shared" ref="AZ8:BE8" si="7">SUM(AZ9:AZ37)</f>
        <v>0</v>
      </c>
      <c r="BA8" s="207">
        <f t="shared" si="7"/>
        <v>0</v>
      </c>
      <c r="BB8" s="207">
        <f t="shared" si="7"/>
        <v>0</v>
      </c>
      <c r="BC8" s="207">
        <f t="shared" si="7"/>
        <v>0</v>
      </c>
      <c r="BD8" s="207">
        <f t="shared" si="7"/>
        <v>0</v>
      </c>
      <c r="BE8" s="207">
        <f t="shared" si="7"/>
        <v>0</v>
      </c>
      <c r="BF8" s="206"/>
      <c r="BG8" s="207">
        <f>SUM(BG9:BG37)</f>
        <v>0</v>
      </c>
      <c r="BH8" s="207">
        <f t="shared" ref="BH8:BM8" si="8">SUM(BH9:BH37)</f>
        <v>0</v>
      </c>
      <c r="BI8" s="207">
        <f t="shared" si="8"/>
        <v>0</v>
      </c>
      <c r="BJ8" s="207">
        <f t="shared" si="8"/>
        <v>0</v>
      </c>
      <c r="BK8" s="207">
        <f t="shared" si="8"/>
        <v>0</v>
      </c>
      <c r="BL8" s="207">
        <f t="shared" si="8"/>
        <v>0</v>
      </c>
      <c r="BM8" s="207">
        <f t="shared" si="8"/>
        <v>0</v>
      </c>
      <c r="BN8" s="206"/>
      <c r="BO8" s="207">
        <f>SUM(BO9:BO37)</f>
        <v>0</v>
      </c>
      <c r="BP8" s="207">
        <f t="shared" ref="BP8:BU8" si="9">SUM(BP9:BP37)</f>
        <v>0</v>
      </c>
      <c r="BQ8" s="207">
        <f t="shared" si="9"/>
        <v>0</v>
      </c>
      <c r="BR8" s="207">
        <f t="shared" si="9"/>
        <v>0</v>
      </c>
      <c r="BS8" s="207">
        <f t="shared" si="9"/>
        <v>0</v>
      </c>
      <c r="BT8" s="207">
        <f t="shared" si="9"/>
        <v>0</v>
      </c>
      <c r="BU8" s="207">
        <f t="shared" si="9"/>
        <v>0</v>
      </c>
    </row>
    <row r="9" spans="1:73" ht="40.35" customHeight="1">
      <c r="A9" s="133"/>
      <c r="B9" s="141"/>
      <c r="C9" s="1220" t="s">
        <v>2709</v>
      </c>
      <c r="D9" s="1758" t="s">
        <v>2710</v>
      </c>
      <c r="E9" s="1839">
        <v>896</v>
      </c>
      <c r="F9" s="1886" t="s">
        <v>3909</v>
      </c>
      <c r="G9" s="1889" t="s">
        <v>2717</v>
      </c>
      <c r="H9" s="1892">
        <v>0.8</v>
      </c>
      <c r="I9" s="1892" t="s">
        <v>3634</v>
      </c>
      <c r="J9" s="1895">
        <v>45</v>
      </c>
      <c r="K9" s="1898" t="s">
        <v>3830</v>
      </c>
      <c r="L9" s="1901">
        <v>4599</v>
      </c>
      <c r="M9" s="1889" t="s">
        <v>3910</v>
      </c>
      <c r="N9" s="1905">
        <v>2024004540049</v>
      </c>
      <c r="O9" s="1908" t="s">
        <v>3911</v>
      </c>
      <c r="P9" s="1672" t="s">
        <v>2711</v>
      </c>
      <c r="Q9" s="1911">
        <v>0.8</v>
      </c>
      <c r="R9" s="1276" t="s">
        <v>2871</v>
      </c>
      <c r="S9" s="1276"/>
      <c r="T9" s="1284"/>
      <c r="U9" s="1287"/>
      <c r="V9" s="1287"/>
      <c r="W9" s="1287"/>
      <c r="X9" s="1287"/>
      <c r="Y9" s="1287"/>
      <c r="Z9" s="1294">
        <f t="shared" si="5"/>
        <v>0</v>
      </c>
      <c r="AA9" s="1294">
        <f t="shared" ref="AA9:AF21" si="10">SUM(AR9:AR12,AZ9:AZ12,BH9:BH12,BP9:BP12)</f>
        <v>0</v>
      </c>
      <c r="AB9" s="1294">
        <f t="shared" si="10"/>
        <v>0</v>
      </c>
      <c r="AC9" s="1294">
        <f t="shared" si="10"/>
        <v>0</v>
      </c>
      <c r="AD9" s="1294">
        <f t="shared" si="10"/>
        <v>0</v>
      </c>
      <c r="AE9" s="1294">
        <f t="shared" si="10"/>
        <v>0</v>
      </c>
      <c r="AF9" s="1294">
        <f t="shared" si="10"/>
        <v>0</v>
      </c>
      <c r="AG9" s="194"/>
      <c r="AH9" s="195"/>
      <c r="AI9" s="195"/>
      <c r="AJ9" s="195"/>
      <c r="AK9" s="196"/>
      <c r="AL9" s="197"/>
      <c r="AM9" s="197"/>
      <c r="AN9" s="197"/>
      <c r="AO9" s="197"/>
      <c r="AP9" s="1300">
        <f>+U9</f>
        <v>0</v>
      </c>
      <c r="AQ9" s="1294">
        <f>SUM(AR9:AW12)</f>
        <v>0</v>
      </c>
      <c r="AR9" s="209"/>
      <c r="AS9" s="209"/>
      <c r="AT9" s="209"/>
      <c r="AU9" s="209"/>
      <c r="AV9" s="209"/>
      <c r="AW9" s="209"/>
      <c r="AX9" s="1300">
        <f>+V9</f>
        <v>0</v>
      </c>
      <c r="AY9" s="1294">
        <f>SUM(AZ9:BE12)</f>
        <v>0</v>
      </c>
      <c r="AZ9" s="209"/>
      <c r="BA9" s="209"/>
      <c r="BB9" s="209"/>
      <c r="BC9" s="209"/>
      <c r="BD9" s="209"/>
      <c r="BE9" s="209"/>
      <c r="BF9" s="1300">
        <f>+W9</f>
        <v>0</v>
      </c>
      <c r="BG9" s="1294">
        <f>SUM(BH9:BM12)</f>
        <v>0</v>
      </c>
      <c r="BH9" s="209"/>
      <c r="BI9" s="209"/>
      <c r="BJ9" s="209"/>
      <c r="BK9" s="209"/>
      <c r="BL9" s="209"/>
      <c r="BM9" s="209"/>
      <c r="BN9" s="1300">
        <f>+X9</f>
        <v>0</v>
      </c>
      <c r="BO9" s="1294">
        <f>SUM(BP9:BU12)</f>
        <v>0</v>
      </c>
      <c r="BP9" s="209"/>
      <c r="BQ9" s="209"/>
      <c r="BR9" s="209"/>
      <c r="BS9" s="209"/>
      <c r="BT9" s="209"/>
      <c r="BU9" s="209"/>
    </row>
    <row r="10" spans="1:73" ht="40.35" customHeight="1">
      <c r="A10" s="133"/>
      <c r="B10" s="141"/>
      <c r="C10" s="1221"/>
      <c r="D10" s="1759"/>
      <c r="E10" s="1840"/>
      <c r="F10" s="1887"/>
      <c r="G10" s="1890"/>
      <c r="H10" s="1893"/>
      <c r="I10" s="1893"/>
      <c r="J10" s="1896"/>
      <c r="K10" s="1899"/>
      <c r="L10" s="1902"/>
      <c r="M10" s="1890"/>
      <c r="N10" s="1906"/>
      <c r="O10" s="1909"/>
      <c r="P10" s="1673"/>
      <c r="Q10" s="1912"/>
      <c r="R10" s="1277"/>
      <c r="S10" s="1277"/>
      <c r="T10" s="1285"/>
      <c r="U10" s="1288"/>
      <c r="V10" s="1288"/>
      <c r="W10" s="1288"/>
      <c r="X10" s="1288"/>
      <c r="Y10" s="1288"/>
      <c r="Z10" s="1295"/>
      <c r="AA10" s="1295"/>
      <c r="AB10" s="1295"/>
      <c r="AC10" s="1295"/>
      <c r="AD10" s="1295"/>
      <c r="AE10" s="1295"/>
      <c r="AF10" s="1295"/>
      <c r="AG10" s="198"/>
      <c r="AH10" s="199"/>
      <c r="AI10" s="199"/>
      <c r="AJ10" s="199"/>
      <c r="AK10" s="200"/>
      <c r="AL10" s="201"/>
      <c r="AM10" s="201"/>
      <c r="AN10" s="201"/>
      <c r="AO10" s="201"/>
      <c r="AP10" s="1301"/>
      <c r="AQ10" s="1295"/>
      <c r="AR10" s="210"/>
      <c r="AS10" s="210"/>
      <c r="AT10" s="210"/>
      <c r="AU10" s="210"/>
      <c r="AV10" s="210"/>
      <c r="AW10" s="210"/>
      <c r="AX10" s="1301"/>
      <c r="AY10" s="1295"/>
      <c r="AZ10" s="210"/>
      <c r="BA10" s="210"/>
      <c r="BB10" s="210"/>
      <c r="BC10" s="210"/>
      <c r="BD10" s="210"/>
      <c r="BE10" s="210"/>
      <c r="BF10" s="1301"/>
      <c r="BG10" s="1295"/>
      <c r="BH10" s="210"/>
      <c r="BI10" s="210"/>
      <c r="BJ10" s="210"/>
      <c r="BK10" s="210"/>
      <c r="BL10" s="210"/>
      <c r="BM10" s="210"/>
      <c r="BN10" s="1301"/>
      <c r="BO10" s="1295"/>
      <c r="BP10" s="210"/>
      <c r="BQ10" s="210"/>
      <c r="BR10" s="210"/>
      <c r="BS10" s="210"/>
      <c r="BT10" s="210"/>
      <c r="BU10" s="210"/>
    </row>
    <row r="11" spans="1:73" ht="40.35" customHeight="1">
      <c r="A11" s="133"/>
      <c r="B11" s="141"/>
      <c r="C11" s="1221"/>
      <c r="D11" s="1759"/>
      <c r="E11" s="1840"/>
      <c r="F11" s="1887"/>
      <c r="G11" s="1890"/>
      <c r="H11" s="1893"/>
      <c r="I11" s="1893"/>
      <c r="J11" s="1896"/>
      <c r="K11" s="1899"/>
      <c r="L11" s="1902"/>
      <c r="M11" s="1890"/>
      <c r="N11" s="1906"/>
      <c r="O11" s="1909"/>
      <c r="P11" s="1673"/>
      <c r="Q11" s="1912"/>
      <c r="R11" s="1277"/>
      <c r="S11" s="1277"/>
      <c r="T11" s="1285"/>
      <c r="U11" s="1288"/>
      <c r="V11" s="1288"/>
      <c r="W11" s="1288"/>
      <c r="X11" s="1288"/>
      <c r="Y11" s="1288"/>
      <c r="Z11" s="1295"/>
      <c r="AA11" s="1295"/>
      <c r="AB11" s="1295"/>
      <c r="AC11" s="1295"/>
      <c r="AD11" s="1295"/>
      <c r="AE11" s="1295"/>
      <c r="AF11" s="1295"/>
      <c r="AG11" s="200"/>
      <c r="AH11" s="199"/>
      <c r="AI11" s="199"/>
      <c r="AJ11" s="199"/>
      <c r="AK11" s="200"/>
      <c r="AL11" s="201"/>
      <c r="AM11" s="201"/>
      <c r="AN11" s="201"/>
      <c r="AO11" s="201"/>
      <c r="AP11" s="1301"/>
      <c r="AQ11" s="1295"/>
      <c r="AR11" s="210"/>
      <c r="AS11" s="210"/>
      <c r="AT11" s="210"/>
      <c r="AU11" s="210"/>
      <c r="AV11" s="210"/>
      <c r="AW11" s="210"/>
      <c r="AX11" s="1301"/>
      <c r="AY11" s="1295"/>
      <c r="AZ11" s="210"/>
      <c r="BA11" s="210"/>
      <c r="BB11" s="210"/>
      <c r="BC11" s="210"/>
      <c r="BD11" s="210"/>
      <c r="BE11" s="210"/>
      <c r="BF11" s="1301"/>
      <c r="BG11" s="1295"/>
      <c r="BH11" s="210"/>
      <c r="BI11" s="210"/>
      <c r="BJ11" s="210"/>
      <c r="BK11" s="210"/>
      <c r="BL11" s="210"/>
      <c r="BM11" s="210"/>
      <c r="BN11" s="1301"/>
      <c r="BO11" s="1295"/>
      <c r="BP11" s="210"/>
      <c r="BQ11" s="210"/>
      <c r="BR11" s="210"/>
      <c r="BS11" s="210"/>
      <c r="BT11" s="210"/>
      <c r="BU11" s="210"/>
    </row>
    <row r="12" spans="1:73" ht="40.35" customHeight="1">
      <c r="A12" s="133"/>
      <c r="B12" s="141"/>
      <c r="C12" s="1222"/>
      <c r="D12" s="1760"/>
      <c r="E12" s="1841"/>
      <c r="F12" s="1888"/>
      <c r="G12" s="1891"/>
      <c r="H12" s="1894"/>
      <c r="I12" s="1894"/>
      <c r="J12" s="1897"/>
      <c r="K12" s="1900"/>
      <c r="L12" s="1903"/>
      <c r="M12" s="1891"/>
      <c r="N12" s="1907"/>
      <c r="O12" s="1910"/>
      <c r="P12" s="1674"/>
      <c r="Q12" s="1913"/>
      <c r="R12" s="1278"/>
      <c r="S12" s="1278"/>
      <c r="T12" s="1286"/>
      <c r="U12" s="1289"/>
      <c r="V12" s="1289"/>
      <c r="W12" s="1289"/>
      <c r="X12" s="1289"/>
      <c r="Y12" s="1289"/>
      <c r="Z12" s="1296"/>
      <c r="AA12" s="1296"/>
      <c r="AB12" s="1296"/>
      <c r="AC12" s="1296"/>
      <c r="AD12" s="1296"/>
      <c r="AE12" s="1296"/>
      <c r="AF12" s="1296"/>
      <c r="AG12" s="202"/>
      <c r="AH12" s="203"/>
      <c r="AI12" s="203"/>
      <c r="AJ12" s="203"/>
      <c r="AK12" s="202"/>
      <c r="AL12" s="204"/>
      <c r="AM12" s="204"/>
      <c r="AN12" s="204"/>
      <c r="AO12" s="204"/>
      <c r="AP12" s="1302"/>
      <c r="AQ12" s="1296"/>
      <c r="AR12" s="211"/>
      <c r="AS12" s="211"/>
      <c r="AT12" s="211"/>
      <c r="AU12" s="211"/>
      <c r="AV12" s="211"/>
      <c r="AW12" s="211"/>
      <c r="AX12" s="1302"/>
      <c r="AY12" s="1296"/>
      <c r="AZ12" s="211"/>
      <c r="BA12" s="211"/>
      <c r="BB12" s="211"/>
      <c r="BC12" s="211"/>
      <c r="BD12" s="211"/>
      <c r="BE12" s="211"/>
      <c r="BF12" s="1302"/>
      <c r="BG12" s="1296"/>
      <c r="BH12" s="211"/>
      <c r="BI12" s="211"/>
      <c r="BJ12" s="211"/>
      <c r="BK12" s="211"/>
      <c r="BL12" s="211"/>
      <c r="BM12" s="211"/>
      <c r="BN12" s="1302"/>
      <c r="BO12" s="1296"/>
      <c r="BP12" s="211"/>
      <c r="BQ12" s="211"/>
      <c r="BR12" s="211"/>
      <c r="BS12" s="211"/>
      <c r="BT12" s="211"/>
      <c r="BU12" s="211"/>
    </row>
    <row r="13" spans="1:73" ht="40.35" customHeight="1">
      <c r="A13" s="133"/>
      <c r="B13" s="141"/>
      <c r="C13" s="1221" t="s">
        <v>2712</v>
      </c>
      <c r="D13" s="1883" t="s">
        <v>2713</v>
      </c>
      <c r="E13" s="1839">
        <v>897</v>
      </c>
      <c r="F13" s="1886" t="s">
        <v>3909</v>
      </c>
      <c r="G13" s="1889" t="s">
        <v>2717</v>
      </c>
      <c r="H13" s="1892">
        <v>0.2</v>
      </c>
      <c r="I13" s="1892" t="s">
        <v>3634</v>
      </c>
      <c r="J13" s="1895">
        <v>45</v>
      </c>
      <c r="K13" s="1898" t="s">
        <v>3830</v>
      </c>
      <c r="L13" s="1901">
        <v>4599</v>
      </c>
      <c r="M13" s="1889" t="s">
        <v>3910</v>
      </c>
      <c r="N13" s="1905">
        <v>2024004540049</v>
      </c>
      <c r="O13" s="1908" t="s">
        <v>3911</v>
      </c>
      <c r="P13" s="1672" t="s">
        <v>2714</v>
      </c>
      <c r="Q13" s="1911">
        <v>0.2</v>
      </c>
      <c r="R13" s="1276" t="s">
        <v>2871</v>
      </c>
      <c r="S13" s="1276"/>
      <c r="T13" s="1284"/>
      <c r="U13" s="1287"/>
      <c r="V13" s="1287"/>
      <c r="W13" s="1287"/>
      <c r="X13" s="1287"/>
      <c r="Y13" s="1287"/>
      <c r="Z13" s="1294">
        <f t="shared" si="5"/>
        <v>0</v>
      </c>
      <c r="AA13" s="1294">
        <f t="shared" si="10"/>
        <v>0</v>
      </c>
      <c r="AB13" s="1294">
        <f t="shared" si="10"/>
        <v>0</v>
      </c>
      <c r="AC13" s="1294">
        <f t="shared" si="10"/>
        <v>0</v>
      </c>
      <c r="AD13" s="1294">
        <f t="shared" si="10"/>
        <v>0</v>
      </c>
      <c r="AE13" s="1294">
        <f t="shared" si="10"/>
        <v>0</v>
      </c>
      <c r="AF13" s="1294">
        <f t="shared" si="10"/>
        <v>0</v>
      </c>
      <c r="AG13" s="194"/>
      <c r="AH13" s="195"/>
      <c r="AI13" s="195"/>
      <c r="AJ13" s="195"/>
      <c r="AK13" s="196"/>
      <c r="AL13" s="197"/>
      <c r="AM13" s="197"/>
      <c r="AN13" s="197"/>
      <c r="AO13" s="197"/>
      <c r="AP13" s="1300">
        <f>+U13</f>
        <v>0</v>
      </c>
      <c r="AQ13" s="1294">
        <f>SUM(AR13:AW16)</f>
        <v>0</v>
      </c>
      <c r="AR13" s="209"/>
      <c r="AS13" s="209"/>
      <c r="AT13" s="209"/>
      <c r="AU13" s="209"/>
      <c r="AV13" s="209"/>
      <c r="AW13" s="209"/>
      <c r="AX13" s="1300">
        <f>+V13</f>
        <v>0</v>
      </c>
      <c r="AY13" s="1294">
        <f>SUM(AZ13:BE16)</f>
        <v>0</v>
      </c>
      <c r="AZ13" s="209"/>
      <c r="BA13" s="209"/>
      <c r="BB13" s="209"/>
      <c r="BC13" s="209"/>
      <c r="BD13" s="209"/>
      <c r="BE13" s="209"/>
      <c r="BF13" s="1300">
        <f>+W13</f>
        <v>0</v>
      </c>
      <c r="BG13" s="1294">
        <f>SUM(BH13:BM16)</f>
        <v>0</v>
      </c>
      <c r="BH13" s="209"/>
      <c r="BI13" s="209"/>
      <c r="BJ13" s="209"/>
      <c r="BK13" s="209"/>
      <c r="BL13" s="209"/>
      <c r="BM13" s="209"/>
      <c r="BN13" s="1300">
        <f>+X13</f>
        <v>0</v>
      </c>
      <c r="BO13" s="1294">
        <f>SUM(BP13:BU16)</f>
        <v>0</v>
      </c>
      <c r="BP13" s="209"/>
      <c r="BQ13" s="209"/>
      <c r="BR13" s="209"/>
      <c r="BS13" s="209"/>
      <c r="BT13" s="209"/>
      <c r="BU13" s="209"/>
    </row>
    <row r="14" spans="1:73" ht="40.35" customHeight="1">
      <c r="A14" s="133"/>
      <c r="B14" s="141"/>
      <c r="C14" s="1221"/>
      <c r="D14" s="1883"/>
      <c r="E14" s="1840"/>
      <c r="F14" s="1887"/>
      <c r="G14" s="1890"/>
      <c r="H14" s="1893"/>
      <c r="I14" s="1893"/>
      <c r="J14" s="1896"/>
      <c r="K14" s="1899"/>
      <c r="L14" s="1902"/>
      <c r="M14" s="1890"/>
      <c r="N14" s="1906"/>
      <c r="O14" s="1909"/>
      <c r="P14" s="1673"/>
      <c r="Q14" s="1912"/>
      <c r="R14" s="1277"/>
      <c r="S14" s="1277"/>
      <c r="T14" s="1285"/>
      <c r="U14" s="1288"/>
      <c r="V14" s="1288"/>
      <c r="W14" s="1288"/>
      <c r="X14" s="1288"/>
      <c r="Y14" s="1288"/>
      <c r="Z14" s="1295"/>
      <c r="AA14" s="1295"/>
      <c r="AB14" s="1295"/>
      <c r="AC14" s="1295"/>
      <c r="AD14" s="1295"/>
      <c r="AE14" s="1295"/>
      <c r="AF14" s="1295"/>
      <c r="AG14" s="198"/>
      <c r="AH14" s="199"/>
      <c r="AI14" s="199"/>
      <c r="AJ14" s="199"/>
      <c r="AK14" s="200"/>
      <c r="AL14" s="201"/>
      <c r="AM14" s="201"/>
      <c r="AN14" s="201"/>
      <c r="AO14" s="201"/>
      <c r="AP14" s="1301"/>
      <c r="AQ14" s="1295"/>
      <c r="AR14" s="210"/>
      <c r="AS14" s="210"/>
      <c r="AT14" s="210"/>
      <c r="AU14" s="210"/>
      <c r="AV14" s="210"/>
      <c r="AW14" s="210"/>
      <c r="AX14" s="1301"/>
      <c r="AY14" s="1295"/>
      <c r="AZ14" s="210"/>
      <c r="BA14" s="210"/>
      <c r="BB14" s="210"/>
      <c r="BC14" s="210"/>
      <c r="BD14" s="210"/>
      <c r="BE14" s="210"/>
      <c r="BF14" s="1301"/>
      <c r="BG14" s="1295"/>
      <c r="BH14" s="210"/>
      <c r="BI14" s="210"/>
      <c r="BJ14" s="210"/>
      <c r="BK14" s="210"/>
      <c r="BL14" s="210"/>
      <c r="BM14" s="210"/>
      <c r="BN14" s="1301"/>
      <c r="BO14" s="1295"/>
      <c r="BP14" s="210"/>
      <c r="BQ14" s="210"/>
      <c r="BR14" s="210"/>
      <c r="BS14" s="210"/>
      <c r="BT14" s="210"/>
      <c r="BU14" s="210"/>
    </row>
    <row r="15" spans="1:73" ht="40.35" customHeight="1">
      <c r="A15" s="133"/>
      <c r="B15" s="141"/>
      <c r="C15" s="1221"/>
      <c r="D15" s="1883"/>
      <c r="E15" s="1840"/>
      <c r="F15" s="1887"/>
      <c r="G15" s="1890"/>
      <c r="H15" s="1893"/>
      <c r="I15" s="1893"/>
      <c r="J15" s="1896"/>
      <c r="K15" s="1899"/>
      <c r="L15" s="1902"/>
      <c r="M15" s="1890"/>
      <c r="N15" s="1906"/>
      <c r="O15" s="1909"/>
      <c r="P15" s="1673"/>
      <c r="Q15" s="1912"/>
      <c r="R15" s="1277"/>
      <c r="S15" s="1277"/>
      <c r="T15" s="1285"/>
      <c r="U15" s="1288"/>
      <c r="V15" s="1288"/>
      <c r="W15" s="1288"/>
      <c r="X15" s="1288"/>
      <c r="Y15" s="1288"/>
      <c r="Z15" s="1295"/>
      <c r="AA15" s="1295"/>
      <c r="AB15" s="1295"/>
      <c r="AC15" s="1295"/>
      <c r="AD15" s="1295"/>
      <c r="AE15" s="1295"/>
      <c r="AF15" s="1295"/>
      <c r="AG15" s="200"/>
      <c r="AH15" s="199"/>
      <c r="AI15" s="199"/>
      <c r="AJ15" s="199"/>
      <c r="AK15" s="200"/>
      <c r="AL15" s="201"/>
      <c r="AM15" s="201"/>
      <c r="AN15" s="201"/>
      <c r="AO15" s="201"/>
      <c r="AP15" s="1301"/>
      <c r="AQ15" s="1295"/>
      <c r="AR15" s="210"/>
      <c r="AS15" s="210"/>
      <c r="AT15" s="210"/>
      <c r="AU15" s="210"/>
      <c r="AV15" s="210"/>
      <c r="AW15" s="210"/>
      <c r="AX15" s="1301"/>
      <c r="AY15" s="1295"/>
      <c r="AZ15" s="210"/>
      <c r="BA15" s="210"/>
      <c r="BB15" s="210"/>
      <c r="BC15" s="210"/>
      <c r="BD15" s="210"/>
      <c r="BE15" s="210"/>
      <c r="BF15" s="1301"/>
      <c r="BG15" s="1295"/>
      <c r="BH15" s="210"/>
      <c r="BI15" s="210"/>
      <c r="BJ15" s="210"/>
      <c r="BK15" s="210"/>
      <c r="BL15" s="210"/>
      <c r="BM15" s="210"/>
      <c r="BN15" s="1301"/>
      <c r="BO15" s="1295"/>
      <c r="BP15" s="210"/>
      <c r="BQ15" s="210"/>
      <c r="BR15" s="210"/>
      <c r="BS15" s="210"/>
      <c r="BT15" s="210"/>
      <c r="BU15" s="210"/>
    </row>
    <row r="16" spans="1:73" ht="40.35" customHeight="1">
      <c r="A16" s="133"/>
      <c r="B16" s="141"/>
      <c r="C16" s="1222"/>
      <c r="D16" s="1884"/>
      <c r="E16" s="1841"/>
      <c r="F16" s="1888"/>
      <c r="G16" s="1891"/>
      <c r="H16" s="1894"/>
      <c r="I16" s="1894"/>
      <c r="J16" s="1897"/>
      <c r="K16" s="1900"/>
      <c r="L16" s="1903"/>
      <c r="M16" s="1891"/>
      <c r="N16" s="1907"/>
      <c r="O16" s="1910"/>
      <c r="P16" s="1674"/>
      <c r="Q16" s="1913"/>
      <c r="R16" s="1278"/>
      <c r="S16" s="1278"/>
      <c r="T16" s="1286"/>
      <c r="U16" s="1289"/>
      <c r="V16" s="1289"/>
      <c r="W16" s="1289"/>
      <c r="X16" s="1289"/>
      <c r="Y16" s="1289"/>
      <c r="Z16" s="1296"/>
      <c r="AA16" s="1296"/>
      <c r="AB16" s="1296"/>
      <c r="AC16" s="1296"/>
      <c r="AD16" s="1296"/>
      <c r="AE16" s="1296"/>
      <c r="AF16" s="1296"/>
      <c r="AG16" s="202"/>
      <c r="AH16" s="203"/>
      <c r="AI16" s="203"/>
      <c r="AJ16" s="203"/>
      <c r="AK16" s="202"/>
      <c r="AL16" s="204"/>
      <c r="AM16" s="204"/>
      <c r="AN16" s="204"/>
      <c r="AO16" s="204"/>
      <c r="AP16" s="1302"/>
      <c r="AQ16" s="1296"/>
      <c r="AR16" s="211"/>
      <c r="AS16" s="211"/>
      <c r="AT16" s="211"/>
      <c r="AU16" s="211"/>
      <c r="AV16" s="211"/>
      <c r="AW16" s="211"/>
      <c r="AX16" s="1302"/>
      <c r="AY16" s="1296"/>
      <c r="AZ16" s="211"/>
      <c r="BA16" s="211"/>
      <c r="BB16" s="211"/>
      <c r="BC16" s="211"/>
      <c r="BD16" s="211"/>
      <c r="BE16" s="211"/>
      <c r="BF16" s="1302"/>
      <c r="BG16" s="1296"/>
      <c r="BH16" s="211"/>
      <c r="BI16" s="211"/>
      <c r="BJ16" s="211"/>
      <c r="BK16" s="211"/>
      <c r="BL16" s="211"/>
      <c r="BM16" s="211"/>
      <c r="BN16" s="1302"/>
      <c r="BO16" s="1296"/>
      <c r="BP16" s="211"/>
      <c r="BQ16" s="211"/>
      <c r="BR16" s="211"/>
      <c r="BS16" s="211"/>
      <c r="BT16" s="211"/>
      <c r="BU16" s="211"/>
    </row>
    <row r="17" spans="1:73" ht="40.35" customHeight="1">
      <c r="A17" s="133"/>
      <c r="B17" s="141"/>
      <c r="C17" s="1220" t="s">
        <v>2715</v>
      </c>
      <c r="D17" s="1885" t="s">
        <v>2716</v>
      </c>
      <c r="E17" s="1839">
        <v>898</v>
      </c>
      <c r="F17" s="1886" t="s">
        <v>3912</v>
      </c>
      <c r="G17" s="1889" t="s">
        <v>3913</v>
      </c>
      <c r="H17" s="1892">
        <v>4</v>
      </c>
      <c r="I17" s="1892" t="s">
        <v>2982</v>
      </c>
      <c r="J17" s="1895">
        <v>45</v>
      </c>
      <c r="K17" s="1898" t="s">
        <v>3830</v>
      </c>
      <c r="L17" s="1901">
        <v>4599</v>
      </c>
      <c r="M17" s="1889" t="s">
        <v>3910</v>
      </c>
      <c r="N17" s="1905">
        <v>2024004540049</v>
      </c>
      <c r="O17" s="1908" t="s">
        <v>3911</v>
      </c>
      <c r="P17" s="1672" t="s">
        <v>2717</v>
      </c>
      <c r="Q17" s="1267">
        <v>4</v>
      </c>
      <c r="R17" s="1276" t="s">
        <v>2871</v>
      </c>
      <c r="S17" s="1276"/>
      <c r="T17" s="1284"/>
      <c r="U17" s="1287"/>
      <c r="V17" s="1287"/>
      <c r="W17" s="1287"/>
      <c r="X17" s="1287"/>
      <c r="Y17" s="1287"/>
      <c r="Z17" s="1294">
        <f t="shared" si="5"/>
        <v>0</v>
      </c>
      <c r="AA17" s="1294">
        <f t="shared" si="10"/>
        <v>0</v>
      </c>
      <c r="AB17" s="1294">
        <f t="shared" si="10"/>
        <v>0</v>
      </c>
      <c r="AC17" s="1294">
        <f t="shared" si="10"/>
        <v>0</v>
      </c>
      <c r="AD17" s="1294">
        <f t="shared" si="10"/>
        <v>0</v>
      </c>
      <c r="AE17" s="1294">
        <f t="shared" si="10"/>
        <v>0</v>
      </c>
      <c r="AF17" s="1294">
        <f t="shared" si="10"/>
        <v>0</v>
      </c>
      <c r="AG17" s="194"/>
      <c r="AH17" s="195"/>
      <c r="AI17" s="195"/>
      <c r="AJ17" s="195"/>
      <c r="AK17" s="196"/>
      <c r="AL17" s="197"/>
      <c r="AM17" s="197"/>
      <c r="AN17" s="197"/>
      <c r="AO17" s="197"/>
      <c r="AP17" s="1300">
        <f>+U17</f>
        <v>0</v>
      </c>
      <c r="AQ17" s="1294">
        <f>SUM(AR17:AW20)</f>
        <v>0</v>
      </c>
      <c r="AR17" s="209"/>
      <c r="AS17" s="209"/>
      <c r="AT17" s="209"/>
      <c r="AU17" s="209"/>
      <c r="AV17" s="209"/>
      <c r="AW17" s="209"/>
      <c r="AX17" s="1300">
        <f>+V17</f>
        <v>0</v>
      </c>
      <c r="AY17" s="1294">
        <f>SUM(AZ17:BE20)</f>
        <v>0</v>
      </c>
      <c r="AZ17" s="209"/>
      <c r="BA17" s="209"/>
      <c r="BB17" s="209"/>
      <c r="BC17" s="209"/>
      <c r="BD17" s="209"/>
      <c r="BE17" s="209"/>
      <c r="BF17" s="1300">
        <f>+W17</f>
        <v>0</v>
      </c>
      <c r="BG17" s="1294">
        <f>SUM(BH17:BM20)</f>
        <v>0</v>
      </c>
      <c r="BH17" s="209"/>
      <c r="BI17" s="209"/>
      <c r="BJ17" s="209"/>
      <c r="BK17" s="209"/>
      <c r="BL17" s="209"/>
      <c r="BM17" s="209"/>
      <c r="BN17" s="1300">
        <f>+X17</f>
        <v>0</v>
      </c>
      <c r="BO17" s="1294">
        <f>SUM(BP17:BU20)</f>
        <v>0</v>
      </c>
      <c r="BP17" s="209"/>
      <c r="BQ17" s="209"/>
      <c r="BR17" s="209"/>
      <c r="BS17" s="209"/>
      <c r="BT17" s="209"/>
      <c r="BU17" s="209"/>
    </row>
    <row r="18" spans="1:73" ht="40.35" customHeight="1">
      <c r="A18" s="133"/>
      <c r="B18" s="141"/>
      <c r="C18" s="1221"/>
      <c r="D18" s="1883"/>
      <c r="E18" s="1840"/>
      <c r="F18" s="1887"/>
      <c r="G18" s="1890"/>
      <c r="H18" s="1893"/>
      <c r="I18" s="1893"/>
      <c r="J18" s="1896"/>
      <c r="K18" s="1899"/>
      <c r="L18" s="1902"/>
      <c r="M18" s="1890"/>
      <c r="N18" s="1906"/>
      <c r="O18" s="1909"/>
      <c r="P18" s="1673"/>
      <c r="Q18" s="1268"/>
      <c r="R18" s="1277"/>
      <c r="S18" s="1277"/>
      <c r="T18" s="1285"/>
      <c r="U18" s="1288"/>
      <c r="V18" s="1288"/>
      <c r="W18" s="1288"/>
      <c r="X18" s="1288"/>
      <c r="Y18" s="1288"/>
      <c r="Z18" s="1295"/>
      <c r="AA18" s="1295"/>
      <c r="AB18" s="1295"/>
      <c r="AC18" s="1295"/>
      <c r="AD18" s="1295"/>
      <c r="AE18" s="1295"/>
      <c r="AF18" s="1295"/>
      <c r="AG18" s="198"/>
      <c r="AH18" s="199"/>
      <c r="AI18" s="199"/>
      <c r="AJ18" s="199"/>
      <c r="AK18" s="200"/>
      <c r="AL18" s="201"/>
      <c r="AM18" s="201"/>
      <c r="AN18" s="201"/>
      <c r="AO18" s="201"/>
      <c r="AP18" s="1301"/>
      <c r="AQ18" s="1295"/>
      <c r="AR18" s="210"/>
      <c r="AS18" s="210"/>
      <c r="AT18" s="210"/>
      <c r="AU18" s="210"/>
      <c r="AV18" s="210"/>
      <c r="AW18" s="210"/>
      <c r="AX18" s="1301"/>
      <c r="AY18" s="1295"/>
      <c r="AZ18" s="210"/>
      <c r="BA18" s="210"/>
      <c r="BB18" s="210"/>
      <c r="BC18" s="210"/>
      <c r="BD18" s="210"/>
      <c r="BE18" s="210"/>
      <c r="BF18" s="1301"/>
      <c r="BG18" s="1295"/>
      <c r="BH18" s="210"/>
      <c r="BI18" s="210"/>
      <c r="BJ18" s="210"/>
      <c r="BK18" s="210"/>
      <c r="BL18" s="210"/>
      <c r="BM18" s="210"/>
      <c r="BN18" s="1301"/>
      <c r="BO18" s="1295"/>
      <c r="BP18" s="210"/>
      <c r="BQ18" s="210"/>
      <c r="BR18" s="210"/>
      <c r="BS18" s="210"/>
      <c r="BT18" s="210"/>
      <c r="BU18" s="210"/>
    </row>
    <row r="19" spans="1:73" ht="40.35" customHeight="1">
      <c r="A19" s="133"/>
      <c r="B19" s="141"/>
      <c r="C19" s="1221"/>
      <c r="D19" s="1883"/>
      <c r="E19" s="1840"/>
      <c r="F19" s="1887"/>
      <c r="G19" s="1890"/>
      <c r="H19" s="1893"/>
      <c r="I19" s="1893"/>
      <c r="J19" s="1896"/>
      <c r="K19" s="1899"/>
      <c r="L19" s="1902"/>
      <c r="M19" s="1890"/>
      <c r="N19" s="1906"/>
      <c r="O19" s="1909"/>
      <c r="P19" s="1673"/>
      <c r="Q19" s="1268"/>
      <c r="R19" s="1277"/>
      <c r="S19" s="1277"/>
      <c r="T19" s="1285"/>
      <c r="U19" s="1288"/>
      <c r="V19" s="1288"/>
      <c r="W19" s="1288"/>
      <c r="X19" s="1288"/>
      <c r="Y19" s="1288"/>
      <c r="Z19" s="1295"/>
      <c r="AA19" s="1295"/>
      <c r="AB19" s="1295"/>
      <c r="AC19" s="1295"/>
      <c r="AD19" s="1295"/>
      <c r="AE19" s="1295"/>
      <c r="AF19" s="1295"/>
      <c r="AG19" s="200"/>
      <c r="AH19" s="199"/>
      <c r="AI19" s="199"/>
      <c r="AJ19" s="199"/>
      <c r="AK19" s="200"/>
      <c r="AL19" s="201"/>
      <c r="AM19" s="201"/>
      <c r="AN19" s="201"/>
      <c r="AO19" s="201"/>
      <c r="AP19" s="1301"/>
      <c r="AQ19" s="1295"/>
      <c r="AR19" s="210"/>
      <c r="AS19" s="210"/>
      <c r="AT19" s="210"/>
      <c r="AU19" s="210"/>
      <c r="AV19" s="210"/>
      <c r="AW19" s="210"/>
      <c r="AX19" s="1301"/>
      <c r="AY19" s="1295"/>
      <c r="AZ19" s="210"/>
      <c r="BA19" s="210"/>
      <c r="BB19" s="210"/>
      <c r="BC19" s="210"/>
      <c r="BD19" s="210"/>
      <c r="BE19" s="210"/>
      <c r="BF19" s="1301"/>
      <c r="BG19" s="1295"/>
      <c r="BH19" s="210"/>
      <c r="BI19" s="210"/>
      <c r="BJ19" s="210"/>
      <c r="BK19" s="210"/>
      <c r="BL19" s="210"/>
      <c r="BM19" s="210"/>
      <c r="BN19" s="1301"/>
      <c r="BO19" s="1295"/>
      <c r="BP19" s="210"/>
      <c r="BQ19" s="210"/>
      <c r="BR19" s="210"/>
      <c r="BS19" s="210"/>
      <c r="BT19" s="210"/>
      <c r="BU19" s="210"/>
    </row>
    <row r="20" spans="1:73" ht="40.35" customHeight="1">
      <c r="A20" s="133"/>
      <c r="B20" s="141"/>
      <c r="C20" s="1222"/>
      <c r="D20" s="1884"/>
      <c r="E20" s="1841"/>
      <c r="F20" s="1888"/>
      <c r="G20" s="1891"/>
      <c r="H20" s="1894"/>
      <c r="I20" s="1894"/>
      <c r="J20" s="1897"/>
      <c r="K20" s="1900"/>
      <c r="L20" s="1903"/>
      <c r="M20" s="1891"/>
      <c r="N20" s="1907"/>
      <c r="O20" s="1910"/>
      <c r="P20" s="1674"/>
      <c r="Q20" s="1269"/>
      <c r="R20" s="1278"/>
      <c r="S20" s="1278"/>
      <c r="T20" s="1286"/>
      <c r="U20" s="1289"/>
      <c r="V20" s="1289"/>
      <c r="W20" s="1289"/>
      <c r="X20" s="1289"/>
      <c r="Y20" s="1289"/>
      <c r="Z20" s="1296"/>
      <c r="AA20" s="1296"/>
      <c r="AB20" s="1296"/>
      <c r="AC20" s="1296"/>
      <c r="AD20" s="1296"/>
      <c r="AE20" s="1296"/>
      <c r="AF20" s="1296"/>
      <c r="AG20" s="202"/>
      <c r="AH20" s="203"/>
      <c r="AI20" s="203"/>
      <c r="AJ20" s="203"/>
      <c r="AK20" s="202"/>
      <c r="AL20" s="204"/>
      <c r="AM20" s="204"/>
      <c r="AN20" s="204"/>
      <c r="AO20" s="204"/>
      <c r="AP20" s="1302"/>
      <c r="AQ20" s="1296"/>
      <c r="AR20" s="211"/>
      <c r="AS20" s="211"/>
      <c r="AT20" s="211"/>
      <c r="AU20" s="211"/>
      <c r="AV20" s="211"/>
      <c r="AW20" s="211"/>
      <c r="AX20" s="1302"/>
      <c r="AY20" s="1296"/>
      <c r="AZ20" s="211"/>
      <c r="BA20" s="211"/>
      <c r="BB20" s="211"/>
      <c r="BC20" s="211"/>
      <c r="BD20" s="211"/>
      <c r="BE20" s="211"/>
      <c r="BF20" s="1302"/>
      <c r="BG20" s="1296"/>
      <c r="BH20" s="211"/>
      <c r="BI20" s="211"/>
      <c r="BJ20" s="211"/>
      <c r="BK20" s="211"/>
      <c r="BL20" s="211"/>
      <c r="BM20" s="211"/>
      <c r="BN20" s="1302"/>
      <c r="BO20" s="1296"/>
      <c r="BP20" s="211"/>
      <c r="BQ20" s="211"/>
      <c r="BR20" s="211"/>
      <c r="BS20" s="211"/>
      <c r="BT20" s="211"/>
      <c r="BU20" s="211"/>
    </row>
    <row r="21" spans="1:73" ht="40.35" customHeight="1">
      <c r="A21" s="133"/>
      <c r="B21" s="141"/>
      <c r="C21" s="1220" t="s">
        <v>2718</v>
      </c>
      <c r="D21" s="1885" t="s">
        <v>2719</v>
      </c>
      <c r="E21" s="1839">
        <v>899</v>
      </c>
      <c r="F21" s="1886" t="s">
        <v>3909</v>
      </c>
      <c r="G21" s="1889" t="s">
        <v>2717</v>
      </c>
      <c r="H21" s="1892">
        <v>1</v>
      </c>
      <c r="I21" s="1892" t="s">
        <v>2982</v>
      </c>
      <c r="J21" s="1895">
        <v>45</v>
      </c>
      <c r="K21" s="1898" t="s">
        <v>3830</v>
      </c>
      <c r="L21" s="1901">
        <v>4599</v>
      </c>
      <c r="M21" s="1889" t="s">
        <v>3910</v>
      </c>
      <c r="N21" s="1905">
        <v>2024004540049</v>
      </c>
      <c r="O21" s="1908" t="s">
        <v>3911</v>
      </c>
      <c r="P21" s="1672" t="s">
        <v>2720</v>
      </c>
      <c r="Q21" s="1267">
        <v>1</v>
      </c>
      <c r="R21" s="1276" t="s">
        <v>2871</v>
      </c>
      <c r="S21" s="1276"/>
      <c r="T21" s="1284"/>
      <c r="U21" s="1287"/>
      <c r="V21" s="1287"/>
      <c r="W21" s="1287"/>
      <c r="X21" s="1287"/>
      <c r="Y21" s="1287"/>
      <c r="Z21" s="1294">
        <f t="shared" si="5"/>
        <v>0</v>
      </c>
      <c r="AA21" s="1294">
        <f t="shared" si="10"/>
        <v>0</v>
      </c>
      <c r="AB21" s="1294">
        <f t="shared" si="10"/>
        <v>0</v>
      </c>
      <c r="AC21" s="1294">
        <f t="shared" si="10"/>
        <v>0</v>
      </c>
      <c r="AD21" s="1294">
        <f t="shared" si="10"/>
        <v>0</v>
      </c>
      <c r="AE21" s="1294">
        <f t="shared" si="10"/>
        <v>0</v>
      </c>
      <c r="AF21" s="1294">
        <f t="shared" si="10"/>
        <v>0</v>
      </c>
      <c r="AG21" s="194"/>
      <c r="AH21" s="195"/>
      <c r="AI21" s="195"/>
      <c r="AJ21" s="195"/>
      <c r="AK21" s="196"/>
      <c r="AL21" s="197"/>
      <c r="AM21" s="197"/>
      <c r="AN21" s="197"/>
      <c r="AO21" s="197"/>
      <c r="AP21" s="1300">
        <f>+U21</f>
        <v>0</v>
      </c>
      <c r="AQ21" s="1294">
        <f>SUM(AR21:AW24)</f>
        <v>0</v>
      </c>
      <c r="AR21" s="209"/>
      <c r="AS21" s="209"/>
      <c r="AT21" s="209"/>
      <c r="AU21" s="209"/>
      <c r="AV21" s="209"/>
      <c r="AW21" s="209"/>
      <c r="AX21" s="1300">
        <f>+V21</f>
        <v>0</v>
      </c>
      <c r="AY21" s="1294">
        <f>SUM(AZ21:BE24)</f>
        <v>0</v>
      </c>
      <c r="AZ21" s="209"/>
      <c r="BA21" s="209"/>
      <c r="BB21" s="209"/>
      <c r="BC21" s="209"/>
      <c r="BD21" s="209"/>
      <c r="BE21" s="209"/>
      <c r="BF21" s="1300">
        <f>+W21</f>
        <v>0</v>
      </c>
      <c r="BG21" s="1294">
        <f>SUM(BH21:BM24)</f>
        <v>0</v>
      </c>
      <c r="BH21" s="209"/>
      <c r="BI21" s="209"/>
      <c r="BJ21" s="209"/>
      <c r="BK21" s="209"/>
      <c r="BL21" s="209"/>
      <c r="BM21" s="209"/>
      <c r="BN21" s="1300">
        <f>+X21</f>
        <v>0</v>
      </c>
      <c r="BO21" s="1294">
        <f>SUM(BP21:BU24)</f>
        <v>0</v>
      </c>
      <c r="BP21" s="209"/>
      <c r="BQ21" s="209"/>
      <c r="BR21" s="209"/>
      <c r="BS21" s="209"/>
      <c r="BT21" s="209"/>
      <c r="BU21" s="209"/>
    </row>
    <row r="22" spans="1:73" ht="40.35" customHeight="1">
      <c r="A22" s="133"/>
      <c r="B22" s="141"/>
      <c r="C22" s="1221"/>
      <c r="D22" s="1883"/>
      <c r="E22" s="1840"/>
      <c r="F22" s="1887"/>
      <c r="G22" s="1890"/>
      <c r="H22" s="1893"/>
      <c r="I22" s="1893"/>
      <c r="J22" s="1896"/>
      <c r="K22" s="1899"/>
      <c r="L22" s="1902"/>
      <c r="M22" s="1890"/>
      <c r="N22" s="1906"/>
      <c r="O22" s="1909"/>
      <c r="P22" s="1673"/>
      <c r="Q22" s="1268"/>
      <c r="R22" s="1277"/>
      <c r="S22" s="1277"/>
      <c r="T22" s="1285"/>
      <c r="U22" s="1288"/>
      <c r="V22" s="1288"/>
      <c r="W22" s="1288"/>
      <c r="X22" s="1288"/>
      <c r="Y22" s="1288"/>
      <c r="Z22" s="1295"/>
      <c r="AA22" s="1295"/>
      <c r="AB22" s="1295"/>
      <c r="AC22" s="1295"/>
      <c r="AD22" s="1295"/>
      <c r="AE22" s="1295"/>
      <c r="AF22" s="1295"/>
      <c r="AG22" s="198"/>
      <c r="AH22" s="199"/>
      <c r="AI22" s="199"/>
      <c r="AJ22" s="199"/>
      <c r="AK22" s="200"/>
      <c r="AL22" s="201"/>
      <c r="AM22" s="201"/>
      <c r="AN22" s="201"/>
      <c r="AO22" s="201"/>
      <c r="AP22" s="1301"/>
      <c r="AQ22" s="1295"/>
      <c r="AR22" s="210"/>
      <c r="AS22" s="210"/>
      <c r="AT22" s="210"/>
      <c r="AU22" s="210"/>
      <c r="AV22" s="210"/>
      <c r="AW22" s="210"/>
      <c r="AX22" s="1301"/>
      <c r="AY22" s="1295"/>
      <c r="AZ22" s="210"/>
      <c r="BA22" s="210"/>
      <c r="BB22" s="210"/>
      <c r="BC22" s="210"/>
      <c r="BD22" s="210"/>
      <c r="BE22" s="210"/>
      <c r="BF22" s="1301"/>
      <c r="BG22" s="1295"/>
      <c r="BH22" s="210"/>
      <c r="BI22" s="210"/>
      <c r="BJ22" s="210"/>
      <c r="BK22" s="210"/>
      <c r="BL22" s="210"/>
      <c r="BM22" s="210"/>
      <c r="BN22" s="1301"/>
      <c r="BO22" s="1295"/>
      <c r="BP22" s="210"/>
      <c r="BQ22" s="210"/>
      <c r="BR22" s="210"/>
      <c r="BS22" s="210"/>
      <c r="BT22" s="210"/>
      <c r="BU22" s="210"/>
    </row>
    <row r="23" spans="1:73" ht="40.35" customHeight="1">
      <c r="A23" s="133"/>
      <c r="B23" s="141"/>
      <c r="C23" s="1221"/>
      <c r="D23" s="1883"/>
      <c r="E23" s="1840"/>
      <c r="F23" s="1887"/>
      <c r="G23" s="1890"/>
      <c r="H23" s="1893"/>
      <c r="I23" s="1893"/>
      <c r="J23" s="1896"/>
      <c r="K23" s="1899"/>
      <c r="L23" s="1902"/>
      <c r="M23" s="1890"/>
      <c r="N23" s="1906"/>
      <c r="O23" s="1909"/>
      <c r="P23" s="1673"/>
      <c r="Q23" s="1268"/>
      <c r="R23" s="1277"/>
      <c r="S23" s="1277"/>
      <c r="T23" s="1285"/>
      <c r="U23" s="1288"/>
      <c r="V23" s="1288"/>
      <c r="W23" s="1288"/>
      <c r="X23" s="1288"/>
      <c r="Y23" s="1288"/>
      <c r="Z23" s="1295"/>
      <c r="AA23" s="1295"/>
      <c r="AB23" s="1295"/>
      <c r="AC23" s="1295"/>
      <c r="AD23" s="1295"/>
      <c r="AE23" s="1295"/>
      <c r="AF23" s="1295"/>
      <c r="AG23" s="200"/>
      <c r="AH23" s="199"/>
      <c r="AI23" s="199"/>
      <c r="AJ23" s="199"/>
      <c r="AK23" s="200"/>
      <c r="AL23" s="201"/>
      <c r="AM23" s="201"/>
      <c r="AN23" s="201"/>
      <c r="AO23" s="201"/>
      <c r="AP23" s="1301"/>
      <c r="AQ23" s="1295"/>
      <c r="AR23" s="210"/>
      <c r="AS23" s="210"/>
      <c r="AT23" s="210"/>
      <c r="AU23" s="210"/>
      <c r="AV23" s="210"/>
      <c r="AW23" s="210"/>
      <c r="AX23" s="1301"/>
      <c r="AY23" s="1295"/>
      <c r="AZ23" s="210"/>
      <c r="BA23" s="210"/>
      <c r="BB23" s="210"/>
      <c r="BC23" s="210"/>
      <c r="BD23" s="210"/>
      <c r="BE23" s="210"/>
      <c r="BF23" s="1301"/>
      <c r="BG23" s="1295"/>
      <c r="BH23" s="210"/>
      <c r="BI23" s="210"/>
      <c r="BJ23" s="210"/>
      <c r="BK23" s="210"/>
      <c r="BL23" s="210"/>
      <c r="BM23" s="210"/>
      <c r="BN23" s="1301"/>
      <c r="BO23" s="1295"/>
      <c r="BP23" s="210"/>
      <c r="BQ23" s="210"/>
      <c r="BR23" s="210"/>
      <c r="BS23" s="210"/>
      <c r="BT23" s="210"/>
      <c r="BU23" s="210"/>
    </row>
    <row r="24" spans="1:73" ht="40.35" customHeight="1">
      <c r="A24" s="133"/>
      <c r="B24" s="141"/>
      <c r="C24" s="1222"/>
      <c r="D24" s="1884"/>
      <c r="E24" s="1841"/>
      <c r="F24" s="1888"/>
      <c r="G24" s="1891"/>
      <c r="H24" s="1894"/>
      <c r="I24" s="1894"/>
      <c r="J24" s="1897"/>
      <c r="K24" s="1900"/>
      <c r="L24" s="1903"/>
      <c r="M24" s="1891"/>
      <c r="N24" s="1907"/>
      <c r="O24" s="1910"/>
      <c r="P24" s="1674"/>
      <c r="Q24" s="1269"/>
      <c r="R24" s="1278"/>
      <c r="S24" s="1278"/>
      <c r="T24" s="1286"/>
      <c r="U24" s="1289"/>
      <c r="V24" s="1289"/>
      <c r="W24" s="1289"/>
      <c r="X24" s="1289"/>
      <c r="Y24" s="1289"/>
      <c r="Z24" s="1296"/>
      <c r="AA24" s="1296"/>
      <c r="AB24" s="1296"/>
      <c r="AC24" s="1296"/>
      <c r="AD24" s="1296"/>
      <c r="AE24" s="1296"/>
      <c r="AF24" s="1296"/>
      <c r="AG24" s="202"/>
      <c r="AH24" s="203"/>
      <c r="AI24" s="203"/>
      <c r="AJ24" s="203"/>
      <c r="AK24" s="202"/>
      <c r="AL24" s="204"/>
      <c r="AM24" s="204"/>
      <c r="AN24" s="204"/>
      <c r="AO24" s="204"/>
      <c r="AP24" s="1302"/>
      <c r="AQ24" s="1296"/>
      <c r="AR24" s="211"/>
      <c r="AS24" s="211"/>
      <c r="AT24" s="211"/>
      <c r="AU24" s="211"/>
      <c r="AV24" s="211"/>
      <c r="AW24" s="211"/>
      <c r="AX24" s="1302"/>
      <c r="AY24" s="1296"/>
      <c r="AZ24" s="211"/>
      <c r="BA24" s="211"/>
      <c r="BB24" s="211"/>
      <c r="BC24" s="211"/>
      <c r="BD24" s="211"/>
      <c r="BE24" s="211"/>
      <c r="BF24" s="1302"/>
      <c r="BG24" s="1296"/>
      <c r="BH24" s="211"/>
      <c r="BI24" s="211"/>
      <c r="BJ24" s="211"/>
      <c r="BK24" s="211"/>
      <c r="BL24" s="211"/>
      <c r="BM24" s="211"/>
      <c r="BN24" s="1302"/>
      <c r="BO24" s="1296"/>
      <c r="BP24" s="211"/>
      <c r="BQ24" s="211"/>
      <c r="BR24" s="211"/>
      <c r="BS24" s="211"/>
      <c r="BT24" s="211"/>
      <c r="BU24" s="211"/>
    </row>
    <row r="25" spans="1:73" ht="40.35" customHeight="1">
      <c r="A25" s="133"/>
      <c r="B25" s="141"/>
      <c r="C25" s="1220" t="s">
        <v>2721</v>
      </c>
      <c r="D25" s="1885" t="s">
        <v>2722</v>
      </c>
      <c r="E25" s="1839">
        <v>900</v>
      </c>
      <c r="F25" s="1886" t="s">
        <v>3912</v>
      </c>
      <c r="G25" s="1889" t="s">
        <v>3913</v>
      </c>
      <c r="H25" s="1892">
        <v>1</v>
      </c>
      <c r="I25" s="1892" t="s">
        <v>2982</v>
      </c>
      <c r="J25" s="1895">
        <v>45</v>
      </c>
      <c r="K25" s="1898" t="s">
        <v>3830</v>
      </c>
      <c r="L25" s="1901">
        <v>4599</v>
      </c>
      <c r="M25" s="1889" t="s">
        <v>3910</v>
      </c>
      <c r="N25" s="1905">
        <v>2024004540049</v>
      </c>
      <c r="O25" s="1908" t="s">
        <v>3911</v>
      </c>
      <c r="P25" s="1672" t="s">
        <v>2723</v>
      </c>
      <c r="Q25" s="1267">
        <v>1</v>
      </c>
      <c r="R25" s="1276" t="s">
        <v>2871</v>
      </c>
      <c r="S25" s="1276"/>
      <c r="T25" s="1284"/>
      <c r="U25" s="1287"/>
      <c r="V25" s="1287"/>
      <c r="W25" s="1287"/>
      <c r="X25" s="1287"/>
      <c r="Y25" s="1287"/>
      <c r="Z25" s="1294">
        <f t="shared" si="5"/>
        <v>0</v>
      </c>
      <c r="AA25" s="1294">
        <f t="shared" ref="AA25:AF37" si="11">SUM(AR25:AR28,AZ25:AZ28,BH25:BH28,BP25:BP28)</f>
        <v>0</v>
      </c>
      <c r="AB25" s="1294">
        <f t="shared" si="11"/>
        <v>0</v>
      </c>
      <c r="AC25" s="1294">
        <f t="shared" si="11"/>
        <v>0</v>
      </c>
      <c r="AD25" s="1294">
        <f t="shared" si="11"/>
        <v>0</v>
      </c>
      <c r="AE25" s="1294">
        <f t="shared" si="11"/>
        <v>0</v>
      </c>
      <c r="AF25" s="1294">
        <f t="shared" si="11"/>
        <v>0</v>
      </c>
      <c r="AG25" s="194"/>
      <c r="AH25" s="195"/>
      <c r="AI25" s="195"/>
      <c r="AJ25" s="195"/>
      <c r="AK25" s="196"/>
      <c r="AL25" s="197"/>
      <c r="AM25" s="197"/>
      <c r="AN25" s="197"/>
      <c r="AO25" s="197"/>
      <c r="AP25" s="1300">
        <f>+U25</f>
        <v>0</v>
      </c>
      <c r="AQ25" s="1294">
        <f>SUM(AR25:AW28)</f>
        <v>0</v>
      </c>
      <c r="AR25" s="209"/>
      <c r="AS25" s="209"/>
      <c r="AT25" s="209"/>
      <c r="AU25" s="209"/>
      <c r="AV25" s="209"/>
      <c r="AW25" s="209"/>
      <c r="AX25" s="1300">
        <f>+V25</f>
        <v>0</v>
      </c>
      <c r="AY25" s="1294">
        <f>SUM(AZ25:BE28)</f>
        <v>0</v>
      </c>
      <c r="AZ25" s="209"/>
      <c r="BA25" s="209"/>
      <c r="BB25" s="209"/>
      <c r="BC25" s="209"/>
      <c r="BD25" s="209"/>
      <c r="BE25" s="209"/>
      <c r="BF25" s="1300">
        <f>+W25</f>
        <v>0</v>
      </c>
      <c r="BG25" s="1294">
        <f>SUM(BH25:BM28)</f>
        <v>0</v>
      </c>
      <c r="BH25" s="209"/>
      <c r="BI25" s="209"/>
      <c r="BJ25" s="209"/>
      <c r="BK25" s="209"/>
      <c r="BL25" s="209"/>
      <c r="BM25" s="209"/>
      <c r="BN25" s="1300">
        <f>+X25</f>
        <v>0</v>
      </c>
      <c r="BO25" s="1294">
        <f>SUM(BP25:BU28)</f>
        <v>0</v>
      </c>
      <c r="BP25" s="209"/>
      <c r="BQ25" s="209"/>
      <c r="BR25" s="209"/>
      <c r="BS25" s="209"/>
      <c r="BT25" s="209"/>
      <c r="BU25" s="209"/>
    </row>
    <row r="26" spans="1:73" ht="40.35" customHeight="1">
      <c r="A26" s="133"/>
      <c r="B26" s="141"/>
      <c r="C26" s="1221"/>
      <c r="D26" s="1883"/>
      <c r="E26" s="1840"/>
      <c r="F26" s="1887"/>
      <c r="G26" s="1890"/>
      <c r="H26" s="1893"/>
      <c r="I26" s="1893"/>
      <c r="J26" s="1896"/>
      <c r="K26" s="1899"/>
      <c r="L26" s="1902"/>
      <c r="M26" s="1890"/>
      <c r="N26" s="1906"/>
      <c r="O26" s="1909"/>
      <c r="P26" s="1673"/>
      <c r="Q26" s="1268"/>
      <c r="R26" s="1277"/>
      <c r="S26" s="1277"/>
      <c r="T26" s="1285"/>
      <c r="U26" s="1288"/>
      <c r="V26" s="1288"/>
      <c r="W26" s="1288"/>
      <c r="X26" s="1288"/>
      <c r="Y26" s="1288"/>
      <c r="Z26" s="1295"/>
      <c r="AA26" s="1295"/>
      <c r="AB26" s="1295"/>
      <c r="AC26" s="1295"/>
      <c r="AD26" s="1295"/>
      <c r="AE26" s="1295"/>
      <c r="AF26" s="1295"/>
      <c r="AG26" s="198"/>
      <c r="AH26" s="199"/>
      <c r="AI26" s="199"/>
      <c r="AJ26" s="199"/>
      <c r="AK26" s="200"/>
      <c r="AL26" s="201"/>
      <c r="AM26" s="201"/>
      <c r="AN26" s="201"/>
      <c r="AO26" s="201"/>
      <c r="AP26" s="1301"/>
      <c r="AQ26" s="1295"/>
      <c r="AR26" s="210"/>
      <c r="AS26" s="210"/>
      <c r="AT26" s="210"/>
      <c r="AU26" s="210"/>
      <c r="AV26" s="210"/>
      <c r="AW26" s="210"/>
      <c r="AX26" s="1301"/>
      <c r="AY26" s="1295"/>
      <c r="AZ26" s="210"/>
      <c r="BA26" s="210"/>
      <c r="BB26" s="210"/>
      <c r="BC26" s="210"/>
      <c r="BD26" s="210"/>
      <c r="BE26" s="210"/>
      <c r="BF26" s="1301"/>
      <c r="BG26" s="1295"/>
      <c r="BH26" s="210"/>
      <c r="BI26" s="210"/>
      <c r="BJ26" s="210"/>
      <c r="BK26" s="210"/>
      <c r="BL26" s="210"/>
      <c r="BM26" s="210"/>
      <c r="BN26" s="1301"/>
      <c r="BO26" s="1295"/>
      <c r="BP26" s="210"/>
      <c r="BQ26" s="210"/>
      <c r="BR26" s="210"/>
      <c r="BS26" s="210"/>
      <c r="BT26" s="210"/>
      <c r="BU26" s="210"/>
    </row>
    <row r="27" spans="1:73" ht="40.35" customHeight="1">
      <c r="A27" s="133"/>
      <c r="B27" s="141"/>
      <c r="C27" s="1221"/>
      <c r="D27" s="1883"/>
      <c r="E27" s="1840"/>
      <c r="F27" s="1887"/>
      <c r="G27" s="1890"/>
      <c r="H27" s="1893"/>
      <c r="I27" s="1893"/>
      <c r="J27" s="1896"/>
      <c r="K27" s="1899"/>
      <c r="L27" s="1902"/>
      <c r="M27" s="1890"/>
      <c r="N27" s="1906"/>
      <c r="O27" s="1909"/>
      <c r="P27" s="1673"/>
      <c r="Q27" s="1268"/>
      <c r="R27" s="1277"/>
      <c r="S27" s="1277"/>
      <c r="T27" s="1285"/>
      <c r="U27" s="1288"/>
      <c r="V27" s="1288"/>
      <c r="W27" s="1288"/>
      <c r="X27" s="1288"/>
      <c r="Y27" s="1288"/>
      <c r="Z27" s="1295"/>
      <c r="AA27" s="1295"/>
      <c r="AB27" s="1295"/>
      <c r="AC27" s="1295"/>
      <c r="AD27" s="1295"/>
      <c r="AE27" s="1295"/>
      <c r="AF27" s="1295"/>
      <c r="AG27" s="200"/>
      <c r="AH27" s="199"/>
      <c r="AI27" s="199"/>
      <c r="AJ27" s="199"/>
      <c r="AK27" s="200"/>
      <c r="AL27" s="201"/>
      <c r="AM27" s="201"/>
      <c r="AN27" s="201"/>
      <c r="AO27" s="201"/>
      <c r="AP27" s="1301"/>
      <c r="AQ27" s="1295"/>
      <c r="AR27" s="210"/>
      <c r="AS27" s="210"/>
      <c r="AT27" s="210"/>
      <c r="AU27" s="210"/>
      <c r="AV27" s="210"/>
      <c r="AW27" s="210"/>
      <c r="AX27" s="1301"/>
      <c r="AY27" s="1295"/>
      <c r="AZ27" s="210"/>
      <c r="BA27" s="210"/>
      <c r="BB27" s="210"/>
      <c r="BC27" s="210"/>
      <c r="BD27" s="210"/>
      <c r="BE27" s="210"/>
      <c r="BF27" s="1301"/>
      <c r="BG27" s="1295"/>
      <c r="BH27" s="210"/>
      <c r="BI27" s="210"/>
      <c r="BJ27" s="210"/>
      <c r="BK27" s="210"/>
      <c r="BL27" s="210"/>
      <c r="BM27" s="210"/>
      <c r="BN27" s="1301"/>
      <c r="BO27" s="1295"/>
      <c r="BP27" s="210"/>
      <c r="BQ27" s="210"/>
      <c r="BR27" s="210"/>
      <c r="BS27" s="210"/>
      <c r="BT27" s="210"/>
      <c r="BU27" s="210"/>
    </row>
    <row r="28" spans="1:73" ht="40.35" customHeight="1">
      <c r="A28" s="133"/>
      <c r="B28" s="141"/>
      <c r="C28" s="1222"/>
      <c r="D28" s="1884"/>
      <c r="E28" s="1841"/>
      <c r="F28" s="1888"/>
      <c r="G28" s="1891"/>
      <c r="H28" s="1894"/>
      <c r="I28" s="1894"/>
      <c r="J28" s="1897"/>
      <c r="K28" s="1900"/>
      <c r="L28" s="1903"/>
      <c r="M28" s="1891"/>
      <c r="N28" s="1907"/>
      <c r="O28" s="1910"/>
      <c r="P28" s="1674"/>
      <c r="Q28" s="1269"/>
      <c r="R28" s="1278"/>
      <c r="S28" s="1278"/>
      <c r="T28" s="1286"/>
      <c r="U28" s="1289"/>
      <c r="V28" s="1289"/>
      <c r="W28" s="1289"/>
      <c r="X28" s="1289"/>
      <c r="Y28" s="1289"/>
      <c r="Z28" s="1296"/>
      <c r="AA28" s="1296"/>
      <c r="AB28" s="1296"/>
      <c r="AC28" s="1296"/>
      <c r="AD28" s="1296"/>
      <c r="AE28" s="1296"/>
      <c r="AF28" s="1296"/>
      <c r="AG28" s="202"/>
      <c r="AH28" s="203"/>
      <c r="AI28" s="203"/>
      <c r="AJ28" s="203"/>
      <c r="AK28" s="202"/>
      <c r="AL28" s="204"/>
      <c r="AM28" s="204"/>
      <c r="AN28" s="204"/>
      <c r="AO28" s="204"/>
      <c r="AP28" s="1302"/>
      <c r="AQ28" s="1296"/>
      <c r="AR28" s="211"/>
      <c r="AS28" s="211"/>
      <c r="AT28" s="211"/>
      <c r="AU28" s="211"/>
      <c r="AV28" s="211"/>
      <c r="AW28" s="211"/>
      <c r="AX28" s="1302"/>
      <c r="AY28" s="1296"/>
      <c r="AZ28" s="211"/>
      <c r="BA28" s="211"/>
      <c r="BB28" s="211"/>
      <c r="BC28" s="211"/>
      <c r="BD28" s="211"/>
      <c r="BE28" s="211"/>
      <c r="BF28" s="1302"/>
      <c r="BG28" s="1296"/>
      <c r="BH28" s="211"/>
      <c r="BI28" s="211"/>
      <c r="BJ28" s="211"/>
      <c r="BK28" s="211"/>
      <c r="BL28" s="211"/>
      <c r="BM28" s="211"/>
      <c r="BN28" s="1302"/>
      <c r="BO28" s="1296"/>
      <c r="BP28" s="211"/>
      <c r="BQ28" s="211"/>
      <c r="BR28" s="211"/>
      <c r="BS28" s="211"/>
      <c r="BT28" s="211"/>
      <c r="BU28" s="211"/>
    </row>
    <row r="29" spans="1:73" ht="40.35" customHeight="1">
      <c r="A29" s="133"/>
      <c r="B29" s="141"/>
      <c r="C29" s="1220" t="s">
        <v>2724</v>
      </c>
      <c r="D29" s="1885" t="s">
        <v>2725</v>
      </c>
      <c r="E29" s="1839">
        <v>901</v>
      </c>
      <c r="F29" s="1886" t="s">
        <v>3909</v>
      </c>
      <c r="G29" s="1889" t="s">
        <v>2717</v>
      </c>
      <c r="H29" s="1892">
        <v>8</v>
      </c>
      <c r="I29" s="1892" t="s">
        <v>2982</v>
      </c>
      <c r="J29" s="1895">
        <v>45</v>
      </c>
      <c r="K29" s="1898" t="s">
        <v>3830</v>
      </c>
      <c r="L29" s="1901">
        <v>4599</v>
      </c>
      <c r="M29" s="1889" t="s">
        <v>3910</v>
      </c>
      <c r="N29" s="1905">
        <v>2024004540049</v>
      </c>
      <c r="O29" s="1908" t="s">
        <v>3911</v>
      </c>
      <c r="P29" s="1672" t="s">
        <v>2726</v>
      </c>
      <c r="Q29" s="1267">
        <v>8</v>
      </c>
      <c r="R29" s="1276" t="s">
        <v>2871</v>
      </c>
      <c r="S29" s="1276"/>
      <c r="T29" s="1284"/>
      <c r="U29" s="1287"/>
      <c r="V29" s="1287"/>
      <c r="W29" s="1287"/>
      <c r="X29" s="1287"/>
      <c r="Y29" s="1287"/>
      <c r="Z29" s="1294">
        <f t="shared" si="5"/>
        <v>0</v>
      </c>
      <c r="AA29" s="1294">
        <f t="shared" si="11"/>
        <v>0</v>
      </c>
      <c r="AB29" s="1294">
        <f t="shared" si="11"/>
        <v>0</v>
      </c>
      <c r="AC29" s="1294">
        <f t="shared" si="11"/>
        <v>0</v>
      </c>
      <c r="AD29" s="1294">
        <f t="shared" si="11"/>
        <v>0</v>
      </c>
      <c r="AE29" s="1294">
        <f t="shared" si="11"/>
        <v>0</v>
      </c>
      <c r="AF29" s="1294">
        <f t="shared" si="11"/>
        <v>0</v>
      </c>
      <c r="AG29" s="194"/>
      <c r="AH29" s="195"/>
      <c r="AI29" s="195"/>
      <c r="AJ29" s="195"/>
      <c r="AK29" s="196"/>
      <c r="AL29" s="197"/>
      <c r="AM29" s="197"/>
      <c r="AN29" s="197"/>
      <c r="AO29" s="197"/>
      <c r="AP29" s="1300">
        <f>+U29</f>
        <v>0</v>
      </c>
      <c r="AQ29" s="1294">
        <f>SUM(AR29:AW32)</f>
        <v>0</v>
      </c>
      <c r="AR29" s="209"/>
      <c r="AS29" s="209"/>
      <c r="AT29" s="209"/>
      <c r="AU29" s="209"/>
      <c r="AV29" s="209"/>
      <c r="AW29" s="209"/>
      <c r="AX29" s="1300">
        <f>+V29</f>
        <v>0</v>
      </c>
      <c r="AY29" s="1294">
        <f>SUM(AZ29:BE32)</f>
        <v>0</v>
      </c>
      <c r="AZ29" s="209"/>
      <c r="BA29" s="209"/>
      <c r="BB29" s="209"/>
      <c r="BC29" s="209"/>
      <c r="BD29" s="209"/>
      <c r="BE29" s="209"/>
      <c r="BF29" s="1300">
        <f>+W29</f>
        <v>0</v>
      </c>
      <c r="BG29" s="1294">
        <f>SUM(BH29:BM32)</f>
        <v>0</v>
      </c>
      <c r="BH29" s="209"/>
      <c r="BI29" s="209"/>
      <c r="BJ29" s="209"/>
      <c r="BK29" s="209"/>
      <c r="BL29" s="209"/>
      <c r="BM29" s="209"/>
      <c r="BN29" s="1300">
        <f>+X29</f>
        <v>0</v>
      </c>
      <c r="BO29" s="1294">
        <f>SUM(BP29:BU32)</f>
        <v>0</v>
      </c>
      <c r="BP29" s="209"/>
      <c r="BQ29" s="209"/>
      <c r="BR29" s="209"/>
      <c r="BS29" s="209"/>
      <c r="BT29" s="209"/>
      <c r="BU29" s="209"/>
    </row>
    <row r="30" spans="1:73" ht="40.35" customHeight="1">
      <c r="A30" s="133"/>
      <c r="B30" s="141"/>
      <c r="C30" s="1221"/>
      <c r="D30" s="1883"/>
      <c r="E30" s="1840"/>
      <c r="F30" s="1887"/>
      <c r="G30" s="1890"/>
      <c r="H30" s="1893"/>
      <c r="I30" s="1893"/>
      <c r="J30" s="1896"/>
      <c r="K30" s="1899"/>
      <c r="L30" s="1902"/>
      <c r="M30" s="1890"/>
      <c r="N30" s="1906"/>
      <c r="O30" s="1909"/>
      <c r="P30" s="1673"/>
      <c r="Q30" s="1268"/>
      <c r="R30" s="1277"/>
      <c r="S30" s="1277"/>
      <c r="T30" s="1285"/>
      <c r="U30" s="1288"/>
      <c r="V30" s="1288"/>
      <c r="W30" s="1288"/>
      <c r="X30" s="1288"/>
      <c r="Y30" s="1288"/>
      <c r="Z30" s="1295"/>
      <c r="AA30" s="1295"/>
      <c r="AB30" s="1295"/>
      <c r="AC30" s="1295"/>
      <c r="AD30" s="1295"/>
      <c r="AE30" s="1295"/>
      <c r="AF30" s="1295"/>
      <c r="AG30" s="198"/>
      <c r="AH30" s="199"/>
      <c r="AI30" s="199"/>
      <c r="AJ30" s="199"/>
      <c r="AK30" s="200"/>
      <c r="AL30" s="201"/>
      <c r="AM30" s="201"/>
      <c r="AN30" s="201"/>
      <c r="AO30" s="201"/>
      <c r="AP30" s="1301"/>
      <c r="AQ30" s="1295"/>
      <c r="AR30" s="210"/>
      <c r="AS30" s="210"/>
      <c r="AT30" s="210"/>
      <c r="AU30" s="210"/>
      <c r="AV30" s="210"/>
      <c r="AW30" s="210"/>
      <c r="AX30" s="1301"/>
      <c r="AY30" s="1295"/>
      <c r="AZ30" s="210"/>
      <c r="BA30" s="210"/>
      <c r="BB30" s="210"/>
      <c r="BC30" s="210"/>
      <c r="BD30" s="210"/>
      <c r="BE30" s="210"/>
      <c r="BF30" s="1301"/>
      <c r="BG30" s="1295"/>
      <c r="BH30" s="210"/>
      <c r="BI30" s="210"/>
      <c r="BJ30" s="210"/>
      <c r="BK30" s="210"/>
      <c r="BL30" s="210"/>
      <c r="BM30" s="210"/>
      <c r="BN30" s="1301"/>
      <c r="BO30" s="1295"/>
      <c r="BP30" s="210"/>
      <c r="BQ30" s="210"/>
      <c r="BR30" s="210"/>
      <c r="BS30" s="210"/>
      <c r="BT30" s="210"/>
      <c r="BU30" s="210"/>
    </row>
    <row r="31" spans="1:73" ht="40.35" customHeight="1">
      <c r="A31" s="133"/>
      <c r="B31" s="141"/>
      <c r="C31" s="1221"/>
      <c r="D31" s="1883"/>
      <c r="E31" s="1840"/>
      <c r="F31" s="1887"/>
      <c r="G31" s="1890"/>
      <c r="H31" s="1893"/>
      <c r="I31" s="1893"/>
      <c r="J31" s="1896"/>
      <c r="K31" s="1899"/>
      <c r="L31" s="1902"/>
      <c r="M31" s="1890"/>
      <c r="N31" s="1906"/>
      <c r="O31" s="1909"/>
      <c r="P31" s="1673"/>
      <c r="Q31" s="1268"/>
      <c r="R31" s="1277"/>
      <c r="S31" s="1277"/>
      <c r="T31" s="1285"/>
      <c r="U31" s="1288"/>
      <c r="V31" s="1288"/>
      <c r="W31" s="1288"/>
      <c r="X31" s="1288"/>
      <c r="Y31" s="1288"/>
      <c r="Z31" s="1295"/>
      <c r="AA31" s="1295"/>
      <c r="AB31" s="1295"/>
      <c r="AC31" s="1295"/>
      <c r="AD31" s="1295"/>
      <c r="AE31" s="1295"/>
      <c r="AF31" s="1295"/>
      <c r="AG31" s="200"/>
      <c r="AH31" s="199"/>
      <c r="AI31" s="199"/>
      <c r="AJ31" s="199"/>
      <c r="AK31" s="200"/>
      <c r="AL31" s="201"/>
      <c r="AM31" s="201"/>
      <c r="AN31" s="201"/>
      <c r="AO31" s="201"/>
      <c r="AP31" s="1301"/>
      <c r="AQ31" s="1295"/>
      <c r="AR31" s="210"/>
      <c r="AS31" s="210"/>
      <c r="AT31" s="210"/>
      <c r="AU31" s="210"/>
      <c r="AV31" s="210"/>
      <c r="AW31" s="210"/>
      <c r="AX31" s="1301"/>
      <c r="AY31" s="1295"/>
      <c r="AZ31" s="210"/>
      <c r="BA31" s="210"/>
      <c r="BB31" s="210"/>
      <c r="BC31" s="210"/>
      <c r="BD31" s="210"/>
      <c r="BE31" s="210"/>
      <c r="BF31" s="1301"/>
      <c r="BG31" s="1295"/>
      <c r="BH31" s="210"/>
      <c r="BI31" s="210"/>
      <c r="BJ31" s="210"/>
      <c r="BK31" s="210"/>
      <c r="BL31" s="210"/>
      <c r="BM31" s="210"/>
      <c r="BN31" s="1301"/>
      <c r="BO31" s="1295"/>
      <c r="BP31" s="210"/>
      <c r="BQ31" s="210"/>
      <c r="BR31" s="210"/>
      <c r="BS31" s="210"/>
      <c r="BT31" s="210"/>
      <c r="BU31" s="210"/>
    </row>
    <row r="32" spans="1:73" ht="40.35" customHeight="1">
      <c r="A32" s="133"/>
      <c r="B32" s="141"/>
      <c r="C32" s="1222"/>
      <c r="D32" s="1884"/>
      <c r="E32" s="1841"/>
      <c r="F32" s="1888"/>
      <c r="G32" s="1891"/>
      <c r="H32" s="1894"/>
      <c r="I32" s="1894"/>
      <c r="J32" s="1897"/>
      <c r="K32" s="1900"/>
      <c r="L32" s="1903"/>
      <c r="M32" s="1891"/>
      <c r="N32" s="1907"/>
      <c r="O32" s="1910"/>
      <c r="P32" s="1674"/>
      <c r="Q32" s="1269"/>
      <c r="R32" s="1278"/>
      <c r="S32" s="1278"/>
      <c r="T32" s="1286"/>
      <c r="U32" s="1289"/>
      <c r="V32" s="1289"/>
      <c r="W32" s="1289"/>
      <c r="X32" s="1289"/>
      <c r="Y32" s="1289"/>
      <c r="Z32" s="1296"/>
      <c r="AA32" s="1296"/>
      <c r="AB32" s="1296"/>
      <c r="AC32" s="1296"/>
      <c r="AD32" s="1296"/>
      <c r="AE32" s="1296"/>
      <c r="AF32" s="1296"/>
      <c r="AG32" s="202"/>
      <c r="AH32" s="203"/>
      <c r="AI32" s="203"/>
      <c r="AJ32" s="203"/>
      <c r="AK32" s="202"/>
      <c r="AL32" s="204"/>
      <c r="AM32" s="204"/>
      <c r="AN32" s="204"/>
      <c r="AO32" s="204"/>
      <c r="AP32" s="1302"/>
      <c r="AQ32" s="1296"/>
      <c r="AR32" s="211"/>
      <c r="AS32" s="211"/>
      <c r="AT32" s="211"/>
      <c r="AU32" s="211"/>
      <c r="AV32" s="211"/>
      <c r="AW32" s="211"/>
      <c r="AX32" s="1302"/>
      <c r="AY32" s="1296"/>
      <c r="AZ32" s="211"/>
      <c r="BA32" s="211"/>
      <c r="BB32" s="211"/>
      <c r="BC32" s="211"/>
      <c r="BD32" s="211"/>
      <c r="BE32" s="211"/>
      <c r="BF32" s="1302"/>
      <c r="BG32" s="1296"/>
      <c r="BH32" s="211"/>
      <c r="BI32" s="211"/>
      <c r="BJ32" s="211"/>
      <c r="BK32" s="211"/>
      <c r="BL32" s="211"/>
      <c r="BM32" s="211"/>
      <c r="BN32" s="1302"/>
      <c r="BO32" s="1296"/>
      <c r="BP32" s="211"/>
      <c r="BQ32" s="211"/>
      <c r="BR32" s="211"/>
      <c r="BS32" s="211"/>
      <c r="BT32" s="211"/>
      <c r="BU32" s="211"/>
    </row>
    <row r="33" spans="1:73" ht="40.35" customHeight="1">
      <c r="A33" s="133"/>
      <c r="B33" s="141"/>
      <c r="C33" s="1220" t="s">
        <v>2727</v>
      </c>
      <c r="D33" s="1885" t="s">
        <v>2728</v>
      </c>
      <c r="E33" s="1839">
        <v>902</v>
      </c>
      <c r="F33" s="1886" t="s">
        <v>3901</v>
      </c>
      <c r="G33" s="1889" t="s">
        <v>594</v>
      </c>
      <c r="H33" s="1892">
        <v>500</v>
      </c>
      <c r="I33" s="1892" t="s">
        <v>2982</v>
      </c>
      <c r="J33" s="1895">
        <v>45</v>
      </c>
      <c r="K33" s="1898" t="s">
        <v>3830</v>
      </c>
      <c r="L33" s="1901">
        <v>4599</v>
      </c>
      <c r="M33" s="1889" t="s">
        <v>3910</v>
      </c>
      <c r="N33" s="1905">
        <v>2024004540049</v>
      </c>
      <c r="O33" s="1908" t="s">
        <v>3911</v>
      </c>
      <c r="P33" s="1672" t="s">
        <v>2729</v>
      </c>
      <c r="Q33" s="1267">
        <v>500</v>
      </c>
      <c r="R33" s="1276" t="s">
        <v>2871</v>
      </c>
      <c r="S33" s="1276"/>
      <c r="T33" s="1284"/>
      <c r="U33" s="1287"/>
      <c r="V33" s="1287"/>
      <c r="W33" s="1287"/>
      <c r="X33" s="1287"/>
      <c r="Y33" s="1287"/>
      <c r="Z33" s="1294">
        <f t="shared" si="5"/>
        <v>0</v>
      </c>
      <c r="AA33" s="1294">
        <f t="shared" si="11"/>
        <v>0</v>
      </c>
      <c r="AB33" s="1294">
        <f t="shared" si="11"/>
        <v>0</v>
      </c>
      <c r="AC33" s="1294">
        <f t="shared" si="11"/>
        <v>0</v>
      </c>
      <c r="AD33" s="1294">
        <f t="shared" si="11"/>
        <v>0</v>
      </c>
      <c r="AE33" s="1294">
        <f t="shared" si="11"/>
        <v>0</v>
      </c>
      <c r="AF33" s="1294">
        <f t="shared" si="11"/>
        <v>0</v>
      </c>
      <c r="AG33" s="194"/>
      <c r="AH33" s="195"/>
      <c r="AI33" s="195"/>
      <c r="AJ33" s="195"/>
      <c r="AK33" s="196"/>
      <c r="AL33" s="197"/>
      <c r="AM33" s="197"/>
      <c r="AN33" s="197"/>
      <c r="AO33" s="197"/>
      <c r="AP33" s="1300">
        <f>+U33</f>
        <v>0</v>
      </c>
      <c r="AQ33" s="1294">
        <f>SUM(AR33:AW36)</f>
        <v>0</v>
      </c>
      <c r="AR33" s="209"/>
      <c r="AS33" s="209"/>
      <c r="AT33" s="209"/>
      <c r="AU33" s="209"/>
      <c r="AV33" s="209"/>
      <c r="AW33" s="209"/>
      <c r="AX33" s="1300">
        <f>+V33</f>
        <v>0</v>
      </c>
      <c r="AY33" s="1294">
        <f>SUM(AZ33:BE36)</f>
        <v>0</v>
      </c>
      <c r="AZ33" s="209"/>
      <c r="BA33" s="209"/>
      <c r="BB33" s="209"/>
      <c r="BC33" s="209"/>
      <c r="BD33" s="209"/>
      <c r="BE33" s="209"/>
      <c r="BF33" s="1300">
        <f>+W33</f>
        <v>0</v>
      </c>
      <c r="BG33" s="1294">
        <f>SUM(BH33:BM36)</f>
        <v>0</v>
      </c>
      <c r="BH33" s="209"/>
      <c r="BI33" s="209"/>
      <c r="BJ33" s="209"/>
      <c r="BK33" s="209"/>
      <c r="BL33" s="209"/>
      <c r="BM33" s="209"/>
      <c r="BN33" s="1300">
        <f>+X33</f>
        <v>0</v>
      </c>
      <c r="BO33" s="1294">
        <f>SUM(BP33:BU36)</f>
        <v>0</v>
      </c>
      <c r="BP33" s="209"/>
      <c r="BQ33" s="209"/>
      <c r="BR33" s="209"/>
      <c r="BS33" s="209"/>
      <c r="BT33" s="209"/>
      <c r="BU33" s="209"/>
    </row>
    <row r="34" spans="1:73" ht="40.35" customHeight="1">
      <c r="A34" s="133"/>
      <c r="B34" s="141"/>
      <c r="C34" s="1221"/>
      <c r="D34" s="1883"/>
      <c r="E34" s="1840"/>
      <c r="F34" s="1887"/>
      <c r="G34" s="1890"/>
      <c r="H34" s="1893"/>
      <c r="I34" s="1893"/>
      <c r="J34" s="1896"/>
      <c r="K34" s="1899"/>
      <c r="L34" s="1902"/>
      <c r="M34" s="1890"/>
      <c r="N34" s="1906"/>
      <c r="O34" s="1909"/>
      <c r="P34" s="1673"/>
      <c r="Q34" s="1268"/>
      <c r="R34" s="1277"/>
      <c r="S34" s="1277"/>
      <c r="T34" s="1285"/>
      <c r="U34" s="1288"/>
      <c r="V34" s="1288"/>
      <c r="W34" s="1288"/>
      <c r="X34" s="1288"/>
      <c r="Y34" s="1288"/>
      <c r="Z34" s="1295"/>
      <c r="AA34" s="1295"/>
      <c r="AB34" s="1295"/>
      <c r="AC34" s="1295"/>
      <c r="AD34" s="1295"/>
      <c r="AE34" s="1295"/>
      <c r="AF34" s="1295"/>
      <c r="AG34" s="198"/>
      <c r="AH34" s="199"/>
      <c r="AI34" s="199"/>
      <c r="AJ34" s="199"/>
      <c r="AK34" s="200"/>
      <c r="AL34" s="201"/>
      <c r="AM34" s="201"/>
      <c r="AN34" s="201"/>
      <c r="AO34" s="201"/>
      <c r="AP34" s="1301"/>
      <c r="AQ34" s="1295"/>
      <c r="AR34" s="210"/>
      <c r="AS34" s="210"/>
      <c r="AT34" s="210"/>
      <c r="AU34" s="210"/>
      <c r="AV34" s="210"/>
      <c r="AW34" s="210"/>
      <c r="AX34" s="1301"/>
      <c r="AY34" s="1295"/>
      <c r="AZ34" s="210"/>
      <c r="BA34" s="210"/>
      <c r="BB34" s="210"/>
      <c r="BC34" s="210"/>
      <c r="BD34" s="210"/>
      <c r="BE34" s="210"/>
      <c r="BF34" s="1301"/>
      <c r="BG34" s="1295"/>
      <c r="BH34" s="210"/>
      <c r="BI34" s="210"/>
      <c r="BJ34" s="210"/>
      <c r="BK34" s="210"/>
      <c r="BL34" s="210"/>
      <c r="BM34" s="210"/>
      <c r="BN34" s="1301"/>
      <c r="BO34" s="1295"/>
      <c r="BP34" s="210"/>
      <c r="BQ34" s="210"/>
      <c r="BR34" s="210"/>
      <c r="BS34" s="210"/>
      <c r="BT34" s="210"/>
      <c r="BU34" s="210"/>
    </row>
    <row r="35" spans="1:73" ht="40.35" customHeight="1">
      <c r="A35" s="133"/>
      <c r="B35" s="141"/>
      <c r="C35" s="1221"/>
      <c r="D35" s="1883"/>
      <c r="E35" s="1840"/>
      <c r="F35" s="1887"/>
      <c r="G35" s="1890"/>
      <c r="H35" s="1893"/>
      <c r="I35" s="1893"/>
      <c r="J35" s="1896"/>
      <c r="K35" s="1899"/>
      <c r="L35" s="1902"/>
      <c r="M35" s="1890"/>
      <c r="N35" s="1906"/>
      <c r="O35" s="1909"/>
      <c r="P35" s="1673"/>
      <c r="Q35" s="1268"/>
      <c r="R35" s="1277"/>
      <c r="S35" s="1277"/>
      <c r="T35" s="1285"/>
      <c r="U35" s="1288"/>
      <c r="V35" s="1288"/>
      <c r="W35" s="1288"/>
      <c r="X35" s="1288"/>
      <c r="Y35" s="1288"/>
      <c r="Z35" s="1295"/>
      <c r="AA35" s="1295"/>
      <c r="AB35" s="1295"/>
      <c r="AC35" s="1295"/>
      <c r="AD35" s="1295"/>
      <c r="AE35" s="1295"/>
      <c r="AF35" s="1295"/>
      <c r="AG35" s="200"/>
      <c r="AH35" s="199"/>
      <c r="AI35" s="199"/>
      <c r="AJ35" s="199"/>
      <c r="AK35" s="200"/>
      <c r="AL35" s="201"/>
      <c r="AM35" s="201"/>
      <c r="AN35" s="201"/>
      <c r="AO35" s="201"/>
      <c r="AP35" s="1301"/>
      <c r="AQ35" s="1295"/>
      <c r="AR35" s="210"/>
      <c r="AS35" s="210"/>
      <c r="AT35" s="210"/>
      <c r="AU35" s="210"/>
      <c r="AV35" s="210"/>
      <c r="AW35" s="210"/>
      <c r="AX35" s="1301"/>
      <c r="AY35" s="1295"/>
      <c r="AZ35" s="210"/>
      <c r="BA35" s="210"/>
      <c r="BB35" s="210"/>
      <c r="BC35" s="210"/>
      <c r="BD35" s="210"/>
      <c r="BE35" s="210"/>
      <c r="BF35" s="1301"/>
      <c r="BG35" s="1295"/>
      <c r="BH35" s="210"/>
      <c r="BI35" s="210"/>
      <c r="BJ35" s="210"/>
      <c r="BK35" s="210"/>
      <c r="BL35" s="210"/>
      <c r="BM35" s="210"/>
      <c r="BN35" s="1301"/>
      <c r="BO35" s="1295"/>
      <c r="BP35" s="210"/>
      <c r="BQ35" s="210"/>
      <c r="BR35" s="210"/>
      <c r="BS35" s="210"/>
      <c r="BT35" s="210"/>
      <c r="BU35" s="210"/>
    </row>
    <row r="36" spans="1:73" ht="40.35" customHeight="1">
      <c r="A36" s="133"/>
      <c r="B36" s="141"/>
      <c r="C36" s="1222"/>
      <c r="D36" s="1884"/>
      <c r="E36" s="1841"/>
      <c r="F36" s="1888"/>
      <c r="G36" s="1891"/>
      <c r="H36" s="1894"/>
      <c r="I36" s="1894"/>
      <c r="J36" s="1897"/>
      <c r="K36" s="1900"/>
      <c r="L36" s="1903"/>
      <c r="M36" s="1891"/>
      <c r="N36" s="1907"/>
      <c r="O36" s="1910"/>
      <c r="P36" s="1674"/>
      <c r="Q36" s="1269"/>
      <c r="R36" s="1278"/>
      <c r="S36" s="1278"/>
      <c r="T36" s="1286"/>
      <c r="U36" s="1289"/>
      <c r="V36" s="1289"/>
      <c r="W36" s="1289"/>
      <c r="X36" s="1289"/>
      <c r="Y36" s="1289"/>
      <c r="Z36" s="1296"/>
      <c r="AA36" s="1296"/>
      <c r="AB36" s="1296"/>
      <c r="AC36" s="1296"/>
      <c r="AD36" s="1296"/>
      <c r="AE36" s="1296"/>
      <c r="AF36" s="1296"/>
      <c r="AG36" s="202"/>
      <c r="AH36" s="203"/>
      <c r="AI36" s="203"/>
      <c r="AJ36" s="203"/>
      <c r="AK36" s="202"/>
      <c r="AL36" s="204"/>
      <c r="AM36" s="204"/>
      <c r="AN36" s="204"/>
      <c r="AO36" s="204"/>
      <c r="AP36" s="1302"/>
      <c r="AQ36" s="1296"/>
      <c r="AR36" s="211"/>
      <c r="AS36" s="211"/>
      <c r="AT36" s="211"/>
      <c r="AU36" s="211"/>
      <c r="AV36" s="211"/>
      <c r="AW36" s="211"/>
      <c r="AX36" s="1302"/>
      <c r="AY36" s="1296"/>
      <c r="AZ36" s="211"/>
      <c r="BA36" s="211"/>
      <c r="BB36" s="211"/>
      <c r="BC36" s="211"/>
      <c r="BD36" s="211"/>
      <c r="BE36" s="211"/>
      <c r="BF36" s="1302"/>
      <c r="BG36" s="1296"/>
      <c r="BH36" s="211"/>
      <c r="BI36" s="211"/>
      <c r="BJ36" s="211"/>
      <c r="BK36" s="211"/>
      <c r="BL36" s="211"/>
      <c r="BM36" s="211"/>
      <c r="BN36" s="1302"/>
      <c r="BO36" s="1296"/>
      <c r="BP36" s="211"/>
      <c r="BQ36" s="211"/>
      <c r="BR36" s="211"/>
      <c r="BS36" s="211"/>
      <c r="BT36" s="211"/>
      <c r="BU36" s="211"/>
    </row>
    <row r="37" spans="1:73" ht="40.35" customHeight="1">
      <c r="A37" s="133"/>
      <c r="B37" s="141"/>
      <c r="C37" s="1220" t="s">
        <v>2730</v>
      </c>
      <c r="D37" s="1885" t="s">
        <v>2731</v>
      </c>
      <c r="E37" s="1839">
        <v>903</v>
      </c>
      <c r="F37" s="1886" t="s">
        <v>3901</v>
      </c>
      <c r="G37" s="1889" t="s">
        <v>594</v>
      </c>
      <c r="H37" s="1892" t="s">
        <v>3011</v>
      </c>
      <c r="I37" s="1892" t="s">
        <v>2982</v>
      </c>
      <c r="J37" s="1895">
        <v>45</v>
      </c>
      <c r="K37" s="1898" t="s">
        <v>3830</v>
      </c>
      <c r="L37" s="1901">
        <v>4599</v>
      </c>
      <c r="M37" s="1889" t="s">
        <v>3910</v>
      </c>
      <c r="N37" s="1905">
        <v>2024004540049</v>
      </c>
      <c r="O37" s="1908" t="s">
        <v>3911</v>
      </c>
      <c r="P37" s="1672" t="s">
        <v>2732</v>
      </c>
      <c r="Q37" s="1267">
        <v>4</v>
      </c>
      <c r="R37" s="1276" t="s">
        <v>2867</v>
      </c>
      <c r="S37" s="1276"/>
      <c r="T37" s="1284"/>
      <c r="U37" s="1287"/>
      <c r="V37" s="1287"/>
      <c r="W37" s="1287"/>
      <c r="X37" s="1287"/>
      <c r="Y37" s="1287"/>
      <c r="Z37" s="1294">
        <f t="shared" si="5"/>
        <v>0</v>
      </c>
      <c r="AA37" s="1294">
        <f t="shared" si="11"/>
        <v>0</v>
      </c>
      <c r="AB37" s="1294">
        <f t="shared" si="11"/>
        <v>0</v>
      </c>
      <c r="AC37" s="1294">
        <f t="shared" si="11"/>
        <v>0</v>
      </c>
      <c r="AD37" s="1294">
        <f t="shared" si="11"/>
        <v>0</v>
      </c>
      <c r="AE37" s="1294">
        <f t="shared" si="11"/>
        <v>0</v>
      </c>
      <c r="AF37" s="1294">
        <f t="shared" si="11"/>
        <v>0</v>
      </c>
      <c r="AG37" s="194"/>
      <c r="AH37" s="195"/>
      <c r="AI37" s="195"/>
      <c r="AJ37" s="195"/>
      <c r="AK37" s="196"/>
      <c r="AL37" s="197"/>
      <c r="AM37" s="197"/>
      <c r="AN37" s="197"/>
      <c r="AO37" s="197"/>
      <c r="AP37" s="1300">
        <f>+U37</f>
        <v>0</v>
      </c>
      <c r="AQ37" s="1294">
        <f>SUM(AR37:AW40)</f>
        <v>0</v>
      </c>
      <c r="AR37" s="209"/>
      <c r="AS37" s="209"/>
      <c r="AT37" s="209"/>
      <c r="AU37" s="209"/>
      <c r="AV37" s="209"/>
      <c r="AW37" s="209"/>
      <c r="AX37" s="1300">
        <f>+V37</f>
        <v>0</v>
      </c>
      <c r="AY37" s="1294">
        <f>SUM(AZ37:BE40)</f>
        <v>0</v>
      </c>
      <c r="AZ37" s="209"/>
      <c r="BA37" s="209"/>
      <c r="BB37" s="209"/>
      <c r="BC37" s="209"/>
      <c r="BD37" s="209"/>
      <c r="BE37" s="209"/>
      <c r="BF37" s="1300">
        <f>+W37</f>
        <v>0</v>
      </c>
      <c r="BG37" s="1294">
        <f>SUM(BH37:BM40)</f>
        <v>0</v>
      </c>
      <c r="BH37" s="209"/>
      <c r="BI37" s="209"/>
      <c r="BJ37" s="209"/>
      <c r="BK37" s="209"/>
      <c r="BL37" s="209"/>
      <c r="BM37" s="209"/>
      <c r="BN37" s="1300">
        <f>+X37</f>
        <v>0</v>
      </c>
      <c r="BO37" s="1294">
        <f>SUM(BP37:BU40)</f>
        <v>0</v>
      </c>
      <c r="BP37" s="209"/>
      <c r="BQ37" s="209"/>
      <c r="BR37" s="209"/>
      <c r="BS37" s="209"/>
      <c r="BT37" s="209"/>
      <c r="BU37" s="209"/>
    </row>
    <row r="38" spans="1:73" ht="40.35" customHeight="1">
      <c r="A38" s="133"/>
      <c r="B38" s="141"/>
      <c r="C38" s="1221"/>
      <c r="D38" s="1883"/>
      <c r="E38" s="1840"/>
      <c r="F38" s="1887"/>
      <c r="G38" s="1890"/>
      <c r="H38" s="1893"/>
      <c r="I38" s="1893"/>
      <c r="J38" s="1896"/>
      <c r="K38" s="1899"/>
      <c r="L38" s="1902"/>
      <c r="M38" s="1890"/>
      <c r="N38" s="1906"/>
      <c r="O38" s="1909"/>
      <c r="P38" s="1673"/>
      <c r="Q38" s="1268"/>
      <c r="R38" s="1277"/>
      <c r="S38" s="1277"/>
      <c r="T38" s="1285"/>
      <c r="U38" s="1288"/>
      <c r="V38" s="1288"/>
      <c r="W38" s="1288"/>
      <c r="X38" s="1288"/>
      <c r="Y38" s="1288"/>
      <c r="Z38" s="1295"/>
      <c r="AA38" s="1295"/>
      <c r="AB38" s="1295"/>
      <c r="AC38" s="1295"/>
      <c r="AD38" s="1295"/>
      <c r="AE38" s="1295"/>
      <c r="AF38" s="1295"/>
      <c r="AG38" s="198"/>
      <c r="AH38" s="199"/>
      <c r="AI38" s="199"/>
      <c r="AJ38" s="199"/>
      <c r="AK38" s="200"/>
      <c r="AL38" s="201"/>
      <c r="AM38" s="201"/>
      <c r="AN38" s="201"/>
      <c r="AO38" s="201"/>
      <c r="AP38" s="1301"/>
      <c r="AQ38" s="1295"/>
      <c r="AR38" s="210"/>
      <c r="AS38" s="210"/>
      <c r="AT38" s="210"/>
      <c r="AU38" s="210"/>
      <c r="AV38" s="210"/>
      <c r="AW38" s="210"/>
      <c r="AX38" s="1301"/>
      <c r="AY38" s="1295"/>
      <c r="AZ38" s="210"/>
      <c r="BA38" s="210"/>
      <c r="BB38" s="210"/>
      <c r="BC38" s="210"/>
      <c r="BD38" s="210"/>
      <c r="BE38" s="210"/>
      <c r="BF38" s="1301"/>
      <c r="BG38" s="1295"/>
      <c r="BH38" s="210"/>
      <c r="BI38" s="210"/>
      <c r="BJ38" s="210"/>
      <c r="BK38" s="210"/>
      <c r="BL38" s="210"/>
      <c r="BM38" s="210"/>
      <c r="BN38" s="1301"/>
      <c r="BO38" s="1295"/>
      <c r="BP38" s="210"/>
      <c r="BQ38" s="210"/>
      <c r="BR38" s="210"/>
      <c r="BS38" s="210"/>
      <c r="BT38" s="210"/>
      <c r="BU38" s="210"/>
    </row>
    <row r="39" spans="1:73" ht="40.35" customHeight="1">
      <c r="A39" s="133"/>
      <c r="B39" s="141"/>
      <c r="C39" s="1221"/>
      <c r="D39" s="1883"/>
      <c r="E39" s="1840"/>
      <c r="F39" s="1887"/>
      <c r="G39" s="1890"/>
      <c r="H39" s="1893"/>
      <c r="I39" s="1893"/>
      <c r="J39" s="1896"/>
      <c r="K39" s="1899"/>
      <c r="L39" s="1902"/>
      <c r="M39" s="1890"/>
      <c r="N39" s="1906"/>
      <c r="O39" s="1909"/>
      <c r="P39" s="1673"/>
      <c r="Q39" s="1268"/>
      <c r="R39" s="1277"/>
      <c r="S39" s="1277"/>
      <c r="T39" s="1285"/>
      <c r="U39" s="1288"/>
      <c r="V39" s="1288"/>
      <c r="W39" s="1288"/>
      <c r="X39" s="1288"/>
      <c r="Y39" s="1288"/>
      <c r="Z39" s="1295"/>
      <c r="AA39" s="1295"/>
      <c r="AB39" s="1295"/>
      <c r="AC39" s="1295"/>
      <c r="AD39" s="1295"/>
      <c r="AE39" s="1295"/>
      <c r="AF39" s="1295"/>
      <c r="AG39" s="200"/>
      <c r="AH39" s="199"/>
      <c r="AI39" s="199"/>
      <c r="AJ39" s="199"/>
      <c r="AK39" s="200"/>
      <c r="AL39" s="201"/>
      <c r="AM39" s="201"/>
      <c r="AN39" s="201"/>
      <c r="AO39" s="201"/>
      <c r="AP39" s="1301"/>
      <c r="AQ39" s="1295"/>
      <c r="AR39" s="210"/>
      <c r="AS39" s="210"/>
      <c r="AT39" s="210"/>
      <c r="AU39" s="210"/>
      <c r="AV39" s="210"/>
      <c r="AW39" s="210"/>
      <c r="AX39" s="1301"/>
      <c r="AY39" s="1295"/>
      <c r="AZ39" s="210"/>
      <c r="BA39" s="210"/>
      <c r="BB39" s="210"/>
      <c r="BC39" s="210"/>
      <c r="BD39" s="210"/>
      <c r="BE39" s="210"/>
      <c r="BF39" s="1301"/>
      <c r="BG39" s="1295"/>
      <c r="BH39" s="210"/>
      <c r="BI39" s="210"/>
      <c r="BJ39" s="210"/>
      <c r="BK39" s="210"/>
      <c r="BL39" s="210"/>
      <c r="BM39" s="210"/>
      <c r="BN39" s="1301"/>
      <c r="BO39" s="1295"/>
      <c r="BP39" s="210"/>
      <c r="BQ39" s="210"/>
      <c r="BR39" s="210"/>
      <c r="BS39" s="210"/>
      <c r="BT39" s="210"/>
      <c r="BU39" s="210"/>
    </row>
    <row r="40" spans="1:73" ht="40.35" customHeight="1">
      <c r="A40" s="133"/>
      <c r="B40" s="141"/>
      <c r="C40" s="1222"/>
      <c r="D40" s="1884"/>
      <c r="E40" s="1841"/>
      <c r="F40" s="1888"/>
      <c r="G40" s="1891"/>
      <c r="H40" s="1894"/>
      <c r="I40" s="1894"/>
      <c r="J40" s="1897"/>
      <c r="K40" s="1900"/>
      <c r="L40" s="1903"/>
      <c r="M40" s="1891"/>
      <c r="N40" s="1907"/>
      <c r="O40" s="1910"/>
      <c r="P40" s="1674"/>
      <c r="Q40" s="1269"/>
      <c r="R40" s="1278"/>
      <c r="S40" s="1278"/>
      <c r="T40" s="1286"/>
      <c r="U40" s="1289"/>
      <c r="V40" s="1289"/>
      <c r="W40" s="1289"/>
      <c r="X40" s="1289"/>
      <c r="Y40" s="1289"/>
      <c r="Z40" s="1296"/>
      <c r="AA40" s="1296"/>
      <c r="AB40" s="1296"/>
      <c r="AC40" s="1296"/>
      <c r="AD40" s="1296"/>
      <c r="AE40" s="1296"/>
      <c r="AF40" s="1296"/>
      <c r="AG40" s="202"/>
      <c r="AH40" s="203"/>
      <c r="AI40" s="203"/>
      <c r="AJ40" s="203"/>
      <c r="AK40" s="202"/>
      <c r="AL40" s="204"/>
      <c r="AM40" s="204"/>
      <c r="AN40" s="204"/>
      <c r="AO40" s="204"/>
      <c r="AP40" s="1302"/>
      <c r="AQ40" s="1296"/>
      <c r="AR40" s="211"/>
      <c r="AS40" s="211"/>
      <c r="AT40" s="211"/>
      <c r="AU40" s="211"/>
      <c r="AV40" s="211"/>
      <c r="AW40" s="211"/>
      <c r="AX40" s="1302"/>
      <c r="AY40" s="1296"/>
      <c r="AZ40" s="211"/>
      <c r="BA40" s="211"/>
      <c r="BB40" s="211"/>
      <c r="BC40" s="211"/>
      <c r="BD40" s="211"/>
      <c r="BE40" s="211"/>
      <c r="BF40" s="1302"/>
      <c r="BG40" s="1296"/>
      <c r="BH40" s="211"/>
      <c r="BI40" s="211"/>
      <c r="BJ40" s="211"/>
      <c r="BK40" s="211"/>
      <c r="BL40" s="211"/>
      <c r="BM40" s="211"/>
      <c r="BN40" s="1302"/>
      <c r="BO40" s="1296"/>
      <c r="BP40" s="211"/>
      <c r="BQ40" s="211"/>
      <c r="BR40" s="211"/>
      <c r="BS40" s="211"/>
      <c r="BT40" s="211"/>
      <c r="BU40" s="211"/>
    </row>
    <row r="41" spans="1:73" ht="40.5" customHeight="1"/>
    <row r="42" spans="1:73" ht="40.5" customHeight="1"/>
    <row r="43" spans="1:73" ht="40.5" customHeight="1"/>
    <row r="44" spans="1:73" ht="40.5" customHeight="1"/>
    <row r="45" spans="1:73" ht="40.5" customHeight="1"/>
    <row r="46" spans="1:73" ht="40.5" customHeight="1"/>
    <row r="47" spans="1:73" ht="40.5" customHeight="1"/>
    <row r="48" spans="1:73" ht="40.5" customHeight="1"/>
    <row r="49" ht="40.5" customHeight="1"/>
    <row r="50" ht="40.5" customHeight="1"/>
    <row r="51" ht="40.5" customHeight="1"/>
    <row r="52" ht="40.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row r="69" ht="40.5" customHeight="1"/>
    <row r="70" ht="40.5" customHeight="1"/>
    <row r="71" ht="40.5" customHeight="1"/>
    <row r="72" ht="40.5" customHeight="1"/>
    <row r="73" ht="40.5" customHeight="1"/>
    <row r="74" ht="40.5" customHeight="1"/>
    <row r="75" ht="40.5" customHeight="1"/>
    <row r="76" ht="40.5" customHeight="1"/>
    <row r="77" ht="40.5" customHeight="1"/>
    <row r="78" ht="40.5" customHeight="1"/>
    <row r="79" ht="40.5" customHeight="1"/>
    <row r="80" ht="40.5" customHeight="1"/>
    <row r="81" ht="40.5" customHeight="1"/>
    <row r="82" ht="40.5" customHeight="1"/>
    <row r="83" ht="40.5" customHeight="1"/>
    <row r="84" ht="40.5" customHeight="1"/>
    <row r="85" ht="40.5" customHeight="1"/>
    <row r="86" ht="40.5" customHeight="1"/>
    <row r="87" ht="40.5" customHeight="1"/>
    <row r="88" ht="40.5" customHeight="1"/>
  </sheetData>
  <mergeCells count="367">
    <mergeCell ref="BT4:BT5"/>
    <mergeCell ref="BU4:BU5"/>
    <mergeCell ref="BN33:BN36"/>
    <mergeCell ref="BN37:BN40"/>
    <mergeCell ref="BO4:BO5"/>
    <mergeCell ref="BO9:BO12"/>
    <mergeCell ref="BO13:BO16"/>
    <mergeCell ref="BO17:BO20"/>
    <mergeCell ref="BO21:BO24"/>
    <mergeCell ref="BO25:BO28"/>
    <mergeCell ref="BO29:BO32"/>
    <mergeCell ref="BO33:BO36"/>
    <mergeCell ref="BO37:BO40"/>
    <mergeCell ref="BL4:BL5"/>
    <mergeCell ref="BM4:BM5"/>
    <mergeCell ref="BN4:BN5"/>
    <mergeCell ref="BN9:BN12"/>
    <mergeCell ref="BN13:BN16"/>
    <mergeCell ref="BN17:BN20"/>
    <mergeCell ref="BN21:BN24"/>
    <mergeCell ref="BN25:BN28"/>
    <mergeCell ref="BN29:BN32"/>
    <mergeCell ref="BF33:BF36"/>
    <mergeCell ref="BF37:BF40"/>
    <mergeCell ref="BG4:BG5"/>
    <mergeCell ref="BG9:BG12"/>
    <mergeCell ref="BG13:BG16"/>
    <mergeCell ref="BG17:BG20"/>
    <mergeCell ref="BG21:BG24"/>
    <mergeCell ref="BG25:BG28"/>
    <mergeCell ref="BG29:BG32"/>
    <mergeCell ref="BG33:BG36"/>
    <mergeCell ref="BG37:BG40"/>
    <mergeCell ref="BD4:BD5"/>
    <mergeCell ref="BE4:BE5"/>
    <mergeCell ref="BF4:BF5"/>
    <mergeCell ref="BF9:BF12"/>
    <mergeCell ref="BF13:BF16"/>
    <mergeCell ref="BF17:BF20"/>
    <mergeCell ref="BF21:BF24"/>
    <mergeCell ref="BF25:BF28"/>
    <mergeCell ref="BF29:BF32"/>
    <mergeCell ref="AX33:AX36"/>
    <mergeCell ref="AX37:AX40"/>
    <mergeCell ref="AY4:AY5"/>
    <mergeCell ref="AY9:AY12"/>
    <mergeCell ref="AY13:AY16"/>
    <mergeCell ref="AY17:AY20"/>
    <mergeCell ref="AY21:AY24"/>
    <mergeCell ref="AY25:AY28"/>
    <mergeCell ref="AY29:AY32"/>
    <mergeCell ref="AY33:AY36"/>
    <mergeCell ref="AY37:AY40"/>
    <mergeCell ref="AV4:AV5"/>
    <mergeCell ref="AW4:AW5"/>
    <mergeCell ref="AX4:AX5"/>
    <mergeCell ref="AX9:AX12"/>
    <mergeCell ref="AX13:AX16"/>
    <mergeCell ref="AX17:AX20"/>
    <mergeCell ref="AX21:AX24"/>
    <mergeCell ref="AX25:AX28"/>
    <mergeCell ref="AX29:AX32"/>
    <mergeCell ref="AQ4:AQ5"/>
    <mergeCell ref="AQ9:AQ12"/>
    <mergeCell ref="AQ13:AQ16"/>
    <mergeCell ref="AQ17:AQ20"/>
    <mergeCell ref="AQ21:AQ24"/>
    <mergeCell ref="AQ25:AQ28"/>
    <mergeCell ref="AQ29:AQ32"/>
    <mergeCell ref="AQ33:AQ36"/>
    <mergeCell ref="AQ37:AQ40"/>
    <mergeCell ref="AP4:AP5"/>
    <mergeCell ref="AP9:AP12"/>
    <mergeCell ref="AP13:AP16"/>
    <mergeCell ref="AP17:AP20"/>
    <mergeCell ref="AP21:AP24"/>
    <mergeCell ref="AP25:AP28"/>
    <mergeCell ref="AP29:AP32"/>
    <mergeCell ref="AP33:AP36"/>
    <mergeCell ref="AP37:AP40"/>
    <mergeCell ref="AE9:AE12"/>
    <mergeCell ref="AE13:AE16"/>
    <mergeCell ref="AE17:AE20"/>
    <mergeCell ref="AE21:AE24"/>
    <mergeCell ref="AE25:AE28"/>
    <mergeCell ref="AE29:AE32"/>
    <mergeCell ref="AE33:AE36"/>
    <mergeCell ref="AE37:AE40"/>
    <mergeCell ref="AF4:AF5"/>
    <mergeCell ref="AF9:AF12"/>
    <mergeCell ref="AF13:AF16"/>
    <mergeCell ref="AF17:AF20"/>
    <mergeCell ref="AF21:AF24"/>
    <mergeCell ref="AF25:AF28"/>
    <mergeCell ref="AF29:AF32"/>
    <mergeCell ref="AF33:AF36"/>
    <mergeCell ref="AF37:AF40"/>
    <mergeCell ref="AC9:AC12"/>
    <mergeCell ref="AC13:AC16"/>
    <mergeCell ref="AC17:AC20"/>
    <mergeCell ref="AC21:AC24"/>
    <mergeCell ref="AC25:AC28"/>
    <mergeCell ref="AC29:AC32"/>
    <mergeCell ref="AC33:AC36"/>
    <mergeCell ref="AC37:AC40"/>
    <mergeCell ref="AD9:AD12"/>
    <mergeCell ref="AD13:AD16"/>
    <mergeCell ref="AD17:AD20"/>
    <mergeCell ref="AD21:AD24"/>
    <mergeCell ref="AD25:AD28"/>
    <mergeCell ref="AD29:AD32"/>
    <mergeCell ref="AD33:AD36"/>
    <mergeCell ref="AD37:AD40"/>
    <mergeCell ref="AA9:AA12"/>
    <mergeCell ref="AA13:AA16"/>
    <mergeCell ref="AA17:AA20"/>
    <mergeCell ref="AA21:AA24"/>
    <mergeCell ref="AA25:AA28"/>
    <mergeCell ref="AA29:AA32"/>
    <mergeCell ref="AA33:AA36"/>
    <mergeCell ref="AA37:AA40"/>
    <mergeCell ref="AB9:AB12"/>
    <mergeCell ref="AB13:AB16"/>
    <mergeCell ref="AB17:AB20"/>
    <mergeCell ref="AB21:AB24"/>
    <mergeCell ref="AB25:AB28"/>
    <mergeCell ref="AB29:AB32"/>
    <mergeCell ref="AB33:AB36"/>
    <mergeCell ref="AB37:AB40"/>
    <mergeCell ref="Y9:Y12"/>
    <mergeCell ref="Y13:Y16"/>
    <mergeCell ref="Y17:Y20"/>
    <mergeCell ref="Y21:Y24"/>
    <mergeCell ref="Y25:Y28"/>
    <mergeCell ref="Y29:Y32"/>
    <mergeCell ref="Y33:Y36"/>
    <mergeCell ref="Y37:Y40"/>
    <mergeCell ref="Z4:Z5"/>
    <mergeCell ref="Z9:Z12"/>
    <mergeCell ref="Z13:Z16"/>
    <mergeCell ref="Z17:Z20"/>
    <mergeCell ref="Z21:Z24"/>
    <mergeCell ref="Z25:Z28"/>
    <mergeCell ref="Z29:Z32"/>
    <mergeCell ref="Z33:Z36"/>
    <mergeCell ref="Z37:Z40"/>
    <mergeCell ref="W9:W12"/>
    <mergeCell ref="W13:W16"/>
    <mergeCell ref="W17:W20"/>
    <mergeCell ref="W21:W24"/>
    <mergeCell ref="W25:W28"/>
    <mergeCell ref="W29:W32"/>
    <mergeCell ref="W33:W36"/>
    <mergeCell ref="W37:W40"/>
    <mergeCell ref="X4:X5"/>
    <mergeCell ref="X9:X12"/>
    <mergeCell ref="X13:X16"/>
    <mergeCell ref="X17:X20"/>
    <mergeCell ref="X21:X24"/>
    <mergeCell ref="X25:X28"/>
    <mergeCell ref="X29:X32"/>
    <mergeCell ref="X33:X36"/>
    <mergeCell ref="X37:X40"/>
    <mergeCell ref="U9:U12"/>
    <mergeCell ref="U13:U16"/>
    <mergeCell ref="U17:U20"/>
    <mergeCell ref="U21:U24"/>
    <mergeCell ref="U25:U28"/>
    <mergeCell ref="U29:U32"/>
    <mergeCell ref="U33:U36"/>
    <mergeCell ref="U37:U40"/>
    <mergeCell ref="V4:V5"/>
    <mergeCell ref="V9:V12"/>
    <mergeCell ref="V13:V16"/>
    <mergeCell ref="V17:V20"/>
    <mergeCell ref="V21:V24"/>
    <mergeCell ref="V25:V28"/>
    <mergeCell ref="V29:V32"/>
    <mergeCell ref="V33:V36"/>
    <mergeCell ref="V37:V40"/>
    <mergeCell ref="S9:S12"/>
    <mergeCell ref="S13:S16"/>
    <mergeCell ref="S17:S20"/>
    <mergeCell ref="S21:S24"/>
    <mergeCell ref="S25:S28"/>
    <mergeCell ref="S29:S32"/>
    <mergeCell ref="S33:S36"/>
    <mergeCell ref="S37:S40"/>
    <mergeCell ref="T4:T5"/>
    <mergeCell ref="T9:T12"/>
    <mergeCell ref="T13:T16"/>
    <mergeCell ref="T17:T20"/>
    <mergeCell ref="T21:T24"/>
    <mergeCell ref="T25:T28"/>
    <mergeCell ref="T29:T32"/>
    <mergeCell ref="T33:T36"/>
    <mergeCell ref="T37:T40"/>
    <mergeCell ref="Q9:Q12"/>
    <mergeCell ref="Q13:Q16"/>
    <mergeCell ref="Q17:Q20"/>
    <mergeCell ref="Q21:Q24"/>
    <mergeCell ref="Q25:Q28"/>
    <mergeCell ref="Q29:Q32"/>
    <mergeCell ref="Q33:Q36"/>
    <mergeCell ref="Q37:Q40"/>
    <mergeCell ref="R4:R5"/>
    <mergeCell ref="R9:R12"/>
    <mergeCell ref="R13:R16"/>
    <mergeCell ref="R17:R20"/>
    <mergeCell ref="R21:R24"/>
    <mergeCell ref="R25:R28"/>
    <mergeCell ref="R29:R32"/>
    <mergeCell ref="R33:R36"/>
    <mergeCell ref="R37:R40"/>
    <mergeCell ref="O9:O12"/>
    <mergeCell ref="O13:O16"/>
    <mergeCell ref="O17:O20"/>
    <mergeCell ref="O21:O24"/>
    <mergeCell ref="O25:O28"/>
    <mergeCell ref="O29:O32"/>
    <mergeCell ref="O33:O36"/>
    <mergeCell ref="O37:O40"/>
    <mergeCell ref="P4:P5"/>
    <mergeCell ref="P9:P12"/>
    <mergeCell ref="P13:P16"/>
    <mergeCell ref="P17:P20"/>
    <mergeCell ref="P21:P24"/>
    <mergeCell ref="P25:P28"/>
    <mergeCell ref="P29:P32"/>
    <mergeCell ref="P33:P36"/>
    <mergeCell ref="P37:P40"/>
    <mergeCell ref="M9:M12"/>
    <mergeCell ref="M13:M16"/>
    <mergeCell ref="M17:M20"/>
    <mergeCell ref="M21:M24"/>
    <mergeCell ref="M25:M28"/>
    <mergeCell ref="M29:M32"/>
    <mergeCell ref="M33:M36"/>
    <mergeCell ref="M37:M40"/>
    <mergeCell ref="N4:N5"/>
    <mergeCell ref="N9:N12"/>
    <mergeCell ref="N13:N16"/>
    <mergeCell ref="N17:N20"/>
    <mergeCell ref="N21:N24"/>
    <mergeCell ref="N25:N28"/>
    <mergeCell ref="N29:N32"/>
    <mergeCell ref="N33:N36"/>
    <mergeCell ref="N37:N40"/>
    <mergeCell ref="K9:K12"/>
    <mergeCell ref="K13:K16"/>
    <mergeCell ref="K17:K20"/>
    <mergeCell ref="K21:K24"/>
    <mergeCell ref="K25:K28"/>
    <mergeCell ref="K29:K32"/>
    <mergeCell ref="K33:K36"/>
    <mergeCell ref="K37:K40"/>
    <mergeCell ref="L4:L5"/>
    <mergeCell ref="L9:L12"/>
    <mergeCell ref="L13:L16"/>
    <mergeCell ref="L17:L20"/>
    <mergeCell ref="L21:L24"/>
    <mergeCell ref="L25:L28"/>
    <mergeCell ref="L29:L32"/>
    <mergeCell ref="L33:L36"/>
    <mergeCell ref="L37:L40"/>
    <mergeCell ref="I9:I12"/>
    <mergeCell ref="I13:I16"/>
    <mergeCell ref="I17:I20"/>
    <mergeCell ref="I21:I24"/>
    <mergeCell ref="I25:I28"/>
    <mergeCell ref="I29:I32"/>
    <mergeCell ref="I33:I36"/>
    <mergeCell ref="I37:I40"/>
    <mergeCell ref="J4:J5"/>
    <mergeCell ref="J9:J12"/>
    <mergeCell ref="J13:J16"/>
    <mergeCell ref="J17:J20"/>
    <mergeCell ref="J21:J24"/>
    <mergeCell ref="J25:J28"/>
    <mergeCell ref="J29:J32"/>
    <mergeCell ref="J33:J36"/>
    <mergeCell ref="J37:J40"/>
    <mergeCell ref="G9:G12"/>
    <mergeCell ref="G13:G16"/>
    <mergeCell ref="G17:G20"/>
    <mergeCell ref="G21:G24"/>
    <mergeCell ref="G25:G28"/>
    <mergeCell ref="G29:G32"/>
    <mergeCell ref="G33:G36"/>
    <mergeCell ref="G37:G40"/>
    <mergeCell ref="H4:H5"/>
    <mergeCell ref="H9:H12"/>
    <mergeCell ref="H13:H16"/>
    <mergeCell ref="H17:H20"/>
    <mergeCell ref="H21:H24"/>
    <mergeCell ref="H25:H28"/>
    <mergeCell ref="H29:H32"/>
    <mergeCell ref="H33:H36"/>
    <mergeCell ref="H37:H40"/>
    <mergeCell ref="E9:E12"/>
    <mergeCell ref="E13:E16"/>
    <mergeCell ref="E17:E20"/>
    <mergeCell ref="E21:E24"/>
    <mergeCell ref="E25:E28"/>
    <mergeCell ref="E29:E32"/>
    <mergeCell ref="E33:E36"/>
    <mergeCell ref="E37:E40"/>
    <mergeCell ref="F4:F5"/>
    <mergeCell ref="F9:F12"/>
    <mergeCell ref="F13:F16"/>
    <mergeCell ref="F17:F20"/>
    <mergeCell ref="F21:F24"/>
    <mergeCell ref="F25:F28"/>
    <mergeCell ref="F29:F32"/>
    <mergeCell ref="F33:F36"/>
    <mergeCell ref="F37:F40"/>
    <mergeCell ref="C9:C12"/>
    <mergeCell ref="C13:C16"/>
    <mergeCell ref="C17:C20"/>
    <mergeCell ref="C21:C24"/>
    <mergeCell ref="C25:C28"/>
    <mergeCell ref="C29:C32"/>
    <mergeCell ref="C33:C36"/>
    <mergeCell ref="C37:C40"/>
    <mergeCell ref="D9:D12"/>
    <mergeCell ref="D13:D16"/>
    <mergeCell ref="D17:D20"/>
    <mergeCell ref="D21:D24"/>
    <mergeCell ref="D25:D28"/>
    <mergeCell ref="D29:D32"/>
    <mergeCell ref="D33:D36"/>
    <mergeCell ref="D37:D40"/>
    <mergeCell ref="AP3:AW3"/>
    <mergeCell ref="AX3:BE3"/>
    <mergeCell ref="BF3:BM3"/>
    <mergeCell ref="BN3:BU3"/>
    <mergeCell ref="C4:D4"/>
    <mergeCell ref="AA4:AD4"/>
    <mergeCell ref="AR4:AU4"/>
    <mergeCell ref="AZ4:BC4"/>
    <mergeCell ref="BH4:BK4"/>
    <mergeCell ref="BP4:BS4"/>
    <mergeCell ref="E3:E5"/>
    <mergeCell ref="G4:G5"/>
    <mergeCell ref="I4:I5"/>
    <mergeCell ref="K4:K5"/>
    <mergeCell ref="M4:M5"/>
    <mergeCell ref="O4:O5"/>
    <mergeCell ref="Q4:Q5"/>
    <mergeCell ref="U4:U5"/>
    <mergeCell ref="W4:W5"/>
    <mergeCell ref="Y4:Y5"/>
    <mergeCell ref="AE4:AE5"/>
    <mergeCell ref="AG3:AG5"/>
    <mergeCell ref="AH3:AH5"/>
    <mergeCell ref="AI3:AI5"/>
    <mergeCell ref="B3:D3"/>
    <mergeCell ref="F3:I3"/>
    <mergeCell ref="J3:K3"/>
    <mergeCell ref="L3:M3"/>
    <mergeCell ref="N3:O3"/>
    <mergeCell ref="T3:X3"/>
    <mergeCell ref="Y3:AF3"/>
    <mergeCell ref="AL3:AM3"/>
    <mergeCell ref="AN3:AO3"/>
    <mergeCell ref="AJ3:AJ5"/>
    <mergeCell ref="AK3:AK5"/>
  </mergeCells>
  <conditionalFormatting sqref="Y7:Y8">
    <cfRule type="expression" dxfId="27" priority="1">
      <formula>Y7&lt;&gt;Z7</formula>
    </cfRule>
  </conditionalFormatting>
  <conditionalFormatting sqref="Z7:AO7">
    <cfRule type="expression" dxfId="26" priority="10">
      <formula>Z$5=#REF!</formula>
    </cfRule>
  </conditionalFormatting>
  <conditionalFormatting sqref="AQ7:AW7">
    <cfRule type="expression" dxfId="25" priority="9">
      <formula>AQ$5=#REF!</formula>
    </cfRule>
  </conditionalFormatting>
  <conditionalFormatting sqref="AY7:BE7">
    <cfRule type="expression" dxfId="24" priority="8">
      <formula>AY$5=#REF!</formula>
    </cfRule>
  </conditionalFormatting>
  <conditionalFormatting sqref="BG7:BM7">
    <cfRule type="expression" dxfId="23" priority="7">
      <formula>BG$5=#REF!</formula>
    </cfRule>
  </conditionalFormatting>
  <conditionalFormatting sqref="BO7:BU7">
    <cfRule type="expression" dxfId="22" priority="6">
      <formula>BO$5=#REF!</formula>
    </cfRule>
  </conditionalFormatting>
  <printOptions horizontalCentered="1"/>
  <pageMargins left="0.31496062992126" right="0.31496062992126" top="0.35433070866141703" bottom="0.55118110236220497" header="0.31496062992126" footer="0.31496062992126"/>
  <pageSetup paperSize="14" scale="70" pageOrder="overThenDown" orientation="landscape"/>
  <headerFooter>
    <oddFooter>&amp;L&amp;F&amp;R&amp;P DE &amp;N</oddFooter>
  </headerFooter>
  <colBreaks count="5" manualBreakCount="5">
    <brk id="13" max="40" man="1"/>
    <brk id="17" max="40" man="1"/>
    <brk id="32" max="40" man="1"/>
    <brk id="41" max="40" man="1"/>
    <brk id="57" max="4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79995117038483843"/>
  </sheetPr>
  <dimension ref="A1:BU601"/>
  <sheetViews>
    <sheetView zoomScale="50" zoomScaleNormal="50" zoomScaleSheetLayoutView="30" workbookViewId="0">
      <pane xSplit="5" ySplit="6" topLeftCell="F7" activePane="bottomRight" state="frozen"/>
      <selection pane="topRight"/>
      <selection pane="bottomLeft"/>
      <selection pane="bottomRight" activeCell="A11" sqref="A11"/>
    </sheetView>
  </sheetViews>
  <sheetFormatPr baseColWidth="10" defaultColWidth="11.42578125" defaultRowHeight="15.75"/>
  <cols>
    <col min="1" max="2" width="7.7109375" style="96" customWidth="1"/>
    <col min="3" max="3" width="8.7109375" style="97" customWidth="1"/>
    <col min="4" max="4" width="52.7109375" style="98" customWidth="1"/>
    <col min="5" max="5" width="8.7109375" style="98" customWidth="1"/>
    <col min="6" max="6" width="12.7109375" style="98" customWidth="1"/>
    <col min="7" max="7" width="18.7109375" style="99" customWidth="1"/>
    <col min="8" max="9" width="10.7109375" style="100" customWidth="1"/>
    <col min="10" max="10" width="10.7109375" style="101" customWidth="1"/>
    <col min="11" max="11" width="20.7109375" style="101" customWidth="1"/>
    <col min="12" max="12" width="10.7109375" style="98" customWidth="1"/>
    <col min="13" max="13" width="40.7109375" style="98" customWidth="1"/>
    <col min="14" max="14" width="20.7109375" style="98" customWidth="1"/>
    <col min="15" max="15" width="140.7109375" style="102" customWidth="1"/>
    <col min="16" max="16" width="36.7109375" style="98" customWidth="1"/>
    <col min="17" max="17" width="14.7109375" style="98" customWidth="1"/>
    <col min="18" max="18" width="14.5703125" style="98" customWidth="1"/>
    <col min="19" max="19" width="1.7109375" style="98" customWidth="1"/>
    <col min="20" max="20" width="15" style="100" customWidth="1"/>
    <col min="21" max="24" width="15" style="103" customWidth="1"/>
    <col min="25" max="25" width="15.140625" style="103" customWidth="1"/>
    <col min="26" max="32" width="15.140625" style="104" customWidth="1"/>
    <col min="33" max="33" width="64.7109375" style="104" customWidth="1"/>
    <col min="34" max="36" width="14.7109375" style="104" customWidth="1"/>
    <col min="37" max="37" width="50.7109375" style="104" customWidth="1"/>
    <col min="38" max="41" width="13.28515625" style="104" customWidth="1"/>
    <col min="42" max="42" width="13.28515625" style="105" customWidth="1"/>
    <col min="43" max="46" width="13.28515625" style="106" customWidth="1"/>
    <col min="47" max="49" width="13.28515625" style="107" customWidth="1"/>
    <col min="50" max="50" width="13.28515625" style="105" customWidth="1"/>
    <col min="51" max="53" width="13.28515625" style="106" customWidth="1"/>
    <col min="54" max="57" width="13.28515625" style="107" customWidth="1"/>
    <col min="58" max="58" width="13.28515625" style="105" customWidth="1"/>
    <col min="59" max="62" width="13.28515625" style="106" customWidth="1"/>
    <col min="63" max="65" width="13.28515625" style="107" customWidth="1"/>
    <col min="66" max="66" width="13.28515625" style="105" customWidth="1"/>
    <col min="67" max="70" width="13.28515625" style="106" customWidth="1"/>
    <col min="71" max="73" width="13.28515625" style="107" customWidth="1"/>
    <col min="74" max="109" width="12.7109375" style="107" customWidth="1"/>
    <col min="110" max="16384" width="11.42578125" style="107"/>
  </cols>
  <sheetData>
    <row r="1" spans="1:73" s="93" customFormat="1" ht="30" customHeight="1">
      <c r="A1" s="108"/>
      <c r="B1" s="109"/>
      <c r="D1" s="110" t="s">
        <v>2879</v>
      </c>
      <c r="E1" s="111" t="s">
        <v>2880</v>
      </c>
      <c r="F1" s="109" t="s">
        <v>2881</v>
      </c>
      <c r="G1" s="112"/>
      <c r="H1" s="111"/>
      <c r="I1" s="111"/>
      <c r="J1" s="111"/>
      <c r="K1" s="111"/>
      <c r="L1" s="111"/>
      <c r="M1" s="152" t="s">
        <v>2882</v>
      </c>
      <c r="O1" s="153" t="s">
        <v>2995</v>
      </c>
      <c r="Q1" s="152" t="s">
        <v>2882</v>
      </c>
      <c r="R1" s="109"/>
      <c r="S1" s="109"/>
      <c r="T1" s="109" t="s">
        <v>2886</v>
      </c>
      <c r="U1" s="109"/>
      <c r="V1" s="109"/>
      <c r="W1" s="109"/>
      <c r="X1" s="109"/>
      <c r="Y1" s="109"/>
      <c r="Z1" s="109"/>
      <c r="AA1" s="109"/>
      <c r="AB1" s="109"/>
      <c r="AF1" s="152" t="s">
        <v>2882</v>
      </c>
      <c r="AG1" s="188" t="s">
        <v>2885</v>
      </c>
      <c r="AH1" s="110"/>
      <c r="AI1" s="110"/>
      <c r="AJ1" s="110"/>
      <c r="AK1" s="110"/>
      <c r="AL1" s="110"/>
      <c r="AM1" s="110"/>
      <c r="AN1" s="110"/>
      <c r="AO1" s="152" t="s">
        <v>2882</v>
      </c>
      <c r="AP1" s="109"/>
      <c r="AQ1" s="109" t="s">
        <v>2886</v>
      </c>
      <c r="AR1" s="109"/>
      <c r="AS1" s="109"/>
      <c r="AT1" s="109"/>
      <c r="AU1" s="109"/>
      <c r="AV1" s="109"/>
      <c r="AW1" s="109"/>
      <c r="AX1" s="109"/>
      <c r="AY1" s="109"/>
      <c r="AZ1" s="109"/>
      <c r="BA1" s="109"/>
      <c r="BE1" s="152" t="s">
        <v>2882</v>
      </c>
      <c r="BF1" s="109"/>
      <c r="BG1" s="109" t="s">
        <v>2886</v>
      </c>
      <c r="BH1" s="109"/>
      <c r="BI1" s="109"/>
      <c r="BJ1" s="109"/>
      <c r="BK1" s="109"/>
      <c r="BL1" s="109"/>
      <c r="BM1" s="109"/>
      <c r="BN1" s="109"/>
      <c r="BO1" s="109"/>
      <c r="BP1" s="109"/>
      <c r="BQ1" s="109"/>
      <c r="BU1" s="152" t="s">
        <v>2882</v>
      </c>
    </row>
    <row r="2" spans="1:73" s="94" customFormat="1" ht="30" customHeight="1">
      <c r="A2" s="113"/>
      <c r="B2" s="114"/>
      <c r="F2" s="114" t="s">
        <v>3914</v>
      </c>
      <c r="G2" s="115"/>
      <c r="H2" s="116"/>
      <c r="I2" s="116"/>
      <c r="J2" s="116"/>
      <c r="K2" s="116"/>
      <c r="O2" s="154" t="str">
        <f>+F2</f>
        <v>SECRETARÍA GENERAL</v>
      </c>
      <c r="Q2" s="114"/>
      <c r="R2" s="166"/>
      <c r="S2" s="166"/>
      <c r="T2" s="166"/>
      <c r="U2" s="166"/>
      <c r="V2" s="166"/>
      <c r="X2" s="114" t="str">
        <f>+F2</f>
        <v>SECRETARÍA GENERAL</v>
      </c>
      <c r="Y2" s="166"/>
      <c r="Z2" s="166"/>
      <c r="AA2" s="166"/>
      <c r="AB2" s="166"/>
      <c r="AE2" s="114"/>
      <c r="AF2" s="114"/>
      <c r="AG2" s="114"/>
      <c r="AH2" s="114" t="str">
        <f>+F2</f>
        <v>SECRETARÍA GENERAL</v>
      </c>
      <c r="AI2" s="114"/>
      <c r="AJ2" s="114"/>
      <c r="AK2" s="114"/>
      <c r="AL2" s="114"/>
      <c r="AM2" s="114"/>
      <c r="AN2" s="114"/>
      <c r="AO2" s="114"/>
      <c r="AP2" s="166"/>
      <c r="AQ2" s="166"/>
      <c r="AR2" s="166"/>
      <c r="AT2" s="166"/>
      <c r="AU2" s="114" t="str">
        <f>+X2</f>
        <v>SECRETARÍA GENERAL</v>
      </c>
      <c r="AV2" s="166"/>
      <c r="AW2" s="166"/>
      <c r="AX2" s="166"/>
      <c r="AY2" s="166"/>
      <c r="AZ2" s="166"/>
      <c r="BA2" s="166"/>
      <c r="BC2" s="114"/>
      <c r="BD2" s="114"/>
      <c r="BE2" s="114"/>
      <c r="BF2" s="166"/>
      <c r="BG2" s="166"/>
      <c r="BH2" s="166"/>
      <c r="BI2" s="114"/>
      <c r="BJ2" s="166"/>
      <c r="BK2" s="114" t="str">
        <f>+AU2</f>
        <v>SECRETARÍA GENERAL</v>
      </c>
      <c r="BL2" s="166"/>
      <c r="BM2" s="166"/>
      <c r="BN2" s="166"/>
      <c r="BO2" s="166"/>
      <c r="BP2" s="166"/>
      <c r="BQ2" s="166"/>
      <c r="BS2" s="114"/>
      <c r="BT2" s="114"/>
      <c r="BU2" s="114"/>
    </row>
    <row r="3" spans="1:73" ht="30" customHeight="1">
      <c r="A3" s="117" t="s">
        <v>2888</v>
      </c>
      <c r="B3" s="1157" t="s">
        <v>2889</v>
      </c>
      <c r="C3" s="1158"/>
      <c r="D3" s="1159"/>
      <c r="E3" s="1198" t="s">
        <v>268</v>
      </c>
      <c r="F3" s="1160" t="s">
        <v>2890</v>
      </c>
      <c r="G3" s="1161"/>
      <c r="H3" s="1161"/>
      <c r="I3" s="1162"/>
      <c r="J3" s="1160" t="s">
        <v>2890</v>
      </c>
      <c r="K3" s="1162"/>
      <c r="L3" s="1160" t="s">
        <v>2890</v>
      </c>
      <c r="M3" s="1162"/>
      <c r="N3" s="1163" t="s">
        <v>2891</v>
      </c>
      <c r="O3" s="1164"/>
      <c r="P3" s="1258" t="s">
        <v>2892</v>
      </c>
      <c r="Q3" s="1209" t="s">
        <v>2893</v>
      </c>
      <c r="R3" s="1273" t="s">
        <v>2894</v>
      </c>
      <c r="S3" s="167"/>
      <c r="T3" s="1165" t="s">
        <v>2895</v>
      </c>
      <c r="U3" s="1166"/>
      <c r="V3" s="1166"/>
      <c r="W3" s="1166"/>
      <c r="X3" s="1167"/>
      <c r="Y3" s="1168" t="s">
        <v>2896</v>
      </c>
      <c r="Z3" s="1169"/>
      <c r="AA3" s="1169"/>
      <c r="AB3" s="1169"/>
      <c r="AC3" s="1169"/>
      <c r="AD3" s="1169"/>
      <c r="AE3" s="1169"/>
      <c r="AF3" s="1170"/>
      <c r="AG3" s="1176" t="s">
        <v>2897</v>
      </c>
      <c r="AH3" s="1173" t="s">
        <v>2864</v>
      </c>
      <c r="AI3" s="1173" t="s">
        <v>2865</v>
      </c>
      <c r="AJ3" s="1173" t="s">
        <v>2898</v>
      </c>
      <c r="AK3" s="1176" t="s">
        <v>2899</v>
      </c>
      <c r="AL3" s="1171" t="s">
        <v>2900</v>
      </c>
      <c r="AM3" s="1172"/>
      <c r="AN3" s="1171" t="s">
        <v>2901</v>
      </c>
      <c r="AO3" s="1172"/>
      <c r="AP3" s="1179" t="s">
        <v>2902</v>
      </c>
      <c r="AQ3" s="1180"/>
      <c r="AR3" s="1180"/>
      <c r="AS3" s="1180"/>
      <c r="AT3" s="1180"/>
      <c r="AU3" s="1180"/>
      <c r="AV3" s="1180"/>
      <c r="AW3" s="1181"/>
      <c r="AX3" s="1182" t="s">
        <v>2903</v>
      </c>
      <c r="AY3" s="1183"/>
      <c r="AZ3" s="1183"/>
      <c r="BA3" s="1183"/>
      <c r="BB3" s="1183"/>
      <c r="BC3" s="1183"/>
      <c r="BD3" s="1183"/>
      <c r="BE3" s="1184"/>
      <c r="BF3" s="1185" t="s">
        <v>2904</v>
      </c>
      <c r="BG3" s="1186"/>
      <c r="BH3" s="1186"/>
      <c r="BI3" s="1186"/>
      <c r="BJ3" s="1186"/>
      <c r="BK3" s="1186"/>
      <c r="BL3" s="1186"/>
      <c r="BM3" s="1187"/>
      <c r="BN3" s="1188" t="s">
        <v>2905</v>
      </c>
      <c r="BO3" s="1189"/>
      <c r="BP3" s="1189"/>
      <c r="BQ3" s="1189"/>
      <c r="BR3" s="1189"/>
      <c r="BS3" s="1189"/>
      <c r="BT3" s="1189"/>
      <c r="BU3" s="1189"/>
    </row>
    <row r="4" spans="1:73" ht="30" customHeight="1">
      <c r="A4" s="118"/>
      <c r="B4" s="119" t="s">
        <v>2906</v>
      </c>
      <c r="C4" s="1190" t="s">
        <v>2907</v>
      </c>
      <c r="D4" s="1191"/>
      <c r="E4" s="1199"/>
      <c r="F4" s="1205" t="s">
        <v>2908</v>
      </c>
      <c r="G4" s="1201" t="s">
        <v>277</v>
      </c>
      <c r="H4" s="1203" t="s">
        <v>2909</v>
      </c>
      <c r="I4" s="1203" t="s">
        <v>2910</v>
      </c>
      <c r="J4" s="1205" t="s">
        <v>2911</v>
      </c>
      <c r="K4" s="1205" t="s">
        <v>2912</v>
      </c>
      <c r="L4" s="1205" t="s">
        <v>2913</v>
      </c>
      <c r="M4" s="1205" t="s">
        <v>2914</v>
      </c>
      <c r="N4" s="1250" t="s">
        <v>2915</v>
      </c>
      <c r="O4" s="1207" t="s">
        <v>2916</v>
      </c>
      <c r="P4" s="1259"/>
      <c r="Q4" s="1210"/>
      <c r="R4" s="1274"/>
      <c r="S4" s="168"/>
      <c r="T4" s="1282" t="s">
        <v>2917</v>
      </c>
      <c r="U4" s="1212" t="s">
        <v>2918</v>
      </c>
      <c r="V4" s="1290" t="s">
        <v>2919</v>
      </c>
      <c r="W4" s="1214" t="s">
        <v>2920</v>
      </c>
      <c r="X4" s="1292" t="s">
        <v>2921</v>
      </c>
      <c r="Y4" s="1216" t="s">
        <v>2922</v>
      </c>
      <c r="Z4" s="1216" t="s">
        <v>2923</v>
      </c>
      <c r="AA4" s="1192" t="s">
        <v>2924</v>
      </c>
      <c r="AB4" s="1193"/>
      <c r="AC4" s="1193"/>
      <c r="AD4" s="1194"/>
      <c r="AE4" s="1218" t="s">
        <v>2925</v>
      </c>
      <c r="AF4" s="1297" t="s">
        <v>2926</v>
      </c>
      <c r="AG4" s="1177"/>
      <c r="AH4" s="1174"/>
      <c r="AI4" s="1174"/>
      <c r="AJ4" s="1174"/>
      <c r="AK4" s="1177"/>
      <c r="AL4" s="189" t="s">
        <v>2927</v>
      </c>
      <c r="AM4" s="189" t="s">
        <v>2928</v>
      </c>
      <c r="AN4" s="189" t="s">
        <v>2927</v>
      </c>
      <c r="AO4" s="189" t="s">
        <v>2928</v>
      </c>
      <c r="AP4" s="1299" t="s">
        <v>2929</v>
      </c>
      <c r="AQ4" s="1303" t="s">
        <v>2930</v>
      </c>
      <c r="AR4" s="1195" t="s">
        <v>2924</v>
      </c>
      <c r="AS4" s="1196"/>
      <c r="AT4" s="1196"/>
      <c r="AU4" s="1197"/>
      <c r="AV4" s="1304" t="s">
        <v>2925</v>
      </c>
      <c r="AW4" s="1305" t="s">
        <v>2926</v>
      </c>
      <c r="AX4" s="1299" t="s">
        <v>2931</v>
      </c>
      <c r="AY4" s="1303" t="s">
        <v>2930</v>
      </c>
      <c r="AZ4" s="1195" t="s">
        <v>2924</v>
      </c>
      <c r="BA4" s="1196"/>
      <c r="BB4" s="1196"/>
      <c r="BC4" s="1197"/>
      <c r="BD4" s="1304" t="s">
        <v>2925</v>
      </c>
      <c r="BE4" s="1305" t="s">
        <v>2926</v>
      </c>
      <c r="BF4" s="1299" t="s">
        <v>2932</v>
      </c>
      <c r="BG4" s="1303" t="s">
        <v>2930</v>
      </c>
      <c r="BH4" s="1195" t="s">
        <v>2924</v>
      </c>
      <c r="BI4" s="1196"/>
      <c r="BJ4" s="1196"/>
      <c r="BK4" s="1197"/>
      <c r="BL4" s="1304" t="s">
        <v>2925</v>
      </c>
      <c r="BM4" s="1305" t="s">
        <v>2926</v>
      </c>
      <c r="BN4" s="1299" t="s">
        <v>2933</v>
      </c>
      <c r="BO4" s="1303" t="s">
        <v>2930</v>
      </c>
      <c r="BP4" s="1195" t="s">
        <v>2924</v>
      </c>
      <c r="BQ4" s="1196"/>
      <c r="BR4" s="1196"/>
      <c r="BS4" s="1197"/>
      <c r="BT4" s="1304" t="s">
        <v>2925</v>
      </c>
      <c r="BU4" s="1305" t="s">
        <v>2926</v>
      </c>
    </row>
    <row r="5" spans="1:73" ht="30" customHeight="1">
      <c r="A5" s="120"/>
      <c r="B5" s="121"/>
      <c r="C5" s="122" t="s">
        <v>2934</v>
      </c>
      <c r="D5" s="123" t="s">
        <v>267</v>
      </c>
      <c r="E5" s="1200"/>
      <c r="F5" s="1206"/>
      <c r="G5" s="1202"/>
      <c r="H5" s="1204"/>
      <c r="I5" s="1204"/>
      <c r="J5" s="1206"/>
      <c r="K5" s="1206"/>
      <c r="L5" s="1206"/>
      <c r="M5" s="1206"/>
      <c r="N5" s="1251"/>
      <c r="O5" s="1208"/>
      <c r="P5" s="1260"/>
      <c r="Q5" s="1211"/>
      <c r="R5" s="1275"/>
      <c r="S5" s="169"/>
      <c r="T5" s="1283"/>
      <c r="U5" s="1213"/>
      <c r="V5" s="1291"/>
      <c r="W5" s="1215"/>
      <c r="X5" s="1293"/>
      <c r="Y5" s="1217"/>
      <c r="Z5" s="1217"/>
      <c r="AA5" s="182" t="s">
        <v>2935</v>
      </c>
      <c r="AB5" s="182" t="s">
        <v>2936</v>
      </c>
      <c r="AC5" s="182" t="s">
        <v>2937</v>
      </c>
      <c r="AD5" s="182" t="s">
        <v>2938</v>
      </c>
      <c r="AE5" s="1219"/>
      <c r="AF5" s="1298"/>
      <c r="AG5" s="1178"/>
      <c r="AH5" s="1175"/>
      <c r="AI5" s="1175"/>
      <c r="AJ5" s="1175"/>
      <c r="AK5" s="1178"/>
      <c r="AL5" s="190" t="s">
        <v>2939</v>
      </c>
      <c r="AM5" s="190" t="s">
        <v>2939</v>
      </c>
      <c r="AN5" s="190" t="s">
        <v>2939</v>
      </c>
      <c r="AO5" s="190" t="s">
        <v>2939</v>
      </c>
      <c r="AP5" s="1293"/>
      <c r="AQ5" s="1217"/>
      <c r="AR5" s="182" t="s">
        <v>2935</v>
      </c>
      <c r="AS5" s="182" t="s">
        <v>2936</v>
      </c>
      <c r="AT5" s="182" t="s">
        <v>2937</v>
      </c>
      <c r="AU5" s="182" t="s">
        <v>2938</v>
      </c>
      <c r="AV5" s="1219"/>
      <c r="AW5" s="1298"/>
      <c r="AX5" s="1293"/>
      <c r="AY5" s="1217"/>
      <c r="AZ5" s="182" t="s">
        <v>2935</v>
      </c>
      <c r="BA5" s="182" t="s">
        <v>2936</v>
      </c>
      <c r="BB5" s="182" t="s">
        <v>2937</v>
      </c>
      <c r="BC5" s="182" t="s">
        <v>2938</v>
      </c>
      <c r="BD5" s="1219"/>
      <c r="BE5" s="1298"/>
      <c r="BF5" s="1293"/>
      <c r="BG5" s="1217"/>
      <c r="BH5" s="182" t="s">
        <v>2935</v>
      </c>
      <c r="BI5" s="182" t="s">
        <v>2936</v>
      </c>
      <c r="BJ5" s="182" t="s">
        <v>2937</v>
      </c>
      <c r="BK5" s="182" t="s">
        <v>2938</v>
      </c>
      <c r="BL5" s="1219"/>
      <c r="BM5" s="1298"/>
      <c r="BN5" s="1293"/>
      <c r="BO5" s="1217"/>
      <c r="BP5" s="182" t="s">
        <v>2935</v>
      </c>
      <c r="BQ5" s="182" t="s">
        <v>2936</v>
      </c>
      <c r="BR5" s="182" t="s">
        <v>2937</v>
      </c>
      <c r="BS5" s="182" t="s">
        <v>2938</v>
      </c>
      <c r="BT5" s="1219"/>
      <c r="BU5" s="1298"/>
    </row>
    <row r="6" spans="1:73" s="95" customFormat="1" ht="15" customHeight="1">
      <c r="A6" s="124">
        <v>7</v>
      </c>
      <c r="B6" s="124">
        <v>7</v>
      </c>
      <c r="C6" s="124">
        <v>8</v>
      </c>
      <c r="D6" s="125">
        <v>52</v>
      </c>
      <c r="E6" s="125">
        <v>8</v>
      </c>
      <c r="F6" s="125">
        <v>12</v>
      </c>
      <c r="G6" s="126">
        <v>18</v>
      </c>
      <c r="H6" s="125">
        <v>10</v>
      </c>
      <c r="I6" s="125">
        <v>10</v>
      </c>
      <c r="J6" s="125">
        <v>10</v>
      </c>
      <c r="K6" s="125">
        <v>20</v>
      </c>
      <c r="L6" s="125">
        <v>10</v>
      </c>
      <c r="M6" s="125">
        <v>40</v>
      </c>
      <c r="N6" s="125">
        <v>20</v>
      </c>
      <c r="O6" s="126">
        <v>140</v>
      </c>
      <c r="P6" s="125">
        <v>36</v>
      </c>
      <c r="Q6" s="125">
        <v>14</v>
      </c>
      <c r="R6" s="125">
        <v>13.8</v>
      </c>
      <c r="S6" s="170">
        <v>1</v>
      </c>
      <c r="T6" s="125">
        <v>14.2</v>
      </c>
      <c r="U6" s="125">
        <v>14.2</v>
      </c>
      <c r="V6" s="125">
        <v>14.2</v>
      </c>
      <c r="W6" s="125">
        <v>14.2</v>
      </c>
      <c r="X6" s="125">
        <v>14.2</v>
      </c>
      <c r="Y6" s="125">
        <v>14.4</v>
      </c>
      <c r="Z6" s="125">
        <v>14.4</v>
      </c>
      <c r="AA6" s="125">
        <v>14.4</v>
      </c>
      <c r="AB6" s="125">
        <v>14.4</v>
      </c>
      <c r="AC6" s="125">
        <v>14.4</v>
      </c>
      <c r="AD6" s="125">
        <v>14.4</v>
      </c>
      <c r="AE6" s="125">
        <v>14.4</v>
      </c>
      <c r="AF6" s="125">
        <v>14.4</v>
      </c>
      <c r="AG6" s="125">
        <v>64</v>
      </c>
      <c r="AH6" s="191">
        <v>14</v>
      </c>
      <c r="AI6" s="191">
        <v>14</v>
      </c>
      <c r="AJ6" s="191">
        <v>14</v>
      </c>
      <c r="AK6" s="125">
        <v>50</v>
      </c>
      <c r="AL6" s="125">
        <v>12.5</v>
      </c>
      <c r="AM6" s="125">
        <v>12.5</v>
      </c>
      <c r="AN6" s="125">
        <v>12.5</v>
      </c>
      <c r="AO6" s="125">
        <v>12.5</v>
      </c>
      <c r="AP6" s="125">
        <v>12.5</v>
      </c>
      <c r="AQ6" s="125">
        <v>12.5</v>
      </c>
      <c r="AR6" s="125">
        <v>12.5</v>
      </c>
      <c r="AS6" s="125">
        <v>12.5</v>
      </c>
      <c r="AT6" s="125">
        <v>12.5</v>
      </c>
      <c r="AU6" s="125">
        <v>12.5</v>
      </c>
      <c r="AV6" s="125">
        <v>12.5</v>
      </c>
      <c r="AW6" s="125">
        <v>12.5</v>
      </c>
      <c r="AX6" s="125">
        <v>12.5</v>
      </c>
      <c r="AY6" s="125">
        <v>12.5</v>
      </c>
      <c r="AZ6" s="125">
        <v>12.5</v>
      </c>
      <c r="BA6" s="125">
        <v>12.5</v>
      </c>
      <c r="BB6" s="125">
        <v>12.5</v>
      </c>
      <c r="BC6" s="125">
        <v>12.5</v>
      </c>
      <c r="BD6" s="125">
        <v>12.5</v>
      </c>
      <c r="BE6" s="125">
        <v>12.5</v>
      </c>
      <c r="BF6" s="125">
        <v>12.5</v>
      </c>
      <c r="BG6" s="125">
        <v>12.5</v>
      </c>
      <c r="BH6" s="125">
        <v>12.5</v>
      </c>
      <c r="BI6" s="125">
        <v>12.5</v>
      </c>
      <c r="BJ6" s="125">
        <v>12.5</v>
      </c>
      <c r="BK6" s="125">
        <v>12.5</v>
      </c>
      <c r="BL6" s="125">
        <v>12.5</v>
      </c>
      <c r="BM6" s="125">
        <v>12.5</v>
      </c>
      <c r="BN6" s="125">
        <v>12.5</v>
      </c>
      <c r="BO6" s="125">
        <v>12.5</v>
      </c>
      <c r="BP6" s="125">
        <v>12.5</v>
      </c>
      <c r="BQ6" s="125">
        <v>12.5</v>
      </c>
      <c r="BR6" s="125">
        <v>12.5</v>
      </c>
      <c r="BS6" s="125">
        <v>12.5</v>
      </c>
      <c r="BT6" s="125">
        <v>12.5</v>
      </c>
      <c r="BU6" s="125">
        <v>12.5</v>
      </c>
    </row>
    <row r="7" spans="1:73" ht="40.15" customHeight="1">
      <c r="A7" s="127" t="s">
        <v>3884</v>
      </c>
      <c r="B7" s="128" t="s">
        <v>2733</v>
      </c>
      <c r="C7" s="129"/>
      <c r="D7" s="130"/>
      <c r="E7" s="130"/>
      <c r="F7" s="130"/>
      <c r="G7" s="131"/>
      <c r="H7" s="132"/>
      <c r="I7" s="132"/>
      <c r="J7" s="155"/>
      <c r="K7" s="155"/>
      <c r="L7" s="130"/>
      <c r="M7" s="130"/>
      <c r="N7" s="130"/>
      <c r="O7" s="156"/>
      <c r="P7" s="157"/>
      <c r="Q7" s="157"/>
      <c r="R7" s="157"/>
      <c r="S7" s="171"/>
      <c r="T7" s="235"/>
      <c r="U7" s="173"/>
      <c r="V7" s="173"/>
      <c r="W7" s="173"/>
      <c r="X7" s="173"/>
      <c r="Y7" s="241">
        <f>Y8+Y61+Y66+Y79+Y92</f>
        <v>0</v>
      </c>
      <c r="Z7" s="184">
        <f t="shared" ref="Z7:AF7" si="0">+Z8+Z61+Z66+Z79+Z92</f>
        <v>0</v>
      </c>
      <c r="AA7" s="184">
        <f t="shared" si="0"/>
        <v>0</v>
      </c>
      <c r="AB7" s="184">
        <f t="shared" si="0"/>
        <v>0</v>
      </c>
      <c r="AC7" s="184">
        <f t="shared" si="0"/>
        <v>0</v>
      </c>
      <c r="AD7" s="184">
        <f t="shared" si="0"/>
        <v>0</v>
      </c>
      <c r="AE7" s="184">
        <f t="shared" si="0"/>
        <v>0</v>
      </c>
      <c r="AF7" s="184">
        <f t="shared" si="0"/>
        <v>0</v>
      </c>
      <c r="AG7" s="192"/>
      <c r="AH7" s="192"/>
      <c r="AI7" s="192"/>
      <c r="AJ7" s="192"/>
      <c r="AK7" s="192"/>
      <c r="AL7" s="192"/>
      <c r="AM7" s="192"/>
      <c r="AN7" s="192"/>
      <c r="AO7" s="192"/>
      <c r="AP7" s="205"/>
      <c r="AQ7" s="184">
        <f t="shared" ref="AQ7:AW7" si="1">+AQ8+AQ61+AQ66+AQ79+AQ92</f>
        <v>0</v>
      </c>
      <c r="AR7" s="184">
        <f t="shared" si="1"/>
        <v>0</v>
      </c>
      <c r="AS7" s="184">
        <f t="shared" si="1"/>
        <v>0</v>
      </c>
      <c r="AT7" s="184">
        <f t="shared" si="1"/>
        <v>0</v>
      </c>
      <c r="AU7" s="184">
        <f t="shared" si="1"/>
        <v>0</v>
      </c>
      <c r="AV7" s="184">
        <f t="shared" si="1"/>
        <v>0</v>
      </c>
      <c r="AW7" s="184">
        <f t="shared" si="1"/>
        <v>0</v>
      </c>
      <c r="AX7" s="205"/>
      <c r="AY7" s="184">
        <f t="shared" ref="AY7:BE7" si="2">+AY8+AY61+AY66+AY79+AY92</f>
        <v>0</v>
      </c>
      <c r="AZ7" s="184">
        <f t="shared" si="2"/>
        <v>0</v>
      </c>
      <c r="BA7" s="184">
        <f t="shared" si="2"/>
        <v>0</v>
      </c>
      <c r="BB7" s="184">
        <f t="shared" si="2"/>
        <v>0</v>
      </c>
      <c r="BC7" s="184">
        <f t="shared" si="2"/>
        <v>0</v>
      </c>
      <c r="BD7" s="184">
        <f t="shared" si="2"/>
        <v>0</v>
      </c>
      <c r="BE7" s="184">
        <f t="shared" si="2"/>
        <v>0</v>
      </c>
      <c r="BF7" s="205"/>
      <c r="BG7" s="184">
        <f t="shared" ref="BG7:BM7" si="3">+BG8+BG61+BG66+BG79+BG92</f>
        <v>0</v>
      </c>
      <c r="BH7" s="184">
        <f t="shared" si="3"/>
        <v>0</v>
      </c>
      <c r="BI7" s="184">
        <f t="shared" si="3"/>
        <v>0</v>
      </c>
      <c r="BJ7" s="184">
        <f t="shared" si="3"/>
        <v>0</v>
      </c>
      <c r="BK7" s="184">
        <f t="shared" si="3"/>
        <v>0</v>
      </c>
      <c r="BL7" s="184">
        <f t="shared" si="3"/>
        <v>0</v>
      </c>
      <c r="BM7" s="184">
        <f t="shared" si="3"/>
        <v>0</v>
      </c>
      <c r="BN7" s="205"/>
      <c r="BO7" s="184">
        <f t="shared" ref="BO7:BU7" si="4">+BO8+BO61+BO66+BO79+BO92</f>
        <v>0</v>
      </c>
      <c r="BP7" s="184">
        <f t="shared" si="4"/>
        <v>0</v>
      </c>
      <c r="BQ7" s="184">
        <f t="shared" si="4"/>
        <v>0</v>
      </c>
      <c r="BR7" s="184">
        <f t="shared" si="4"/>
        <v>0</v>
      </c>
      <c r="BS7" s="184">
        <f t="shared" si="4"/>
        <v>0</v>
      </c>
      <c r="BT7" s="184">
        <f t="shared" si="4"/>
        <v>0</v>
      </c>
      <c r="BU7" s="184">
        <f t="shared" si="4"/>
        <v>0</v>
      </c>
    </row>
    <row r="8" spans="1:73" ht="40.15" customHeight="1">
      <c r="A8" s="133"/>
      <c r="B8" s="134" t="s">
        <v>2734</v>
      </c>
      <c r="C8" s="135" t="s">
        <v>2735</v>
      </c>
      <c r="D8" s="136"/>
      <c r="E8" s="137"/>
      <c r="F8" s="138"/>
      <c r="G8" s="139"/>
      <c r="H8" s="140"/>
      <c r="I8" s="140"/>
      <c r="J8" s="158"/>
      <c r="K8" s="158"/>
      <c r="L8" s="136"/>
      <c r="M8" s="159"/>
      <c r="N8" s="160"/>
      <c r="O8" s="161"/>
      <c r="P8" s="161"/>
      <c r="Q8" s="174"/>
      <c r="R8" s="175"/>
      <c r="S8" s="175"/>
      <c r="T8" s="176"/>
      <c r="U8" s="177"/>
      <c r="V8" s="177"/>
      <c r="W8" s="177"/>
      <c r="X8" s="177"/>
      <c r="Y8" s="185">
        <f>SUM(Y9:Y60)</f>
        <v>0</v>
      </c>
      <c r="Z8" s="186">
        <f t="shared" ref="Z8:AF45" si="5">+AQ8+AY8+BG8+BO8</f>
        <v>0</v>
      </c>
      <c r="AA8" s="186">
        <f t="shared" si="5"/>
        <v>0</v>
      </c>
      <c r="AB8" s="186">
        <f t="shared" si="5"/>
        <v>0</v>
      </c>
      <c r="AC8" s="186">
        <f t="shared" si="5"/>
        <v>0</v>
      </c>
      <c r="AD8" s="186">
        <f t="shared" si="5"/>
        <v>0</v>
      </c>
      <c r="AE8" s="186">
        <f t="shared" si="5"/>
        <v>0</v>
      </c>
      <c r="AF8" s="186">
        <f t="shared" si="5"/>
        <v>0</v>
      </c>
      <c r="AG8" s="193"/>
      <c r="AH8" s="193"/>
      <c r="AI8" s="193"/>
      <c r="AJ8" s="193"/>
      <c r="AK8" s="193"/>
      <c r="AL8" s="193"/>
      <c r="AM8" s="193"/>
      <c r="AN8" s="193"/>
      <c r="AO8" s="193"/>
      <c r="AP8" s="206"/>
      <c r="AQ8" s="207">
        <f t="shared" ref="AQ8:AR8" si="6">SUM(AQ9:AQ60)</f>
        <v>0</v>
      </c>
      <c r="AR8" s="207">
        <f t="shared" si="6"/>
        <v>0</v>
      </c>
      <c r="AS8" s="207">
        <f t="shared" ref="AS8:AW8" si="7">SUM(AS9:AS60)</f>
        <v>0</v>
      </c>
      <c r="AT8" s="207">
        <f t="shared" si="7"/>
        <v>0</v>
      </c>
      <c r="AU8" s="207">
        <f t="shared" si="7"/>
        <v>0</v>
      </c>
      <c r="AV8" s="207">
        <f t="shared" si="7"/>
        <v>0</v>
      </c>
      <c r="AW8" s="207">
        <f t="shared" si="7"/>
        <v>0</v>
      </c>
      <c r="AX8" s="206"/>
      <c r="AY8" s="207">
        <f t="shared" ref="AY8:AZ8" si="8">SUM(AY9:AY60)</f>
        <v>0</v>
      </c>
      <c r="AZ8" s="207">
        <f t="shared" si="8"/>
        <v>0</v>
      </c>
      <c r="BA8" s="207">
        <f t="shared" ref="BA8:BE8" si="9">SUM(BA9:BA60)</f>
        <v>0</v>
      </c>
      <c r="BB8" s="207">
        <f t="shared" si="9"/>
        <v>0</v>
      </c>
      <c r="BC8" s="207">
        <f t="shared" si="9"/>
        <v>0</v>
      </c>
      <c r="BD8" s="207">
        <f t="shared" si="9"/>
        <v>0</v>
      </c>
      <c r="BE8" s="207">
        <f t="shared" si="9"/>
        <v>0</v>
      </c>
      <c r="BF8" s="206"/>
      <c r="BG8" s="207">
        <f t="shared" ref="BG8:BH8" si="10">SUM(BG9:BG60)</f>
        <v>0</v>
      </c>
      <c r="BH8" s="207">
        <f t="shared" si="10"/>
        <v>0</v>
      </c>
      <c r="BI8" s="207">
        <f t="shared" ref="BI8:BM8" si="11">SUM(BI9:BI60)</f>
        <v>0</v>
      </c>
      <c r="BJ8" s="207">
        <f t="shared" si="11"/>
        <v>0</v>
      </c>
      <c r="BK8" s="207">
        <f t="shared" si="11"/>
        <v>0</v>
      </c>
      <c r="BL8" s="207">
        <f t="shared" si="11"/>
        <v>0</v>
      </c>
      <c r="BM8" s="207">
        <f t="shared" si="11"/>
        <v>0</v>
      </c>
      <c r="BN8" s="206"/>
      <c r="BO8" s="207">
        <f t="shared" ref="BO8:BP8" si="12">SUM(BO9:BO60)</f>
        <v>0</v>
      </c>
      <c r="BP8" s="207">
        <f t="shared" si="12"/>
        <v>0</v>
      </c>
      <c r="BQ8" s="207">
        <f t="shared" ref="BQ8:BU8" si="13">SUM(BQ9:BQ60)</f>
        <v>0</v>
      </c>
      <c r="BR8" s="207">
        <f t="shared" si="13"/>
        <v>0</v>
      </c>
      <c r="BS8" s="207">
        <f t="shared" si="13"/>
        <v>0</v>
      </c>
      <c r="BT8" s="207">
        <f t="shared" si="13"/>
        <v>0</v>
      </c>
      <c r="BU8" s="207">
        <f t="shared" si="13"/>
        <v>0</v>
      </c>
    </row>
    <row r="9" spans="1:73" ht="40.15" customHeight="1">
      <c r="A9" s="133"/>
      <c r="B9" s="141"/>
      <c r="C9" s="1220" t="s">
        <v>2736</v>
      </c>
      <c r="D9" s="1226" t="s">
        <v>2737</v>
      </c>
      <c r="E9" s="1232">
        <v>904</v>
      </c>
      <c r="F9" s="1238" t="s">
        <v>3915</v>
      </c>
      <c r="G9" s="1226" t="s">
        <v>3916</v>
      </c>
      <c r="H9" s="1244" t="s">
        <v>2956</v>
      </c>
      <c r="I9" s="1244" t="s">
        <v>2982</v>
      </c>
      <c r="J9" s="1244" t="s">
        <v>3058</v>
      </c>
      <c r="K9" s="1226" t="s">
        <v>3917</v>
      </c>
      <c r="L9" s="1244" t="s">
        <v>3614</v>
      </c>
      <c r="M9" s="1226" t="s">
        <v>3910</v>
      </c>
      <c r="N9" s="1252">
        <v>2026004540019</v>
      </c>
      <c r="O9" s="1392" t="s">
        <v>3918</v>
      </c>
      <c r="P9" s="1261" t="s">
        <v>2738</v>
      </c>
      <c r="Q9" s="1267">
        <v>100</v>
      </c>
      <c r="R9" s="1276" t="s">
        <v>2871</v>
      </c>
      <c r="S9" s="1276"/>
      <c r="T9" s="1284"/>
      <c r="U9" s="1287"/>
      <c r="V9" s="1287"/>
      <c r="W9" s="1287"/>
      <c r="X9" s="1287"/>
      <c r="Y9" s="1287"/>
      <c r="Z9" s="1294">
        <f t="shared" si="5"/>
        <v>0</v>
      </c>
      <c r="AA9" s="1294">
        <f t="shared" ref="AA9:AF21" si="14">SUM(AR9:AR12,AZ9:AZ12,BH9:BH12,BP9:BP12)</f>
        <v>0</v>
      </c>
      <c r="AB9" s="1294">
        <f t="shared" si="14"/>
        <v>0</v>
      </c>
      <c r="AC9" s="1294">
        <f t="shared" si="14"/>
        <v>0</v>
      </c>
      <c r="AD9" s="1294">
        <f t="shared" si="14"/>
        <v>0</v>
      </c>
      <c r="AE9" s="1294">
        <f t="shared" si="14"/>
        <v>0</v>
      </c>
      <c r="AF9" s="1294">
        <f t="shared" si="14"/>
        <v>0</v>
      </c>
      <c r="AG9" s="194"/>
      <c r="AH9" s="195"/>
      <c r="AI9" s="195"/>
      <c r="AJ9" s="195"/>
      <c r="AK9" s="196"/>
      <c r="AL9" s="197"/>
      <c r="AM9" s="197"/>
      <c r="AN9" s="197"/>
      <c r="AO9" s="197"/>
      <c r="AP9" s="1300">
        <f>+U9</f>
        <v>0</v>
      </c>
      <c r="AQ9" s="1294">
        <f>SUM(AR9:AW12)</f>
        <v>0</v>
      </c>
      <c r="AR9" s="209"/>
      <c r="AS9" s="209"/>
      <c r="AT9" s="209"/>
      <c r="AU9" s="209"/>
      <c r="AV9" s="209"/>
      <c r="AW9" s="209"/>
      <c r="AX9" s="1300">
        <f>+V9</f>
        <v>0</v>
      </c>
      <c r="AY9" s="1294">
        <f>SUM(AZ9:BE12)</f>
        <v>0</v>
      </c>
      <c r="AZ9" s="209"/>
      <c r="BA9" s="209"/>
      <c r="BB9" s="209"/>
      <c r="BC9" s="209"/>
      <c r="BD9" s="209"/>
      <c r="BE9" s="209"/>
      <c r="BF9" s="1300">
        <f>+W9</f>
        <v>0</v>
      </c>
      <c r="BG9" s="1294">
        <f>SUM(BH9:BM12)</f>
        <v>0</v>
      </c>
      <c r="BH9" s="209"/>
      <c r="BI9" s="209"/>
      <c r="BJ9" s="209"/>
      <c r="BK9" s="209"/>
      <c r="BL9" s="209"/>
      <c r="BM9" s="209"/>
      <c r="BN9" s="1300">
        <f>+X9</f>
        <v>0</v>
      </c>
      <c r="BO9" s="1294">
        <f>SUM(BP9:BU12)</f>
        <v>0</v>
      </c>
      <c r="BP9" s="209"/>
      <c r="BQ9" s="209"/>
      <c r="BR9" s="209"/>
      <c r="BS9" s="209"/>
      <c r="BT9" s="209"/>
      <c r="BU9" s="209"/>
    </row>
    <row r="10" spans="1:73" ht="40.15" customHeight="1">
      <c r="A10" s="133"/>
      <c r="B10" s="141"/>
      <c r="C10" s="1221"/>
      <c r="D10" s="1227"/>
      <c r="E10" s="1233"/>
      <c r="F10" s="1239"/>
      <c r="G10" s="1227"/>
      <c r="H10" s="1245"/>
      <c r="I10" s="1245"/>
      <c r="J10" s="1245"/>
      <c r="K10" s="1227"/>
      <c r="L10" s="1245"/>
      <c r="M10" s="1227"/>
      <c r="N10" s="1253"/>
      <c r="O10" s="1392"/>
      <c r="P10" s="1262"/>
      <c r="Q10" s="1268"/>
      <c r="R10" s="1277"/>
      <c r="S10" s="1277"/>
      <c r="T10" s="1285"/>
      <c r="U10" s="1288"/>
      <c r="V10" s="1288"/>
      <c r="W10" s="1288"/>
      <c r="X10" s="1288"/>
      <c r="Y10" s="1288"/>
      <c r="Z10" s="1295"/>
      <c r="AA10" s="1295"/>
      <c r="AB10" s="1295"/>
      <c r="AC10" s="1295"/>
      <c r="AD10" s="1295"/>
      <c r="AE10" s="1295"/>
      <c r="AF10" s="1295"/>
      <c r="AG10" s="198"/>
      <c r="AH10" s="199"/>
      <c r="AI10" s="199"/>
      <c r="AJ10" s="199"/>
      <c r="AK10" s="200"/>
      <c r="AL10" s="201"/>
      <c r="AM10" s="201"/>
      <c r="AN10" s="201"/>
      <c r="AO10" s="201"/>
      <c r="AP10" s="1301"/>
      <c r="AQ10" s="1295"/>
      <c r="AR10" s="210"/>
      <c r="AS10" s="210"/>
      <c r="AT10" s="210"/>
      <c r="AU10" s="210"/>
      <c r="AV10" s="210"/>
      <c r="AW10" s="210"/>
      <c r="AX10" s="1301"/>
      <c r="AY10" s="1295"/>
      <c r="AZ10" s="210"/>
      <c r="BA10" s="210"/>
      <c r="BB10" s="210"/>
      <c r="BC10" s="210"/>
      <c r="BD10" s="210"/>
      <c r="BE10" s="210"/>
      <c r="BF10" s="1301"/>
      <c r="BG10" s="1295"/>
      <c r="BH10" s="210"/>
      <c r="BI10" s="210"/>
      <c r="BJ10" s="210"/>
      <c r="BK10" s="210"/>
      <c r="BL10" s="210"/>
      <c r="BM10" s="210"/>
      <c r="BN10" s="1301"/>
      <c r="BO10" s="1295"/>
      <c r="BP10" s="210"/>
      <c r="BQ10" s="210"/>
      <c r="BR10" s="210"/>
      <c r="BS10" s="210"/>
      <c r="BT10" s="210"/>
      <c r="BU10" s="210"/>
    </row>
    <row r="11" spans="1:73" ht="40.15" customHeight="1">
      <c r="A11" s="133"/>
      <c r="B11" s="141"/>
      <c r="C11" s="1221"/>
      <c r="D11" s="1227"/>
      <c r="E11" s="1233"/>
      <c r="F11" s="1239"/>
      <c r="G11" s="1227"/>
      <c r="H11" s="1245"/>
      <c r="I11" s="1245"/>
      <c r="J11" s="1245"/>
      <c r="K11" s="1227"/>
      <c r="L11" s="1245"/>
      <c r="M11" s="1227"/>
      <c r="N11" s="1253"/>
      <c r="O11" s="1392"/>
      <c r="P11" s="1262"/>
      <c r="Q11" s="1268"/>
      <c r="R11" s="1277"/>
      <c r="S11" s="1277"/>
      <c r="T11" s="1285"/>
      <c r="U11" s="1288"/>
      <c r="V11" s="1288"/>
      <c r="W11" s="1288"/>
      <c r="X11" s="1288"/>
      <c r="Y11" s="1288"/>
      <c r="Z11" s="1295"/>
      <c r="AA11" s="1295"/>
      <c r="AB11" s="1295"/>
      <c r="AC11" s="1295"/>
      <c r="AD11" s="1295"/>
      <c r="AE11" s="1295"/>
      <c r="AF11" s="1295"/>
      <c r="AG11" s="200"/>
      <c r="AH11" s="199"/>
      <c r="AI11" s="199"/>
      <c r="AJ11" s="199"/>
      <c r="AK11" s="200"/>
      <c r="AL11" s="201"/>
      <c r="AM11" s="201"/>
      <c r="AN11" s="201"/>
      <c r="AO11" s="201"/>
      <c r="AP11" s="1301"/>
      <c r="AQ11" s="1295"/>
      <c r="AR11" s="210"/>
      <c r="AS11" s="210"/>
      <c r="AT11" s="210"/>
      <c r="AU11" s="210"/>
      <c r="AV11" s="210"/>
      <c r="AW11" s="210"/>
      <c r="AX11" s="1301"/>
      <c r="AY11" s="1295"/>
      <c r="AZ11" s="210"/>
      <c r="BA11" s="210"/>
      <c r="BB11" s="210"/>
      <c r="BC11" s="210"/>
      <c r="BD11" s="210"/>
      <c r="BE11" s="210"/>
      <c r="BF11" s="1301"/>
      <c r="BG11" s="1295"/>
      <c r="BH11" s="210"/>
      <c r="BI11" s="210"/>
      <c r="BJ11" s="210"/>
      <c r="BK11" s="210"/>
      <c r="BL11" s="210"/>
      <c r="BM11" s="210"/>
      <c r="BN11" s="1301"/>
      <c r="BO11" s="1295"/>
      <c r="BP11" s="210"/>
      <c r="BQ11" s="210"/>
      <c r="BR11" s="210"/>
      <c r="BS11" s="210"/>
      <c r="BT11" s="210"/>
      <c r="BU11" s="210"/>
    </row>
    <row r="12" spans="1:73" ht="40.15" customHeight="1">
      <c r="A12" s="133"/>
      <c r="B12" s="141"/>
      <c r="C12" s="1222"/>
      <c r="D12" s="1228"/>
      <c r="E12" s="1234"/>
      <c r="F12" s="1240"/>
      <c r="G12" s="1228"/>
      <c r="H12" s="1246"/>
      <c r="I12" s="1246"/>
      <c r="J12" s="1246"/>
      <c r="K12" s="1228"/>
      <c r="L12" s="1246"/>
      <c r="M12" s="1228"/>
      <c r="N12" s="1254"/>
      <c r="O12" s="1392"/>
      <c r="P12" s="1263"/>
      <c r="Q12" s="1269"/>
      <c r="R12" s="1278"/>
      <c r="S12" s="1278"/>
      <c r="T12" s="1286"/>
      <c r="U12" s="1289"/>
      <c r="V12" s="1289"/>
      <c r="W12" s="1289"/>
      <c r="X12" s="1289"/>
      <c r="Y12" s="1289"/>
      <c r="Z12" s="1296"/>
      <c r="AA12" s="1296"/>
      <c r="AB12" s="1296"/>
      <c r="AC12" s="1296"/>
      <c r="AD12" s="1296"/>
      <c r="AE12" s="1296"/>
      <c r="AF12" s="1296"/>
      <c r="AG12" s="202"/>
      <c r="AH12" s="203"/>
      <c r="AI12" s="203"/>
      <c r="AJ12" s="203"/>
      <c r="AK12" s="202"/>
      <c r="AL12" s="204"/>
      <c r="AM12" s="204"/>
      <c r="AN12" s="204"/>
      <c r="AO12" s="204"/>
      <c r="AP12" s="1302"/>
      <c r="AQ12" s="1296"/>
      <c r="AR12" s="211"/>
      <c r="AS12" s="211"/>
      <c r="AT12" s="211"/>
      <c r="AU12" s="211"/>
      <c r="AV12" s="211"/>
      <c r="AW12" s="211"/>
      <c r="AX12" s="1302"/>
      <c r="AY12" s="1296"/>
      <c r="AZ12" s="211"/>
      <c r="BA12" s="211"/>
      <c r="BB12" s="211"/>
      <c r="BC12" s="211"/>
      <c r="BD12" s="211"/>
      <c r="BE12" s="211"/>
      <c r="BF12" s="1302"/>
      <c r="BG12" s="1296"/>
      <c r="BH12" s="211"/>
      <c r="BI12" s="211"/>
      <c r="BJ12" s="211"/>
      <c r="BK12" s="211"/>
      <c r="BL12" s="211"/>
      <c r="BM12" s="211"/>
      <c r="BN12" s="1302"/>
      <c r="BO12" s="1296"/>
      <c r="BP12" s="211"/>
      <c r="BQ12" s="211"/>
      <c r="BR12" s="211"/>
      <c r="BS12" s="211"/>
      <c r="BT12" s="211"/>
      <c r="BU12" s="211"/>
    </row>
    <row r="13" spans="1:73" ht="40.15" customHeight="1">
      <c r="A13" s="133"/>
      <c r="B13" s="141"/>
      <c r="C13" s="1220" t="s">
        <v>2739</v>
      </c>
      <c r="D13" s="1306" t="s">
        <v>2740</v>
      </c>
      <c r="E13" s="1232">
        <v>905</v>
      </c>
      <c r="F13" s="1238" t="s">
        <v>3894</v>
      </c>
      <c r="G13" s="1226" t="s">
        <v>485</v>
      </c>
      <c r="H13" s="1244" t="s">
        <v>2954</v>
      </c>
      <c r="I13" s="1244" t="s">
        <v>2982</v>
      </c>
      <c r="J13" s="1244" t="s">
        <v>3058</v>
      </c>
      <c r="K13" s="1226" t="s">
        <v>3917</v>
      </c>
      <c r="L13" s="1244" t="s">
        <v>3614</v>
      </c>
      <c r="M13" s="1226" t="s">
        <v>3910</v>
      </c>
      <c r="N13" s="1252">
        <v>2026004540019</v>
      </c>
      <c r="O13" s="1392" t="s">
        <v>3918</v>
      </c>
      <c r="P13" s="1261" t="s">
        <v>2741</v>
      </c>
      <c r="Q13" s="1267">
        <v>200</v>
      </c>
      <c r="R13" s="1276" t="s">
        <v>2871</v>
      </c>
      <c r="S13" s="1276"/>
      <c r="T13" s="1284"/>
      <c r="U13" s="1287"/>
      <c r="V13" s="1287"/>
      <c r="W13" s="1287"/>
      <c r="X13" s="1287"/>
      <c r="Y13" s="1287"/>
      <c r="Z13" s="1294">
        <f t="shared" si="5"/>
        <v>0</v>
      </c>
      <c r="AA13" s="1294">
        <f t="shared" si="14"/>
        <v>0</v>
      </c>
      <c r="AB13" s="1294">
        <f t="shared" si="14"/>
        <v>0</v>
      </c>
      <c r="AC13" s="1294">
        <f t="shared" si="14"/>
        <v>0</v>
      </c>
      <c r="AD13" s="1294">
        <f t="shared" si="14"/>
        <v>0</v>
      </c>
      <c r="AE13" s="1294">
        <f t="shared" si="14"/>
        <v>0</v>
      </c>
      <c r="AF13" s="1294">
        <f t="shared" si="14"/>
        <v>0</v>
      </c>
      <c r="AG13" s="194"/>
      <c r="AH13" s="195"/>
      <c r="AI13" s="195"/>
      <c r="AJ13" s="195"/>
      <c r="AK13" s="196"/>
      <c r="AL13" s="197"/>
      <c r="AM13" s="197"/>
      <c r="AN13" s="197"/>
      <c r="AO13" s="197"/>
      <c r="AP13" s="1300">
        <f>+U13</f>
        <v>0</v>
      </c>
      <c r="AQ13" s="1294">
        <f>SUM(AR13:AW16)</f>
        <v>0</v>
      </c>
      <c r="AR13" s="209"/>
      <c r="AS13" s="209"/>
      <c r="AT13" s="209"/>
      <c r="AU13" s="209"/>
      <c r="AV13" s="209"/>
      <c r="AW13" s="209"/>
      <c r="AX13" s="1300">
        <f>+V13</f>
        <v>0</v>
      </c>
      <c r="AY13" s="1294">
        <f>SUM(AZ13:BE16)</f>
        <v>0</v>
      </c>
      <c r="AZ13" s="209"/>
      <c r="BA13" s="209"/>
      <c r="BB13" s="209"/>
      <c r="BC13" s="209"/>
      <c r="BD13" s="209"/>
      <c r="BE13" s="209"/>
      <c r="BF13" s="1300">
        <f>+W13</f>
        <v>0</v>
      </c>
      <c r="BG13" s="1294">
        <f>SUM(BH13:BM16)</f>
        <v>0</v>
      </c>
      <c r="BH13" s="209"/>
      <c r="BI13" s="209"/>
      <c r="BJ13" s="209"/>
      <c r="BK13" s="209"/>
      <c r="BL13" s="209"/>
      <c r="BM13" s="209"/>
      <c r="BN13" s="1300">
        <f>+X13</f>
        <v>0</v>
      </c>
      <c r="BO13" s="1294">
        <f>SUM(BP13:BU16)</f>
        <v>0</v>
      </c>
      <c r="BP13" s="209"/>
      <c r="BQ13" s="209"/>
      <c r="BR13" s="209"/>
      <c r="BS13" s="209"/>
      <c r="BT13" s="209"/>
      <c r="BU13" s="209"/>
    </row>
    <row r="14" spans="1:73" ht="40.15" customHeight="1">
      <c r="A14" s="133"/>
      <c r="B14" s="141"/>
      <c r="C14" s="1221"/>
      <c r="D14" s="1307"/>
      <c r="E14" s="1233"/>
      <c r="F14" s="1239"/>
      <c r="G14" s="1227"/>
      <c r="H14" s="1245"/>
      <c r="I14" s="1245"/>
      <c r="J14" s="1245"/>
      <c r="K14" s="1227"/>
      <c r="L14" s="1245"/>
      <c r="M14" s="1227"/>
      <c r="N14" s="1253"/>
      <c r="O14" s="1392"/>
      <c r="P14" s="1262"/>
      <c r="Q14" s="1268"/>
      <c r="R14" s="1277"/>
      <c r="S14" s="1277"/>
      <c r="T14" s="1285"/>
      <c r="U14" s="1288"/>
      <c r="V14" s="1288"/>
      <c r="W14" s="1288"/>
      <c r="X14" s="1288"/>
      <c r="Y14" s="1288"/>
      <c r="Z14" s="1295"/>
      <c r="AA14" s="1295"/>
      <c r="AB14" s="1295"/>
      <c r="AC14" s="1295"/>
      <c r="AD14" s="1295"/>
      <c r="AE14" s="1295"/>
      <c r="AF14" s="1295"/>
      <c r="AG14" s="198"/>
      <c r="AH14" s="199"/>
      <c r="AI14" s="199"/>
      <c r="AJ14" s="199"/>
      <c r="AK14" s="200"/>
      <c r="AL14" s="201"/>
      <c r="AM14" s="201"/>
      <c r="AN14" s="201"/>
      <c r="AO14" s="201"/>
      <c r="AP14" s="1301"/>
      <c r="AQ14" s="1295"/>
      <c r="AR14" s="210"/>
      <c r="AS14" s="210"/>
      <c r="AT14" s="210"/>
      <c r="AU14" s="210"/>
      <c r="AV14" s="210"/>
      <c r="AW14" s="210"/>
      <c r="AX14" s="1301"/>
      <c r="AY14" s="1295"/>
      <c r="AZ14" s="210"/>
      <c r="BA14" s="210"/>
      <c r="BB14" s="210"/>
      <c r="BC14" s="210"/>
      <c r="BD14" s="210"/>
      <c r="BE14" s="210"/>
      <c r="BF14" s="1301"/>
      <c r="BG14" s="1295"/>
      <c r="BH14" s="210"/>
      <c r="BI14" s="210"/>
      <c r="BJ14" s="210"/>
      <c r="BK14" s="210"/>
      <c r="BL14" s="210"/>
      <c r="BM14" s="210"/>
      <c r="BN14" s="1301"/>
      <c r="BO14" s="1295"/>
      <c r="BP14" s="210"/>
      <c r="BQ14" s="210"/>
      <c r="BR14" s="210"/>
      <c r="BS14" s="210"/>
      <c r="BT14" s="210"/>
      <c r="BU14" s="210"/>
    </row>
    <row r="15" spans="1:73" ht="40.15" customHeight="1">
      <c r="A15" s="133"/>
      <c r="B15" s="141"/>
      <c r="C15" s="1221"/>
      <c r="D15" s="1307"/>
      <c r="E15" s="1233"/>
      <c r="F15" s="1239"/>
      <c r="G15" s="1227"/>
      <c r="H15" s="1245"/>
      <c r="I15" s="1245"/>
      <c r="J15" s="1245"/>
      <c r="K15" s="1227"/>
      <c r="L15" s="1245"/>
      <c r="M15" s="1227"/>
      <c r="N15" s="1253"/>
      <c r="O15" s="1392"/>
      <c r="P15" s="1262"/>
      <c r="Q15" s="1268"/>
      <c r="R15" s="1277"/>
      <c r="S15" s="1277"/>
      <c r="T15" s="1285"/>
      <c r="U15" s="1288"/>
      <c r="V15" s="1288"/>
      <c r="W15" s="1288"/>
      <c r="X15" s="1288"/>
      <c r="Y15" s="1288"/>
      <c r="Z15" s="1295"/>
      <c r="AA15" s="1295"/>
      <c r="AB15" s="1295"/>
      <c r="AC15" s="1295"/>
      <c r="AD15" s="1295"/>
      <c r="AE15" s="1295"/>
      <c r="AF15" s="1295"/>
      <c r="AG15" s="200"/>
      <c r="AH15" s="199"/>
      <c r="AI15" s="199"/>
      <c r="AJ15" s="199"/>
      <c r="AK15" s="200"/>
      <c r="AL15" s="201"/>
      <c r="AM15" s="201"/>
      <c r="AN15" s="201"/>
      <c r="AO15" s="201"/>
      <c r="AP15" s="1301"/>
      <c r="AQ15" s="1295"/>
      <c r="AR15" s="210"/>
      <c r="AS15" s="210"/>
      <c r="AT15" s="210"/>
      <c r="AU15" s="210"/>
      <c r="AV15" s="210"/>
      <c r="AW15" s="210"/>
      <c r="AX15" s="1301"/>
      <c r="AY15" s="1295"/>
      <c r="AZ15" s="210"/>
      <c r="BA15" s="210"/>
      <c r="BB15" s="210"/>
      <c r="BC15" s="210"/>
      <c r="BD15" s="210"/>
      <c r="BE15" s="210"/>
      <c r="BF15" s="1301"/>
      <c r="BG15" s="1295"/>
      <c r="BH15" s="210"/>
      <c r="BI15" s="210"/>
      <c r="BJ15" s="210"/>
      <c r="BK15" s="210"/>
      <c r="BL15" s="210"/>
      <c r="BM15" s="210"/>
      <c r="BN15" s="1301"/>
      <c r="BO15" s="1295"/>
      <c r="BP15" s="210"/>
      <c r="BQ15" s="210"/>
      <c r="BR15" s="210"/>
      <c r="BS15" s="210"/>
      <c r="BT15" s="210"/>
      <c r="BU15" s="210"/>
    </row>
    <row r="16" spans="1:73" ht="40.15" customHeight="1">
      <c r="A16" s="133"/>
      <c r="B16" s="141"/>
      <c r="C16" s="1222"/>
      <c r="D16" s="1308"/>
      <c r="E16" s="1234"/>
      <c r="F16" s="1240"/>
      <c r="G16" s="1228"/>
      <c r="H16" s="1246"/>
      <c r="I16" s="1246"/>
      <c r="J16" s="1246"/>
      <c r="K16" s="1228"/>
      <c r="L16" s="1246"/>
      <c r="M16" s="1228"/>
      <c r="N16" s="1254"/>
      <c r="O16" s="1392"/>
      <c r="P16" s="1263"/>
      <c r="Q16" s="1269"/>
      <c r="R16" s="1278"/>
      <c r="S16" s="1278"/>
      <c r="T16" s="1286"/>
      <c r="U16" s="1289"/>
      <c r="V16" s="1289"/>
      <c r="W16" s="1289"/>
      <c r="X16" s="1289"/>
      <c r="Y16" s="1289"/>
      <c r="Z16" s="1296"/>
      <c r="AA16" s="1296"/>
      <c r="AB16" s="1296"/>
      <c r="AC16" s="1296"/>
      <c r="AD16" s="1296"/>
      <c r="AE16" s="1296"/>
      <c r="AF16" s="1296"/>
      <c r="AG16" s="202"/>
      <c r="AH16" s="203"/>
      <c r="AI16" s="203"/>
      <c r="AJ16" s="203"/>
      <c r="AK16" s="202"/>
      <c r="AL16" s="204"/>
      <c r="AM16" s="204"/>
      <c r="AN16" s="204"/>
      <c r="AO16" s="204"/>
      <c r="AP16" s="1302"/>
      <c r="AQ16" s="1296"/>
      <c r="AR16" s="211"/>
      <c r="AS16" s="211"/>
      <c r="AT16" s="211"/>
      <c r="AU16" s="211"/>
      <c r="AV16" s="211"/>
      <c r="AW16" s="211"/>
      <c r="AX16" s="1302"/>
      <c r="AY16" s="1296"/>
      <c r="AZ16" s="211"/>
      <c r="BA16" s="211"/>
      <c r="BB16" s="211"/>
      <c r="BC16" s="211"/>
      <c r="BD16" s="211"/>
      <c r="BE16" s="211"/>
      <c r="BF16" s="1302"/>
      <c r="BG16" s="1296"/>
      <c r="BH16" s="211"/>
      <c r="BI16" s="211"/>
      <c r="BJ16" s="211"/>
      <c r="BK16" s="211"/>
      <c r="BL16" s="211"/>
      <c r="BM16" s="211"/>
      <c r="BN16" s="1302"/>
      <c r="BO16" s="1296"/>
      <c r="BP16" s="211"/>
      <c r="BQ16" s="211"/>
      <c r="BR16" s="211"/>
      <c r="BS16" s="211"/>
      <c r="BT16" s="211"/>
      <c r="BU16" s="211"/>
    </row>
    <row r="17" spans="1:73" ht="40.15" customHeight="1">
      <c r="A17" s="133"/>
      <c r="B17" s="141"/>
      <c r="C17" s="1220" t="s">
        <v>2742</v>
      </c>
      <c r="D17" s="1306" t="s">
        <v>2743</v>
      </c>
      <c r="E17" s="1232">
        <v>906</v>
      </c>
      <c r="F17" s="1238" t="s">
        <v>3919</v>
      </c>
      <c r="G17" s="1226" t="s">
        <v>2744</v>
      </c>
      <c r="H17" s="1244" t="s">
        <v>272</v>
      </c>
      <c r="I17" s="1244" t="s">
        <v>2982</v>
      </c>
      <c r="J17" s="1244" t="s">
        <v>3058</v>
      </c>
      <c r="K17" s="1226" t="s">
        <v>3917</v>
      </c>
      <c r="L17" s="1244" t="s">
        <v>3614</v>
      </c>
      <c r="M17" s="1226" t="s">
        <v>3910</v>
      </c>
      <c r="N17" s="1252">
        <v>2026004540019</v>
      </c>
      <c r="O17" s="1392" t="s">
        <v>3918</v>
      </c>
      <c r="P17" s="1261" t="s">
        <v>2744</v>
      </c>
      <c r="Q17" s="1267">
        <v>1</v>
      </c>
      <c r="R17" s="1276" t="s">
        <v>2871</v>
      </c>
      <c r="S17" s="1276"/>
      <c r="T17" s="1284"/>
      <c r="U17" s="1287"/>
      <c r="V17" s="1287"/>
      <c r="W17" s="1287"/>
      <c r="X17" s="1287"/>
      <c r="Y17" s="1287"/>
      <c r="Z17" s="1294">
        <f t="shared" si="5"/>
        <v>0</v>
      </c>
      <c r="AA17" s="1294">
        <f t="shared" si="14"/>
        <v>0</v>
      </c>
      <c r="AB17" s="1294">
        <f t="shared" si="14"/>
        <v>0</v>
      </c>
      <c r="AC17" s="1294">
        <f t="shared" si="14"/>
        <v>0</v>
      </c>
      <c r="AD17" s="1294">
        <f t="shared" si="14"/>
        <v>0</v>
      </c>
      <c r="AE17" s="1294">
        <f t="shared" si="14"/>
        <v>0</v>
      </c>
      <c r="AF17" s="1294">
        <f t="shared" si="14"/>
        <v>0</v>
      </c>
      <c r="AG17" s="194"/>
      <c r="AH17" s="195"/>
      <c r="AI17" s="195"/>
      <c r="AJ17" s="195"/>
      <c r="AK17" s="196"/>
      <c r="AL17" s="197"/>
      <c r="AM17" s="197"/>
      <c r="AN17" s="197"/>
      <c r="AO17" s="197"/>
      <c r="AP17" s="1300">
        <f>+U17</f>
        <v>0</v>
      </c>
      <c r="AQ17" s="1294">
        <f>SUM(AR17:AW20)</f>
        <v>0</v>
      </c>
      <c r="AR17" s="209"/>
      <c r="AS17" s="209"/>
      <c r="AT17" s="209"/>
      <c r="AU17" s="209"/>
      <c r="AV17" s="209"/>
      <c r="AW17" s="209"/>
      <c r="AX17" s="1300">
        <f>+V17</f>
        <v>0</v>
      </c>
      <c r="AY17" s="1294">
        <f>SUM(AZ17:BE20)</f>
        <v>0</v>
      </c>
      <c r="AZ17" s="209"/>
      <c r="BA17" s="209"/>
      <c r="BB17" s="209"/>
      <c r="BC17" s="209"/>
      <c r="BD17" s="209"/>
      <c r="BE17" s="209"/>
      <c r="BF17" s="1300">
        <f>+W17</f>
        <v>0</v>
      </c>
      <c r="BG17" s="1294">
        <f>SUM(BH17:BM20)</f>
        <v>0</v>
      </c>
      <c r="BH17" s="209"/>
      <c r="BI17" s="209"/>
      <c r="BJ17" s="209"/>
      <c r="BK17" s="209"/>
      <c r="BL17" s="209"/>
      <c r="BM17" s="209"/>
      <c r="BN17" s="1300">
        <f>+X17</f>
        <v>0</v>
      </c>
      <c r="BO17" s="1294">
        <f>SUM(BP17:BU20)</f>
        <v>0</v>
      </c>
      <c r="BP17" s="209"/>
      <c r="BQ17" s="209"/>
      <c r="BR17" s="209"/>
      <c r="BS17" s="209"/>
      <c r="BT17" s="209"/>
      <c r="BU17" s="209"/>
    </row>
    <row r="18" spans="1:73" ht="40.15" customHeight="1">
      <c r="A18" s="133"/>
      <c r="B18" s="141"/>
      <c r="C18" s="1221"/>
      <c r="D18" s="1307"/>
      <c r="E18" s="1233"/>
      <c r="F18" s="1239"/>
      <c r="G18" s="1227"/>
      <c r="H18" s="1245"/>
      <c r="I18" s="1245"/>
      <c r="J18" s="1245"/>
      <c r="K18" s="1227"/>
      <c r="L18" s="1245"/>
      <c r="M18" s="1227"/>
      <c r="N18" s="1253"/>
      <c r="O18" s="1392"/>
      <c r="P18" s="1262"/>
      <c r="Q18" s="1268"/>
      <c r="R18" s="1277"/>
      <c r="S18" s="1277"/>
      <c r="T18" s="1285"/>
      <c r="U18" s="1288"/>
      <c r="V18" s="1288"/>
      <c r="W18" s="1288"/>
      <c r="X18" s="1288"/>
      <c r="Y18" s="1288"/>
      <c r="Z18" s="1295"/>
      <c r="AA18" s="1295"/>
      <c r="AB18" s="1295"/>
      <c r="AC18" s="1295"/>
      <c r="AD18" s="1295"/>
      <c r="AE18" s="1295"/>
      <c r="AF18" s="1295"/>
      <c r="AG18" s="198"/>
      <c r="AH18" s="199"/>
      <c r="AI18" s="199"/>
      <c r="AJ18" s="199"/>
      <c r="AK18" s="200"/>
      <c r="AL18" s="201"/>
      <c r="AM18" s="201"/>
      <c r="AN18" s="201"/>
      <c r="AO18" s="201"/>
      <c r="AP18" s="1301"/>
      <c r="AQ18" s="1295"/>
      <c r="AR18" s="210"/>
      <c r="AS18" s="210"/>
      <c r="AT18" s="210"/>
      <c r="AU18" s="210"/>
      <c r="AV18" s="210"/>
      <c r="AW18" s="210"/>
      <c r="AX18" s="1301"/>
      <c r="AY18" s="1295"/>
      <c r="AZ18" s="210"/>
      <c r="BA18" s="210"/>
      <c r="BB18" s="210"/>
      <c r="BC18" s="210"/>
      <c r="BD18" s="210"/>
      <c r="BE18" s="210"/>
      <c r="BF18" s="1301"/>
      <c r="BG18" s="1295"/>
      <c r="BH18" s="210"/>
      <c r="BI18" s="210"/>
      <c r="BJ18" s="210"/>
      <c r="BK18" s="210"/>
      <c r="BL18" s="210"/>
      <c r="BM18" s="210"/>
      <c r="BN18" s="1301"/>
      <c r="BO18" s="1295"/>
      <c r="BP18" s="210"/>
      <c r="BQ18" s="210"/>
      <c r="BR18" s="210"/>
      <c r="BS18" s="210"/>
      <c r="BT18" s="210"/>
      <c r="BU18" s="210"/>
    </row>
    <row r="19" spans="1:73" ht="40.15" customHeight="1">
      <c r="A19" s="133"/>
      <c r="B19" s="141"/>
      <c r="C19" s="1221"/>
      <c r="D19" s="1307"/>
      <c r="E19" s="1233"/>
      <c r="F19" s="1239"/>
      <c r="G19" s="1227"/>
      <c r="H19" s="1245"/>
      <c r="I19" s="1245"/>
      <c r="J19" s="1245"/>
      <c r="K19" s="1227"/>
      <c r="L19" s="1245"/>
      <c r="M19" s="1227"/>
      <c r="N19" s="1253"/>
      <c r="O19" s="1392"/>
      <c r="P19" s="1262"/>
      <c r="Q19" s="1268"/>
      <c r="R19" s="1277"/>
      <c r="S19" s="1277"/>
      <c r="T19" s="1285"/>
      <c r="U19" s="1288"/>
      <c r="V19" s="1288"/>
      <c r="W19" s="1288"/>
      <c r="X19" s="1288"/>
      <c r="Y19" s="1288"/>
      <c r="Z19" s="1295"/>
      <c r="AA19" s="1295"/>
      <c r="AB19" s="1295"/>
      <c r="AC19" s="1295"/>
      <c r="AD19" s="1295"/>
      <c r="AE19" s="1295"/>
      <c r="AF19" s="1295"/>
      <c r="AG19" s="200"/>
      <c r="AH19" s="199"/>
      <c r="AI19" s="199"/>
      <c r="AJ19" s="199"/>
      <c r="AK19" s="200"/>
      <c r="AL19" s="201"/>
      <c r="AM19" s="201"/>
      <c r="AN19" s="201"/>
      <c r="AO19" s="201"/>
      <c r="AP19" s="1301"/>
      <c r="AQ19" s="1295"/>
      <c r="AR19" s="210"/>
      <c r="AS19" s="210"/>
      <c r="AT19" s="210"/>
      <c r="AU19" s="210"/>
      <c r="AV19" s="210"/>
      <c r="AW19" s="210"/>
      <c r="AX19" s="1301"/>
      <c r="AY19" s="1295"/>
      <c r="AZ19" s="210"/>
      <c r="BA19" s="210"/>
      <c r="BB19" s="210"/>
      <c r="BC19" s="210"/>
      <c r="BD19" s="210"/>
      <c r="BE19" s="210"/>
      <c r="BF19" s="1301"/>
      <c r="BG19" s="1295"/>
      <c r="BH19" s="210"/>
      <c r="BI19" s="210"/>
      <c r="BJ19" s="210"/>
      <c r="BK19" s="210"/>
      <c r="BL19" s="210"/>
      <c r="BM19" s="210"/>
      <c r="BN19" s="1301"/>
      <c r="BO19" s="1295"/>
      <c r="BP19" s="210"/>
      <c r="BQ19" s="210"/>
      <c r="BR19" s="210"/>
      <c r="BS19" s="210"/>
      <c r="BT19" s="210"/>
      <c r="BU19" s="210"/>
    </row>
    <row r="20" spans="1:73" ht="40.15" customHeight="1">
      <c r="A20" s="133"/>
      <c r="B20" s="141"/>
      <c r="C20" s="1222"/>
      <c r="D20" s="1308"/>
      <c r="E20" s="1234"/>
      <c r="F20" s="1240"/>
      <c r="G20" s="1228"/>
      <c r="H20" s="1246"/>
      <c r="I20" s="1246"/>
      <c r="J20" s="1246"/>
      <c r="K20" s="1228"/>
      <c r="L20" s="1246"/>
      <c r="M20" s="1228"/>
      <c r="N20" s="1254"/>
      <c r="O20" s="1392"/>
      <c r="P20" s="1263"/>
      <c r="Q20" s="1269"/>
      <c r="R20" s="1278"/>
      <c r="S20" s="1278"/>
      <c r="T20" s="1286"/>
      <c r="U20" s="1289"/>
      <c r="V20" s="1289"/>
      <c r="W20" s="1289"/>
      <c r="X20" s="1289"/>
      <c r="Y20" s="1289"/>
      <c r="Z20" s="1296"/>
      <c r="AA20" s="1296"/>
      <c r="AB20" s="1296"/>
      <c r="AC20" s="1296"/>
      <c r="AD20" s="1296"/>
      <c r="AE20" s="1296"/>
      <c r="AF20" s="1296"/>
      <c r="AG20" s="202"/>
      <c r="AH20" s="203"/>
      <c r="AI20" s="203"/>
      <c r="AJ20" s="203"/>
      <c r="AK20" s="202"/>
      <c r="AL20" s="204"/>
      <c r="AM20" s="204"/>
      <c r="AN20" s="204"/>
      <c r="AO20" s="204"/>
      <c r="AP20" s="1302"/>
      <c r="AQ20" s="1296"/>
      <c r="AR20" s="211"/>
      <c r="AS20" s="211"/>
      <c r="AT20" s="211"/>
      <c r="AU20" s="211"/>
      <c r="AV20" s="211"/>
      <c r="AW20" s="211"/>
      <c r="AX20" s="1302"/>
      <c r="AY20" s="1296"/>
      <c r="AZ20" s="211"/>
      <c r="BA20" s="211"/>
      <c r="BB20" s="211"/>
      <c r="BC20" s="211"/>
      <c r="BD20" s="211"/>
      <c r="BE20" s="211"/>
      <c r="BF20" s="1302"/>
      <c r="BG20" s="1296"/>
      <c r="BH20" s="211"/>
      <c r="BI20" s="211"/>
      <c r="BJ20" s="211"/>
      <c r="BK20" s="211"/>
      <c r="BL20" s="211"/>
      <c r="BM20" s="211"/>
      <c r="BN20" s="1302"/>
      <c r="BO20" s="1296"/>
      <c r="BP20" s="211"/>
      <c r="BQ20" s="211"/>
      <c r="BR20" s="211"/>
      <c r="BS20" s="211"/>
      <c r="BT20" s="211"/>
      <c r="BU20" s="211"/>
    </row>
    <row r="21" spans="1:73" ht="40.15" customHeight="1">
      <c r="A21" s="133"/>
      <c r="B21" s="141"/>
      <c r="C21" s="1220" t="s">
        <v>2745</v>
      </c>
      <c r="D21" s="1306" t="s">
        <v>2746</v>
      </c>
      <c r="E21" s="1232">
        <v>907</v>
      </c>
      <c r="F21" s="1238" t="s">
        <v>3920</v>
      </c>
      <c r="G21" s="1226" t="s">
        <v>3921</v>
      </c>
      <c r="H21" s="1244" t="s">
        <v>2956</v>
      </c>
      <c r="I21" s="1244" t="s">
        <v>2982</v>
      </c>
      <c r="J21" s="1244" t="s">
        <v>3025</v>
      </c>
      <c r="K21" s="1226" t="s">
        <v>3300</v>
      </c>
      <c r="L21" s="1244" t="s">
        <v>3574</v>
      </c>
      <c r="M21" s="1226" t="s">
        <v>3922</v>
      </c>
      <c r="N21" s="1252">
        <v>2026004540024</v>
      </c>
      <c r="O21" s="1392" t="s">
        <v>3923</v>
      </c>
      <c r="P21" s="1261" t="s">
        <v>2747</v>
      </c>
      <c r="Q21" s="1267">
        <v>100</v>
      </c>
      <c r="R21" s="1276" t="s">
        <v>2871</v>
      </c>
      <c r="S21" s="1276"/>
      <c r="T21" s="1284"/>
      <c r="U21" s="1287"/>
      <c r="V21" s="1287"/>
      <c r="W21" s="1287"/>
      <c r="X21" s="1287"/>
      <c r="Y21" s="1287"/>
      <c r="Z21" s="1294">
        <f t="shared" si="5"/>
        <v>0</v>
      </c>
      <c r="AA21" s="1294">
        <f t="shared" si="14"/>
        <v>0</v>
      </c>
      <c r="AB21" s="1294">
        <f t="shared" si="14"/>
        <v>0</v>
      </c>
      <c r="AC21" s="1294">
        <f t="shared" si="14"/>
        <v>0</v>
      </c>
      <c r="AD21" s="1294">
        <f t="shared" si="14"/>
        <v>0</v>
      </c>
      <c r="AE21" s="1294">
        <f t="shared" si="14"/>
        <v>0</v>
      </c>
      <c r="AF21" s="1294">
        <f t="shared" si="14"/>
        <v>0</v>
      </c>
      <c r="AG21" s="194"/>
      <c r="AH21" s="195"/>
      <c r="AI21" s="195"/>
      <c r="AJ21" s="195"/>
      <c r="AK21" s="196"/>
      <c r="AL21" s="197"/>
      <c r="AM21" s="197"/>
      <c r="AN21" s="197"/>
      <c r="AO21" s="197"/>
      <c r="AP21" s="1300">
        <f>+U21</f>
        <v>0</v>
      </c>
      <c r="AQ21" s="1294">
        <f>SUM(AR21:AW24)</f>
        <v>0</v>
      </c>
      <c r="AR21" s="209"/>
      <c r="AS21" s="209"/>
      <c r="AT21" s="209"/>
      <c r="AU21" s="209"/>
      <c r="AV21" s="209"/>
      <c r="AW21" s="209"/>
      <c r="AX21" s="1300">
        <f>+V21</f>
        <v>0</v>
      </c>
      <c r="AY21" s="1294">
        <f>SUM(AZ21:BE24)</f>
        <v>0</v>
      </c>
      <c r="AZ21" s="209"/>
      <c r="BA21" s="209"/>
      <c r="BB21" s="209"/>
      <c r="BC21" s="209"/>
      <c r="BD21" s="209"/>
      <c r="BE21" s="209"/>
      <c r="BF21" s="1300">
        <f>+W21</f>
        <v>0</v>
      </c>
      <c r="BG21" s="1294">
        <f>SUM(BH21:BM24)</f>
        <v>0</v>
      </c>
      <c r="BH21" s="209"/>
      <c r="BI21" s="209"/>
      <c r="BJ21" s="209"/>
      <c r="BK21" s="209"/>
      <c r="BL21" s="209"/>
      <c r="BM21" s="209"/>
      <c r="BN21" s="1300">
        <f>+X21</f>
        <v>0</v>
      </c>
      <c r="BO21" s="1294">
        <f>SUM(BP21:BU24)</f>
        <v>0</v>
      </c>
      <c r="BP21" s="209"/>
      <c r="BQ21" s="209"/>
      <c r="BR21" s="209"/>
      <c r="BS21" s="209"/>
      <c r="BT21" s="209"/>
      <c r="BU21" s="209"/>
    </row>
    <row r="22" spans="1:73" ht="40.15" customHeight="1">
      <c r="A22" s="133"/>
      <c r="B22" s="141"/>
      <c r="C22" s="1221"/>
      <c r="D22" s="1307"/>
      <c r="E22" s="1233"/>
      <c r="F22" s="1239"/>
      <c r="G22" s="1227"/>
      <c r="H22" s="1245"/>
      <c r="I22" s="1245"/>
      <c r="J22" s="1245"/>
      <c r="K22" s="1227"/>
      <c r="L22" s="1245"/>
      <c r="M22" s="1227"/>
      <c r="N22" s="1253"/>
      <c r="O22" s="1392"/>
      <c r="P22" s="1262"/>
      <c r="Q22" s="1268"/>
      <c r="R22" s="1277"/>
      <c r="S22" s="1277"/>
      <c r="T22" s="1285"/>
      <c r="U22" s="1288"/>
      <c r="V22" s="1288"/>
      <c r="W22" s="1288"/>
      <c r="X22" s="1288"/>
      <c r="Y22" s="1288"/>
      <c r="Z22" s="1295"/>
      <c r="AA22" s="1295"/>
      <c r="AB22" s="1295"/>
      <c r="AC22" s="1295"/>
      <c r="AD22" s="1295"/>
      <c r="AE22" s="1295"/>
      <c r="AF22" s="1295"/>
      <c r="AG22" s="198"/>
      <c r="AH22" s="199"/>
      <c r="AI22" s="199"/>
      <c r="AJ22" s="199"/>
      <c r="AK22" s="200"/>
      <c r="AL22" s="201"/>
      <c r="AM22" s="201"/>
      <c r="AN22" s="201"/>
      <c r="AO22" s="201"/>
      <c r="AP22" s="1301"/>
      <c r="AQ22" s="1295"/>
      <c r="AR22" s="210"/>
      <c r="AS22" s="210"/>
      <c r="AT22" s="210"/>
      <c r="AU22" s="210"/>
      <c r="AV22" s="210"/>
      <c r="AW22" s="210"/>
      <c r="AX22" s="1301"/>
      <c r="AY22" s="1295"/>
      <c r="AZ22" s="210"/>
      <c r="BA22" s="210"/>
      <c r="BB22" s="210"/>
      <c r="BC22" s="210"/>
      <c r="BD22" s="210"/>
      <c r="BE22" s="210"/>
      <c r="BF22" s="1301"/>
      <c r="BG22" s="1295"/>
      <c r="BH22" s="210"/>
      <c r="BI22" s="210"/>
      <c r="BJ22" s="210"/>
      <c r="BK22" s="210"/>
      <c r="BL22" s="210"/>
      <c r="BM22" s="210"/>
      <c r="BN22" s="1301"/>
      <c r="BO22" s="1295"/>
      <c r="BP22" s="210"/>
      <c r="BQ22" s="210"/>
      <c r="BR22" s="210"/>
      <c r="BS22" s="210"/>
      <c r="BT22" s="210"/>
      <c r="BU22" s="210"/>
    </row>
    <row r="23" spans="1:73" ht="40.15" customHeight="1">
      <c r="A23" s="133"/>
      <c r="B23" s="141"/>
      <c r="C23" s="1221"/>
      <c r="D23" s="1307"/>
      <c r="E23" s="1233"/>
      <c r="F23" s="1239"/>
      <c r="G23" s="1227"/>
      <c r="H23" s="1245"/>
      <c r="I23" s="1245"/>
      <c r="J23" s="1245"/>
      <c r="K23" s="1227"/>
      <c r="L23" s="1245"/>
      <c r="M23" s="1227"/>
      <c r="N23" s="1253"/>
      <c r="O23" s="1392"/>
      <c r="P23" s="1262"/>
      <c r="Q23" s="1268"/>
      <c r="R23" s="1277"/>
      <c r="S23" s="1277"/>
      <c r="T23" s="1285"/>
      <c r="U23" s="1288"/>
      <c r="V23" s="1288"/>
      <c r="W23" s="1288"/>
      <c r="X23" s="1288"/>
      <c r="Y23" s="1288"/>
      <c r="Z23" s="1295"/>
      <c r="AA23" s="1295"/>
      <c r="AB23" s="1295"/>
      <c r="AC23" s="1295"/>
      <c r="AD23" s="1295"/>
      <c r="AE23" s="1295"/>
      <c r="AF23" s="1295"/>
      <c r="AG23" s="200"/>
      <c r="AH23" s="199"/>
      <c r="AI23" s="199"/>
      <c r="AJ23" s="199"/>
      <c r="AK23" s="200"/>
      <c r="AL23" s="201"/>
      <c r="AM23" s="201"/>
      <c r="AN23" s="201"/>
      <c r="AO23" s="201"/>
      <c r="AP23" s="1301"/>
      <c r="AQ23" s="1295"/>
      <c r="AR23" s="210"/>
      <c r="AS23" s="210"/>
      <c r="AT23" s="210"/>
      <c r="AU23" s="210"/>
      <c r="AV23" s="210"/>
      <c r="AW23" s="210"/>
      <c r="AX23" s="1301"/>
      <c r="AY23" s="1295"/>
      <c r="AZ23" s="210"/>
      <c r="BA23" s="210"/>
      <c r="BB23" s="210"/>
      <c r="BC23" s="210"/>
      <c r="BD23" s="210"/>
      <c r="BE23" s="210"/>
      <c r="BF23" s="1301"/>
      <c r="BG23" s="1295"/>
      <c r="BH23" s="210"/>
      <c r="BI23" s="210"/>
      <c r="BJ23" s="210"/>
      <c r="BK23" s="210"/>
      <c r="BL23" s="210"/>
      <c r="BM23" s="210"/>
      <c r="BN23" s="1301"/>
      <c r="BO23" s="1295"/>
      <c r="BP23" s="210"/>
      <c r="BQ23" s="210"/>
      <c r="BR23" s="210"/>
      <c r="BS23" s="210"/>
      <c r="BT23" s="210"/>
      <c r="BU23" s="210"/>
    </row>
    <row r="24" spans="1:73" ht="40.15" customHeight="1">
      <c r="A24" s="133"/>
      <c r="B24" s="141"/>
      <c r="C24" s="1222"/>
      <c r="D24" s="1308"/>
      <c r="E24" s="1234"/>
      <c r="F24" s="1240"/>
      <c r="G24" s="1228"/>
      <c r="H24" s="1246"/>
      <c r="I24" s="1246"/>
      <c r="J24" s="1246"/>
      <c r="K24" s="1228"/>
      <c r="L24" s="1246"/>
      <c r="M24" s="1228"/>
      <c r="N24" s="1254"/>
      <c r="O24" s="1392"/>
      <c r="P24" s="1263"/>
      <c r="Q24" s="1269"/>
      <c r="R24" s="1278"/>
      <c r="S24" s="1278"/>
      <c r="T24" s="1286"/>
      <c r="U24" s="1289"/>
      <c r="V24" s="1289"/>
      <c r="W24" s="1289"/>
      <c r="X24" s="1289"/>
      <c r="Y24" s="1289"/>
      <c r="Z24" s="1296"/>
      <c r="AA24" s="1296"/>
      <c r="AB24" s="1296"/>
      <c r="AC24" s="1296"/>
      <c r="AD24" s="1296"/>
      <c r="AE24" s="1296"/>
      <c r="AF24" s="1296"/>
      <c r="AG24" s="202"/>
      <c r="AH24" s="203"/>
      <c r="AI24" s="203"/>
      <c r="AJ24" s="203"/>
      <c r="AK24" s="202"/>
      <c r="AL24" s="204"/>
      <c r="AM24" s="204"/>
      <c r="AN24" s="204"/>
      <c r="AO24" s="204"/>
      <c r="AP24" s="1302"/>
      <c r="AQ24" s="1296"/>
      <c r="AR24" s="211"/>
      <c r="AS24" s="211"/>
      <c r="AT24" s="211"/>
      <c r="AU24" s="211"/>
      <c r="AV24" s="211"/>
      <c r="AW24" s="211"/>
      <c r="AX24" s="1302"/>
      <c r="AY24" s="1296"/>
      <c r="AZ24" s="211"/>
      <c r="BA24" s="211"/>
      <c r="BB24" s="211"/>
      <c r="BC24" s="211"/>
      <c r="BD24" s="211"/>
      <c r="BE24" s="211"/>
      <c r="BF24" s="1302"/>
      <c r="BG24" s="1296"/>
      <c r="BH24" s="211"/>
      <c r="BI24" s="211"/>
      <c r="BJ24" s="211"/>
      <c r="BK24" s="211"/>
      <c r="BL24" s="211"/>
      <c r="BM24" s="211"/>
      <c r="BN24" s="1302"/>
      <c r="BO24" s="1296"/>
      <c r="BP24" s="211"/>
      <c r="BQ24" s="211"/>
      <c r="BR24" s="211"/>
      <c r="BS24" s="211"/>
      <c r="BT24" s="211"/>
      <c r="BU24" s="211"/>
    </row>
    <row r="25" spans="1:73" ht="40.15" customHeight="1">
      <c r="A25" s="133"/>
      <c r="B25" s="141"/>
      <c r="C25" s="1220" t="s">
        <v>2748</v>
      </c>
      <c r="D25" s="1306" t="s">
        <v>2749</v>
      </c>
      <c r="E25" s="1232">
        <v>908</v>
      </c>
      <c r="F25" s="1238" t="s">
        <v>3924</v>
      </c>
      <c r="G25" s="1226" t="s">
        <v>3925</v>
      </c>
      <c r="H25" s="1244" t="s">
        <v>2952</v>
      </c>
      <c r="I25" s="1244" t="s">
        <v>2982</v>
      </c>
      <c r="J25" s="1244" t="s">
        <v>3058</v>
      </c>
      <c r="K25" s="1226" t="s">
        <v>3917</v>
      </c>
      <c r="L25" s="1244" t="s">
        <v>3614</v>
      </c>
      <c r="M25" s="1226" t="s">
        <v>3910</v>
      </c>
      <c r="N25" s="1252">
        <v>2026004540019</v>
      </c>
      <c r="O25" s="1392" t="s">
        <v>3918</v>
      </c>
      <c r="P25" s="1261" t="s">
        <v>742</v>
      </c>
      <c r="Q25" s="1267">
        <v>3</v>
      </c>
      <c r="R25" s="1276" t="s">
        <v>2871</v>
      </c>
      <c r="S25" s="1276"/>
      <c r="T25" s="1284"/>
      <c r="U25" s="1287"/>
      <c r="V25" s="1287"/>
      <c r="W25" s="1287"/>
      <c r="X25" s="1287"/>
      <c r="Y25" s="1287"/>
      <c r="Z25" s="1294">
        <f t="shared" si="5"/>
        <v>0</v>
      </c>
      <c r="AA25" s="1294">
        <f t="shared" ref="AA25:AF37" si="15">SUM(AR25:AR28,AZ25:AZ28,BH25:BH28,BP25:BP28)</f>
        <v>0</v>
      </c>
      <c r="AB25" s="1294">
        <f t="shared" si="15"/>
        <v>0</v>
      </c>
      <c r="AC25" s="1294">
        <f t="shared" si="15"/>
        <v>0</v>
      </c>
      <c r="AD25" s="1294">
        <f t="shared" si="15"/>
        <v>0</v>
      </c>
      <c r="AE25" s="1294">
        <f t="shared" si="15"/>
        <v>0</v>
      </c>
      <c r="AF25" s="1294">
        <f t="shared" si="15"/>
        <v>0</v>
      </c>
      <c r="AG25" s="194"/>
      <c r="AH25" s="195"/>
      <c r="AI25" s="195"/>
      <c r="AJ25" s="195"/>
      <c r="AK25" s="196"/>
      <c r="AL25" s="197"/>
      <c r="AM25" s="197"/>
      <c r="AN25" s="197"/>
      <c r="AO25" s="197"/>
      <c r="AP25" s="1300">
        <f>+U25</f>
        <v>0</v>
      </c>
      <c r="AQ25" s="1294">
        <f>SUM(AR25:AW28)</f>
        <v>0</v>
      </c>
      <c r="AR25" s="209"/>
      <c r="AS25" s="209"/>
      <c r="AT25" s="209"/>
      <c r="AU25" s="209"/>
      <c r="AV25" s="209"/>
      <c r="AW25" s="209"/>
      <c r="AX25" s="1300">
        <f>+V25</f>
        <v>0</v>
      </c>
      <c r="AY25" s="1294">
        <f>SUM(AZ25:BE28)</f>
        <v>0</v>
      </c>
      <c r="AZ25" s="209"/>
      <c r="BA25" s="209"/>
      <c r="BB25" s="209"/>
      <c r="BC25" s="209"/>
      <c r="BD25" s="209"/>
      <c r="BE25" s="209"/>
      <c r="BF25" s="1300">
        <f>+W25</f>
        <v>0</v>
      </c>
      <c r="BG25" s="1294">
        <f>SUM(BH25:BM28)</f>
        <v>0</v>
      </c>
      <c r="BH25" s="209"/>
      <c r="BI25" s="209"/>
      <c r="BJ25" s="209"/>
      <c r="BK25" s="209"/>
      <c r="BL25" s="209"/>
      <c r="BM25" s="209"/>
      <c r="BN25" s="1300">
        <f>+X25</f>
        <v>0</v>
      </c>
      <c r="BO25" s="1294">
        <f>SUM(BP25:BU28)</f>
        <v>0</v>
      </c>
      <c r="BP25" s="209"/>
      <c r="BQ25" s="209"/>
      <c r="BR25" s="209"/>
      <c r="BS25" s="209"/>
      <c r="BT25" s="209"/>
      <c r="BU25" s="209"/>
    </row>
    <row r="26" spans="1:73" ht="40.15" customHeight="1">
      <c r="A26" s="133"/>
      <c r="B26" s="141"/>
      <c r="C26" s="1221"/>
      <c r="D26" s="1307"/>
      <c r="E26" s="1233"/>
      <c r="F26" s="1239"/>
      <c r="G26" s="1227"/>
      <c r="H26" s="1245"/>
      <c r="I26" s="1245"/>
      <c r="J26" s="1245"/>
      <c r="K26" s="1227"/>
      <c r="L26" s="1245"/>
      <c r="M26" s="1227"/>
      <c r="N26" s="1253"/>
      <c r="O26" s="1392"/>
      <c r="P26" s="1262"/>
      <c r="Q26" s="1268"/>
      <c r="R26" s="1277"/>
      <c r="S26" s="1277"/>
      <c r="T26" s="1285"/>
      <c r="U26" s="1288"/>
      <c r="V26" s="1288"/>
      <c r="W26" s="1288"/>
      <c r="X26" s="1288"/>
      <c r="Y26" s="1288"/>
      <c r="Z26" s="1295"/>
      <c r="AA26" s="1295"/>
      <c r="AB26" s="1295"/>
      <c r="AC26" s="1295"/>
      <c r="AD26" s="1295"/>
      <c r="AE26" s="1295"/>
      <c r="AF26" s="1295"/>
      <c r="AG26" s="198"/>
      <c r="AH26" s="199"/>
      <c r="AI26" s="199"/>
      <c r="AJ26" s="199"/>
      <c r="AK26" s="200"/>
      <c r="AL26" s="201"/>
      <c r="AM26" s="201"/>
      <c r="AN26" s="201"/>
      <c r="AO26" s="201"/>
      <c r="AP26" s="1301"/>
      <c r="AQ26" s="1295"/>
      <c r="AR26" s="210"/>
      <c r="AS26" s="210"/>
      <c r="AT26" s="210"/>
      <c r="AU26" s="210"/>
      <c r="AV26" s="210"/>
      <c r="AW26" s="210"/>
      <c r="AX26" s="1301"/>
      <c r="AY26" s="1295"/>
      <c r="AZ26" s="210"/>
      <c r="BA26" s="210"/>
      <c r="BB26" s="210"/>
      <c r="BC26" s="210"/>
      <c r="BD26" s="210"/>
      <c r="BE26" s="210"/>
      <c r="BF26" s="1301"/>
      <c r="BG26" s="1295"/>
      <c r="BH26" s="210"/>
      <c r="BI26" s="210"/>
      <c r="BJ26" s="210"/>
      <c r="BK26" s="210"/>
      <c r="BL26" s="210"/>
      <c r="BM26" s="210"/>
      <c r="BN26" s="1301"/>
      <c r="BO26" s="1295"/>
      <c r="BP26" s="210"/>
      <c r="BQ26" s="210"/>
      <c r="BR26" s="210"/>
      <c r="BS26" s="210"/>
      <c r="BT26" s="210"/>
      <c r="BU26" s="210"/>
    </row>
    <row r="27" spans="1:73" ht="40.15" customHeight="1">
      <c r="A27" s="133"/>
      <c r="B27" s="141"/>
      <c r="C27" s="1221"/>
      <c r="D27" s="1307"/>
      <c r="E27" s="1233"/>
      <c r="F27" s="1239"/>
      <c r="G27" s="1227"/>
      <c r="H27" s="1245"/>
      <c r="I27" s="1245"/>
      <c r="J27" s="1245"/>
      <c r="K27" s="1227"/>
      <c r="L27" s="1245"/>
      <c r="M27" s="1227"/>
      <c r="N27" s="1253"/>
      <c r="O27" s="1392"/>
      <c r="P27" s="1262"/>
      <c r="Q27" s="1268"/>
      <c r="R27" s="1277"/>
      <c r="S27" s="1277"/>
      <c r="T27" s="1285"/>
      <c r="U27" s="1288"/>
      <c r="V27" s="1288"/>
      <c r="W27" s="1288"/>
      <c r="X27" s="1288"/>
      <c r="Y27" s="1288"/>
      <c r="Z27" s="1295"/>
      <c r="AA27" s="1295"/>
      <c r="AB27" s="1295"/>
      <c r="AC27" s="1295"/>
      <c r="AD27" s="1295"/>
      <c r="AE27" s="1295"/>
      <c r="AF27" s="1295"/>
      <c r="AG27" s="200"/>
      <c r="AH27" s="199"/>
      <c r="AI27" s="199"/>
      <c r="AJ27" s="199"/>
      <c r="AK27" s="200"/>
      <c r="AL27" s="201"/>
      <c r="AM27" s="201"/>
      <c r="AN27" s="201"/>
      <c r="AO27" s="201"/>
      <c r="AP27" s="1301"/>
      <c r="AQ27" s="1295"/>
      <c r="AR27" s="210"/>
      <c r="AS27" s="210"/>
      <c r="AT27" s="210"/>
      <c r="AU27" s="210"/>
      <c r="AV27" s="210"/>
      <c r="AW27" s="210"/>
      <c r="AX27" s="1301"/>
      <c r="AY27" s="1295"/>
      <c r="AZ27" s="210"/>
      <c r="BA27" s="210"/>
      <c r="BB27" s="210"/>
      <c r="BC27" s="210"/>
      <c r="BD27" s="210"/>
      <c r="BE27" s="210"/>
      <c r="BF27" s="1301"/>
      <c r="BG27" s="1295"/>
      <c r="BH27" s="210"/>
      <c r="BI27" s="210"/>
      <c r="BJ27" s="210"/>
      <c r="BK27" s="210"/>
      <c r="BL27" s="210"/>
      <c r="BM27" s="210"/>
      <c r="BN27" s="1301"/>
      <c r="BO27" s="1295"/>
      <c r="BP27" s="210"/>
      <c r="BQ27" s="210"/>
      <c r="BR27" s="210"/>
      <c r="BS27" s="210"/>
      <c r="BT27" s="210"/>
      <c r="BU27" s="210"/>
    </row>
    <row r="28" spans="1:73" ht="40.15" customHeight="1">
      <c r="A28" s="133"/>
      <c r="B28" s="141"/>
      <c r="C28" s="1222"/>
      <c r="D28" s="1308"/>
      <c r="E28" s="1234"/>
      <c r="F28" s="1240"/>
      <c r="G28" s="1228"/>
      <c r="H28" s="1246"/>
      <c r="I28" s="1246"/>
      <c r="J28" s="1246"/>
      <c r="K28" s="1228"/>
      <c r="L28" s="1246"/>
      <c r="M28" s="1228"/>
      <c r="N28" s="1254"/>
      <c r="O28" s="1392"/>
      <c r="P28" s="1263"/>
      <c r="Q28" s="1269"/>
      <c r="R28" s="1278"/>
      <c r="S28" s="1278"/>
      <c r="T28" s="1286"/>
      <c r="U28" s="1289"/>
      <c r="V28" s="1289"/>
      <c r="W28" s="1289"/>
      <c r="X28" s="1289"/>
      <c r="Y28" s="1289"/>
      <c r="Z28" s="1296"/>
      <c r="AA28" s="1296"/>
      <c r="AB28" s="1296"/>
      <c r="AC28" s="1296"/>
      <c r="AD28" s="1296"/>
      <c r="AE28" s="1296"/>
      <c r="AF28" s="1296"/>
      <c r="AG28" s="202"/>
      <c r="AH28" s="203"/>
      <c r="AI28" s="203"/>
      <c r="AJ28" s="203"/>
      <c r="AK28" s="202"/>
      <c r="AL28" s="204"/>
      <c r="AM28" s="204"/>
      <c r="AN28" s="204"/>
      <c r="AO28" s="204"/>
      <c r="AP28" s="1302"/>
      <c r="AQ28" s="1296"/>
      <c r="AR28" s="211"/>
      <c r="AS28" s="211"/>
      <c r="AT28" s="211"/>
      <c r="AU28" s="211"/>
      <c r="AV28" s="211"/>
      <c r="AW28" s="211"/>
      <c r="AX28" s="1302"/>
      <c r="AY28" s="1296"/>
      <c r="AZ28" s="211"/>
      <c r="BA28" s="211"/>
      <c r="BB28" s="211"/>
      <c r="BC28" s="211"/>
      <c r="BD28" s="211"/>
      <c r="BE28" s="211"/>
      <c r="BF28" s="1302"/>
      <c r="BG28" s="1296"/>
      <c r="BH28" s="211"/>
      <c r="BI28" s="211"/>
      <c r="BJ28" s="211"/>
      <c r="BK28" s="211"/>
      <c r="BL28" s="211"/>
      <c r="BM28" s="211"/>
      <c r="BN28" s="1302"/>
      <c r="BO28" s="1296"/>
      <c r="BP28" s="211"/>
      <c r="BQ28" s="211"/>
      <c r="BR28" s="211"/>
      <c r="BS28" s="211"/>
      <c r="BT28" s="211"/>
      <c r="BU28" s="211"/>
    </row>
    <row r="29" spans="1:73" ht="40.15" customHeight="1">
      <c r="A29" s="133"/>
      <c r="B29" s="141"/>
      <c r="C29" s="1220" t="s">
        <v>2750</v>
      </c>
      <c r="D29" s="1306" t="s">
        <v>2751</v>
      </c>
      <c r="E29" s="1232">
        <v>909</v>
      </c>
      <c r="F29" s="1238" t="s">
        <v>3926</v>
      </c>
      <c r="G29" s="1226" t="s">
        <v>313</v>
      </c>
      <c r="H29" s="1244" t="s">
        <v>3390</v>
      </c>
      <c r="I29" s="1244" t="s">
        <v>2982</v>
      </c>
      <c r="J29" s="1244" t="s">
        <v>3058</v>
      </c>
      <c r="K29" s="1226" t="s">
        <v>3917</v>
      </c>
      <c r="L29" s="1244" t="s">
        <v>3614</v>
      </c>
      <c r="M29" s="1226" t="s">
        <v>3910</v>
      </c>
      <c r="N29" s="1252">
        <v>2026004540019</v>
      </c>
      <c r="O29" s="1392" t="s">
        <v>3918</v>
      </c>
      <c r="P29" s="1261" t="s">
        <v>313</v>
      </c>
      <c r="Q29" s="1267">
        <v>5</v>
      </c>
      <c r="R29" s="1276" t="s">
        <v>2871</v>
      </c>
      <c r="S29" s="1276"/>
      <c r="T29" s="1284"/>
      <c r="U29" s="1287"/>
      <c r="V29" s="1287"/>
      <c r="W29" s="1287"/>
      <c r="X29" s="1287"/>
      <c r="Y29" s="1287"/>
      <c r="Z29" s="1294">
        <f t="shared" si="5"/>
        <v>0</v>
      </c>
      <c r="AA29" s="1294">
        <f t="shared" si="15"/>
        <v>0</v>
      </c>
      <c r="AB29" s="1294">
        <f t="shared" si="15"/>
        <v>0</v>
      </c>
      <c r="AC29" s="1294">
        <f t="shared" si="15"/>
        <v>0</v>
      </c>
      <c r="AD29" s="1294">
        <f t="shared" si="15"/>
        <v>0</v>
      </c>
      <c r="AE29" s="1294">
        <f t="shared" si="15"/>
        <v>0</v>
      </c>
      <c r="AF29" s="1294">
        <f t="shared" si="15"/>
        <v>0</v>
      </c>
      <c r="AG29" s="194"/>
      <c r="AH29" s="195"/>
      <c r="AI29" s="195"/>
      <c r="AJ29" s="195"/>
      <c r="AK29" s="196"/>
      <c r="AL29" s="197"/>
      <c r="AM29" s="197"/>
      <c r="AN29" s="197"/>
      <c r="AO29" s="197"/>
      <c r="AP29" s="1300">
        <f>+U29</f>
        <v>0</v>
      </c>
      <c r="AQ29" s="1294">
        <f>SUM(AR29:AW32)</f>
        <v>0</v>
      </c>
      <c r="AR29" s="209"/>
      <c r="AS29" s="209"/>
      <c r="AT29" s="209"/>
      <c r="AU29" s="209"/>
      <c r="AV29" s="209"/>
      <c r="AW29" s="209"/>
      <c r="AX29" s="1300">
        <f>+V29</f>
        <v>0</v>
      </c>
      <c r="AY29" s="1294">
        <f>SUM(AZ29:BE32)</f>
        <v>0</v>
      </c>
      <c r="AZ29" s="209"/>
      <c r="BA29" s="209"/>
      <c r="BB29" s="209"/>
      <c r="BC29" s="209"/>
      <c r="BD29" s="209"/>
      <c r="BE29" s="209"/>
      <c r="BF29" s="1300">
        <f>+W29</f>
        <v>0</v>
      </c>
      <c r="BG29" s="1294">
        <f>SUM(BH29:BM32)</f>
        <v>0</v>
      </c>
      <c r="BH29" s="209"/>
      <c r="BI29" s="209"/>
      <c r="BJ29" s="209"/>
      <c r="BK29" s="209"/>
      <c r="BL29" s="209"/>
      <c r="BM29" s="209"/>
      <c r="BN29" s="1300">
        <f>+X29</f>
        <v>0</v>
      </c>
      <c r="BO29" s="1294">
        <f>SUM(BP29:BU32)</f>
        <v>0</v>
      </c>
      <c r="BP29" s="209"/>
      <c r="BQ29" s="209"/>
      <c r="BR29" s="209"/>
      <c r="BS29" s="209"/>
      <c r="BT29" s="209"/>
      <c r="BU29" s="209"/>
    </row>
    <row r="30" spans="1:73" ht="40.15" customHeight="1">
      <c r="A30" s="133"/>
      <c r="B30" s="141"/>
      <c r="C30" s="1221"/>
      <c r="D30" s="1307"/>
      <c r="E30" s="1233"/>
      <c r="F30" s="1239"/>
      <c r="G30" s="1227"/>
      <c r="H30" s="1245"/>
      <c r="I30" s="1245"/>
      <c r="J30" s="1245"/>
      <c r="K30" s="1227"/>
      <c r="L30" s="1245"/>
      <c r="M30" s="1227"/>
      <c r="N30" s="1253"/>
      <c r="O30" s="1392"/>
      <c r="P30" s="1262"/>
      <c r="Q30" s="1268"/>
      <c r="R30" s="1277"/>
      <c r="S30" s="1277"/>
      <c r="T30" s="1285"/>
      <c r="U30" s="1288"/>
      <c r="V30" s="1288"/>
      <c r="W30" s="1288"/>
      <c r="X30" s="1288"/>
      <c r="Y30" s="1288"/>
      <c r="Z30" s="1295"/>
      <c r="AA30" s="1295"/>
      <c r="AB30" s="1295"/>
      <c r="AC30" s="1295"/>
      <c r="AD30" s="1295"/>
      <c r="AE30" s="1295"/>
      <c r="AF30" s="1295"/>
      <c r="AG30" s="198"/>
      <c r="AH30" s="199"/>
      <c r="AI30" s="199"/>
      <c r="AJ30" s="199"/>
      <c r="AK30" s="200"/>
      <c r="AL30" s="201"/>
      <c r="AM30" s="201"/>
      <c r="AN30" s="201"/>
      <c r="AO30" s="201"/>
      <c r="AP30" s="1301"/>
      <c r="AQ30" s="1295"/>
      <c r="AR30" s="210"/>
      <c r="AS30" s="210"/>
      <c r="AT30" s="210"/>
      <c r="AU30" s="210"/>
      <c r="AV30" s="210"/>
      <c r="AW30" s="210"/>
      <c r="AX30" s="1301"/>
      <c r="AY30" s="1295"/>
      <c r="AZ30" s="210"/>
      <c r="BA30" s="210"/>
      <c r="BB30" s="210"/>
      <c r="BC30" s="210"/>
      <c r="BD30" s="210"/>
      <c r="BE30" s="210"/>
      <c r="BF30" s="1301"/>
      <c r="BG30" s="1295"/>
      <c r="BH30" s="210"/>
      <c r="BI30" s="210"/>
      <c r="BJ30" s="210"/>
      <c r="BK30" s="210"/>
      <c r="BL30" s="210"/>
      <c r="BM30" s="210"/>
      <c r="BN30" s="1301"/>
      <c r="BO30" s="1295"/>
      <c r="BP30" s="210"/>
      <c r="BQ30" s="210"/>
      <c r="BR30" s="210"/>
      <c r="BS30" s="210"/>
      <c r="BT30" s="210"/>
      <c r="BU30" s="210"/>
    </row>
    <row r="31" spans="1:73" ht="40.15" customHeight="1">
      <c r="A31" s="133"/>
      <c r="B31" s="141"/>
      <c r="C31" s="1221"/>
      <c r="D31" s="1307"/>
      <c r="E31" s="1233"/>
      <c r="F31" s="1239"/>
      <c r="G31" s="1227"/>
      <c r="H31" s="1245"/>
      <c r="I31" s="1245"/>
      <c r="J31" s="1245"/>
      <c r="K31" s="1227"/>
      <c r="L31" s="1245"/>
      <c r="M31" s="1227"/>
      <c r="N31" s="1253"/>
      <c r="O31" s="1392"/>
      <c r="P31" s="1262"/>
      <c r="Q31" s="1268"/>
      <c r="R31" s="1277"/>
      <c r="S31" s="1277"/>
      <c r="T31" s="1285"/>
      <c r="U31" s="1288"/>
      <c r="V31" s="1288"/>
      <c r="W31" s="1288"/>
      <c r="X31" s="1288"/>
      <c r="Y31" s="1288"/>
      <c r="Z31" s="1295"/>
      <c r="AA31" s="1295"/>
      <c r="AB31" s="1295"/>
      <c r="AC31" s="1295"/>
      <c r="AD31" s="1295"/>
      <c r="AE31" s="1295"/>
      <c r="AF31" s="1295"/>
      <c r="AG31" s="200"/>
      <c r="AH31" s="199"/>
      <c r="AI31" s="199"/>
      <c r="AJ31" s="199"/>
      <c r="AK31" s="200"/>
      <c r="AL31" s="201"/>
      <c r="AM31" s="201"/>
      <c r="AN31" s="201"/>
      <c r="AO31" s="201"/>
      <c r="AP31" s="1301"/>
      <c r="AQ31" s="1295"/>
      <c r="AR31" s="210"/>
      <c r="AS31" s="210"/>
      <c r="AT31" s="210"/>
      <c r="AU31" s="210"/>
      <c r="AV31" s="210"/>
      <c r="AW31" s="210"/>
      <c r="AX31" s="1301"/>
      <c r="AY31" s="1295"/>
      <c r="AZ31" s="210"/>
      <c r="BA31" s="210"/>
      <c r="BB31" s="210"/>
      <c r="BC31" s="210"/>
      <c r="BD31" s="210"/>
      <c r="BE31" s="210"/>
      <c r="BF31" s="1301"/>
      <c r="BG31" s="1295"/>
      <c r="BH31" s="210"/>
      <c r="BI31" s="210"/>
      <c r="BJ31" s="210"/>
      <c r="BK31" s="210"/>
      <c r="BL31" s="210"/>
      <c r="BM31" s="210"/>
      <c r="BN31" s="1301"/>
      <c r="BO31" s="1295"/>
      <c r="BP31" s="210"/>
      <c r="BQ31" s="210"/>
      <c r="BR31" s="210"/>
      <c r="BS31" s="210"/>
      <c r="BT31" s="210"/>
      <c r="BU31" s="210"/>
    </row>
    <row r="32" spans="1:73" ht="40.15" customHeight="1">
      <c r="A32" s="133"/>
      <c r="B32" s="141"/>
      <c r="C32" s="1222"/>
      <c r="D32" s="1308"/>
      <c r="E32" s="1234"/>
      <c r="F32" s="1240"/>
      <c r="G32" s="1228"/>
      <c r="H32" s="1246"/>
      <c r="I32" s="1246"/>
      <c r="J32" s="1246"/>
      <c r="K32" s="1228"/>
      <c r="L32" s="1246"/>
      <c r="M32" s="1228"/>
      <c r="N32" s="1254"/>
      <c r="O32" s="1392"/>
      <c r="P32" s="1263"/>
      <c r="Q32" s="1269"/>
      <c r="R32" s="1278"/>
      <c r="S32" s="1278"/>
      <c r="T32" s="1286"/>
      <c r="U32" s="1289"/>
      <c r="V32" s="1289"/>
      <c r="W32" s="1289"/>
      <c r="X32" s="1289"/>
      <c r="Y32" s="1289"/>
      <c r="Z32" s="1296"/>
      <c r="AA32" s="1296"/>
      <c r="AB32" s="1296"/>
      <c r="AC32" s="1296"/>
      <c r="AD32" s="1296"/>
      <c r="AE32" s="1296"/>
      <c r="AF32" s="1296"/>
      <c r="AG32" s="202"/>
      <c r="AH32" s="203"/>
      <c r="AI32" s="203"/>
      <c r="AJ32" s="203"/>
      <c r="AK32" s="202"/>
      <c r="AL32" s="204"/>
      <c r="AM32" s="204"/>
      <c r="AN32" s="204"/>
      <c r="AO32" s="204"/>
      <c r="AP32" s="1302"/>
      <c r="AQ32" s="1296"/>
      <c r="AR32" s="211"/>
      <c r="AS32" s="211"/>
      <c r="AT32" s="211"/>
      <c r="AU32" s="211"/>
      <c r="AV32" s="211"/>
      <c r="AW32" s="211"/>
      <c r="AX32" s="1302"/>
      <c r="AY32" s="1296"/>
      <c r="AZ32" s="211"/>
      <c r="BA32" s="211"/>
      <c r="BB32" s="211"/>
      <c r="BC32" s="211"/>
      <c r="BD32" s="211"/>
      <c r="BE32" s="211"/>
      <c r="BF32" s="1302"/>
      <c r="BG32" s="1296"/>
      <c r="BH32" s="211"/>
      <c r="BI32" s="211"/>
      <c r="BJ32" s="211"/>
      <c r="BK32" s="211"/>
      <c r="BL32" s="211"/>
      <c r="BM32" s="211"/>
      <c r="BN32" s="1302"/>
      <c r="BO32" s="1296"/>
      <c r="BP32" s="211"/>
      <c r="BQ32" s="211"/>
      <c r="BR32" s="211"/>
      <c r="BS32" s="211"/>
      <c r="BT32" s="211"/>
      <c r="BU32" s="211"/>
    </row>
    <row r="33" spans="1:73" ht="40.15" customHeight="1">
      <c r="A33" s="133"/>
      <c r="B33" s="141"/>
      <c r="C33" s="1220" t="s">
        <v>2752</v>
      </c>
      <c r="D33" s="1306" t="s">
        <v>2753</v>
      </c>
      <c r="E33" s="1232">
        <v>910</v>
      </c>
      <c r="F33" s="1238" t="s">
        <v>3896</v>
      </c>
      <c r="G33" s="1226" t="s">
        <v>617</v>
      </c>
      <c r="H33" s="1244" t="s">
        <v>3225</v>
      </c>
      <c r="I33" s="1244" t="s">
        <v>2982</v>
      </c>
      <c r="J33" s="1244" t="s">
        <v>3058</v>
      </c>
      <c r="K33" s="1226" t="s">
        <v>3917</v>
      </c>
      <c r="L33" s="1244" t="s">
        <v>3614</v>
      </c>
      <c r="M33" s="1226" t="s">
        <v>3910</v>
      </c>
      <c r="N33" s="1252">
        <v>2026004540019</v>
      </c>
      <c r="O33" s="1392" t="s">
        <v>3918</v>
      </c>
      <c r="P33" s="1261" t="s">
        <v>2754</v>
      </c>
      <c r="Q33" s="1267">
        <v>25</v>
      </c>
      <c r="R33" s="1276" t="s">
        <v>2871</v>
      </c>
      <c r="S33" s="1276"/>
      <c r="T33" s="1284"/>
      <c r="U33" s="1287"/>
      <c r="V33" s="1287"/>
      <c r="W33" s="1287"/>
      <c r="X33" s="1287"/>
      <c r="Y33" s="1287"/>
      <c r="Z33" s="1294">
        <f t="shared" si="5"/>
        <v>0</v>
      </c>
      <c r="AA33" s="1294">
        <f t="shared" si="15"/>
        <v>0</v>
      </c>
      <c r="AB33" s="1294">
        <f t="shared" si="15"/>
        <v>0</v>
      </c>
      <c r="AC33" s="1294">
        <f t="shared" si="15"/>
        <v>0</v>
      </c>
      <c r="AD33" s="1294">
        <f t="shared" si="15"/>
        <v>0</v>
      </c>
      <c r="AE33" s="1294">
        <f t="shared" si="15"/>
        <v>0</v>
      </c>
      <c r="AF33" s="1294">
        <f t="shared" si="15"/>
        <v>0</v>
      </c>
      <c r="AG33" s="194"/>
      <c r="AH33" s="195"/>
      <c r="AI33" s="195"/>
      <c r="AJ33" s="195"/>
      <c r="AK33" s="196"/>
      <c r="AL33" s="197"/>
      <c r="AM33" s="197"/>
      <c r="AN33" s="197"/>
      <c r="AO33" s="197"/>
      <c r="AP33" s="1300">
        <f>+U33</f>
        <v>0</v>
      </c>
      <c r="AQ33" s="1294">
        <f>SUM(AR33:AW36)</f>
        <v>0</v>
      </c>
      <c r="AR33" s="209"/>
      <c r="AS33" s="209"/>
      <c r="AT33" s="209"/>
      <c r="AU33" s="209"/>
      <c r="AV33" s="209"/>
      <c r="AW33" s="209"/>
      <c r="AX33" s="1300">
        <f>+V33</f>
        <v>0</v>
      </c>
      <c r="AY33" s="1294">
        <f>SUM(AZ33:BE36)</f>
        <v>0</v>
      </c>
      <c r="AZ33" s="209"/>
      <c r="BA33" s="209"/>
      <c r="BB33" s="209"/>
      <c r="BC33" s="209"/>
      <c r="BD33" s="209"/>
      <c r="BE33" s="209"/>
      <c r="BF33" s="1300">
        <f>+W33</f>
        <v>0</v>
      </c>
      <c r="BG33" s="1294">
        <f>SUM(BH33:BM36)</f>
        <v>0</v>
      </c>
      <c r="BH33" s="209"/>
      <c r="BI33" s="209"/>
      <c r="BJ33" s="209"/>
      <c r="BK33" s="209"/>
      <c r="BL33" s="209"/>
      <c r="BM33" s="209"/>
      <c r="BN33" s="1300">
        <f>+X33</f>
        <v>0</v>
      </c>
      <c r="BO33" s="1294">
        <f>SUM(BP33:BU36)</f>
        <v>0</v>
      </c>
      <c r="BP33" s="209"/>
      <c r="BQ33" s="209"/>
      <c r="BR33" s="209"/>
      <c r="BS33" s="209"/>
      <c r="BT33" s="209"/>
      <c r="BU33" s="209"/>
    </row>
    <row r="34" spans="1:73" ht="40.15" customHeight="1">
      <c r="A34" s="133"/>
      <c r="B34" s="141"/>
      <c r="C34" s="1221"/>
      <c r="D34" s="1307"/>
      <c r="E34" s="1233"/>
      <c r="F34" s="1239"/>
      <c r="G34" s="1227"/>
      <c r="H34" s="1245"/>
      <c r="I34" s="1245"/>
      <c r="J34" s="1245"/>
      <c r="K34" s="1227"/>
      <c r="L34" s="1245"/>
      <c r="M34" s="1227"/>
      <c r="N34" s="1253"/>
      <c r="O34" s="1392"/>
      <c r="P34" s="1262"/>
      <c r="Q34" s="1268"/>
      <c r="R34" s="1277"/>
      <c r="S34" s="1277"/>
      <c r="T34" s="1285"/>
      <c r="U34" s="1288"/>
      <c r="V34" s="1288"/>
      <c r="W34" s="1288"/>
      <c r="X34" s="1288"/>
      <c r="Y34" s="1288"/>
      <c r="Z34" s="1295"/>
      <c r="AA34" s="1295"/>
      <c r="AB34" s="1295"/>
      <c r="AC34" s="1295"/>
      <c r="AD34" s="1295"/>
      <c r="AE34" s="1295"/>
      <c r="AF34" s="1295"/>
      <c r="AG34" s="198"/>
      <c r="AH34" s="199"/>
      <c r="AI34" s="199"/>
      <c r="AJ34" s="199"/>
      <c r="AK34" s="200"/>
      <c r="AL34" s="201"/>
      <c r="AM34" s="201"/>
      <c r="AN34" s="201"/>
      <c r="AO34" s="201"/>
      <c r="AP34" s="1301"/>
      <c r="AQ34" s="1295"/>
      <c r="AR34" s="210"/>
      <c r="AS34" s="210"/>
      <c r="AT34" s="210"/>
      <c r="AU34" s="210"/>
      <c r="AV34" s="210"/>
      <c r="AW34" s="210"/>
      <c r="AX34" s="1301"/>
      <c r="AY34" s="1295"/>
      <c r="AZ34" s="210"/>
      <c r="BA34" s="210"/>
      <c r="BB34" s="210"/>
      <c r="BC34" s="210"/>
      <c r="BD34" s="210"/>
      <c r="BE34" s="210"/>
      <c r="BF34" s="1301"/>
      <c r="BG34" s="1295"/>
      <c r="BH34" s="210"/>
      <c r="BI34" s="210"/>
      <c r="BJ34" s="210"/>
      <c r="BK34" s="210"/>
      <c r="BL34" s="210"/>
      <c r="BM34" s="210"/>
      <c r="BN34" s="1301"/>
      <c r="BO34" s="1295"/>
      <c r="BP34" s="210"/>
      <c r="BQ34" s="210"/>
      <c r="BR34" s="210"/>
      <c r="BS34" s="210"/>
      <c r="BT34" s="210"/>
      <c r="BU34" s="210"/>
    </row>
    <row r="35" spans="1:73" ht="40.15" customHeight="1">
      <c r="A35" s="133"/>
      <c r="B35" s="141"/>
      <c r="C35" s="1221"/>
      <c r="D35" s="1307"/>
      <c r="E35" s="1233"/>
      <c r="F35" s="1239"/>
      <c r="G35" s="1227"/>
      <c r="H35" s="1245"/>
      <c r="I35" s="1245"/>
      <c r="J35" s="1245"/>
      <c r="K35" s="1227"/>
      <c r="L35" s="1245"/>
      <c r="M35" s="1227"/>
      <c r="N35" s="1253"/>
      <c r="O35" s="1392"/>
      <c r="P35" s="1262"/>
      <c r="Q35" s="1268"/>
      <c r="R35" s="1277"/>
      <c r="S35" s="1277"/>
      <c r="T35" s="1285"/>
      <c r="U35" s="1288"/>
      <c r="V35" s="1288"/>
      <c r="W35" s="1288"/>
      <c r="X35" s="1288"/>
      <c r="Y35" s="1288"/>
      <c r="Z35" s="1295"/>
      <c r="AA35" s="1295"/>
      <c r="AB35" s="1295"/>
      <c r="AC35" s="1295"/>
      <c r="AD35" s="1295"/>
      <c r="AE35" s="1295"/>
      <c r="AF35" s="1295"/>
      <c r="AG35" s="200"/>
      <c r="AH35" s="199"/>
      <c r="AI35" s="199"/>
      <c r="AJ35" s="199"/>
      <c r="AK35" s="200"/>
      <c r="AL35" s="201"/>
      <c r="AM35" s="201"/>
      <c r="AN35" s="201"/>
      <c r="AO35" s="201"/>
      <c r="AP35" s="1301"/>
      <c r="AQ35" s="1295"/>
      <c r="AR35" s="210"/>
      <c r="AS35" s="210"/>
      <c r="AT35" s="210"/>
      <c r="AU35" s="210"/>
      <c r="AV35" s="210"/>
      <c r="AW35" s="210"/>
      <c r="AX35" s="1301"/>
      <c r="AY35" s="1295"/>
      <c r="AZ35" s="210"/>
      <c r="BA35" s="210"/>
      <c r="BB35" s="210"/>
      <c r="BC35" s="210"/>
      <c r="BD35" s="210"/>
      <c r="BE35" s="210"/>
      <c r="BF35" s="1301"/>
      <c r="BG35" s="1295"/>
      <c r="BH35" s="210"/>
      <c r="BI35" s="210"/>
      <c r="BJ35" s="210"/>
      <c r="BK35" s="210"/>
      <c r="BL35" s="210"/>
      <c r="BM35" s="210"/>
      <c r="BN35" s="1301"/>
      <c r="BO35" s="1295"/>
      <c r="BP35" s="210"/>
      <c r="BQ35" s="210"/>
      <c r="BR35" s="210"/>
      <c r="BS35" s="210"/>
      <c r="BT35" s="210"/>
      <c r="BU35" s="210"/>
    </row>
    <row r="36" spans="1:73" ht="40.15" customHeight="1">
      <c r="A36" s="133"/>
      <c r="B36" s="141"/>
      <c r="C36" s="1222"/>
      <c r="D36" s="1308"/>
      <c r="E36" s="1234"/>
      <c r="F36" s="1240"/>
      <c r="G36" s="1228"/>
      <c r="H36" s="1246"/>
      <c r="I36" s="1246"/>
      <c r="J36" s="1246"/>
      <c r="K36" s="1228"/>
      <c r="L36" s="1246"/>
      <c r="M36" s="1228"/>
      <c r="N36" s="1254"/>
      <c r="O36" s="1392"/>
      <c r="P36" s="1263"/>
      <c r="Q36" s="1269"/>
      <c r="R36" s="1278"/>
      <c r="S36" s="1278"/>
      <c r="T36" s="1286"/>
      <c r="U36" s="1289"/>
      <c r="V36" s="1289"/>
      <c r="W36" s="1289"/>
      <c r="X36" s="1289"/>
      <c r="Y36" s="1289"/>
      <c r="Z36" s="1296"/>
      <c r="AA36" s="1296"/>
      <c r="AB36" s="1296"/>
      <c r="AC36" s="1296"/>
      <c r="AD36" s="1296"/>
      <c r="AE36" s="1296"/>
      <c r="AF36" s="1296"/>
      <c r="AG36" s="202"/>
      <c r="AH36" s="203"/>
      <c r="AI36" s="203"/>
      <c r="AJ36" s="203"/>
      <c r="AK36" s="202"/>
      <c r="AL36" s="204"/>
      <c r="AM36" s="204"/>
      <c r="AN36" s="204"/>
      <c r="AO36" s="204"/>
      <c r="AP36" s="1302"/>
      <c r="AQ36" s="1296"/>
      <c r="AR36" s="211"/>
      <c r="AS36" s="211"/>
      <c r="AT36" s="211"/>
      <c r="AU36" s="211"/>
      <c r="AV36" s="211"/>
      <c r="AW36" s="211"/>
      <c r="AX36" s="1302"/>
      <c r="AY36" s="1296"/>
      <c r="AZ36" s="211"/>
      <c r="BA36" s="211"/>
      <c r="BB36" s="211"/>
      <c r="BC36" s="211"/>
      <c r="BD36" s="211"/>
      <c r="BE36" s="211"/>
      <c r="BF36" s="1302"/>
      <c r="BG36" s="1296"/>
      <c r="BH36" s="211"/>
      <c r="BI36" s="211"/>
      <c r="BJ36" s="211"/>
      <c r="BK36" s="211"/>
      <c r="BL36" s="211"/>
      <c r="BM36" s="211"/>
      <c r="BN36" s="1302"/>
      <c r="BO36" s="1296"/>
      <c r="BP36" s="211"/>
      <c r="BQ36" s="211"/>
      <c r="BR36" s="211"/>
      <c r="BS36" s="211"/>
      <c r="BT36" s="211"/>
      <c r="BU36" s="211"/>
    </row>
    <row r="37" spans="1:73" ht="40.15" customHeight="1">
      <c r="A37" s="133"/>
      <c r="B37" s="141"/>
      <c r="C37" s="1220" t="s">
        <v>2755</v>
      </c>
      <c r="D37" s="1306" t="s">
        <v>2756</v>
      </c>
      <c r="E37" s="1232">
        <v>911</v>
      </c>
      <c r="F37" s="1238" t="s">
        <v>3927</v>
      </c>
      <c r="G37" s="1226" t="s">
        <v>3928</v>
      </c>
      <c r="H37" s="1244" t="s">
        <v>3929</v>
      </c>
      <c r="I37" s="1244" t="s">
        <v>2982</v>
      </c>
      <c r="J37" s="1244" t="s">
        <v>3417</v>
      </c>
      <c r="K37" s="1226" t="s">
        <v>3743</v>
      </c>
      <c r="L37" s="1244" t="s">
        <v>3419</v>
      </c>
      <c r="M37" s="1226" t="s">
        <v>3486</v>
      </c>
      <c r="N37" s="1252">
        <v>2026004540021</v>
      </c>
      <c r="O37" s="1392" t="s">
        <v>3930</v>
      </c>
      <c r="P37" s="1261" t="s">
        <v>2757</v>
      </c>
      <c r="Q37" s="1267">
        <v>60</v>
      </c>
      <c r="R37" s="1276" t="s">
        <v>2867</v>
      </c>
      <c r="S37" s="1276"/>
      <c r="T37" s="1284"/>
      <c r="U37" s="1287"/>
      <c r="V37" s="1287"/>
      <c r="W37" s="1287"/>
      <c r="X37" s="1287"/>
      <c r="Y37" s="1287"/>
      <c r="Z37" s="1294">
        <f t="shared" si="5"/>
        <v>0</v>
      </c>
      <c r="AA37" s="1294">
        <f t="shared" si="15"/>
        <v>0</v>
      </c>
      <c r="AB37" s="1294">
        <f t="shared" si="15"/>
        <v>0</v>
      </c>
      <c r="AC37" s="1294">
        <f t="shared" si="15"/>
        <v>0</v>
      </c>
      <c r="AD37" s="1294">
        <f t="shared" si="15"/>
        <v>0</v>
      </c>
      <c r="AE37" s="1294">
        <f t="shared" si="15"/>
        <v>0</v>
      </c>
      <c r="AF37" s="1294">
        <f t="shared" si="15"/>
        <v>0</v>
      </c>
      <c r="AG37" s="194"/>
      <c r="AH37" s="195"/>
      <c r="AI37" s="195"/>
      <c r="AJ37" s="195"/>
      <c r="AK37" s="196"/>
      <c r="AL37" s="197"/>
      <c r="AM37" s="197"/>
      <c r="AN37" s="197"/>
      <c r="AO37" s="197"/>
      <c r="AP37" s="1300">
        <f>+U37</f>
        <v>0</v>
      </c>
      <c r="AQ37" s="1294">
        <f>SUM(AR37:AW40)</f>
        <v>0</v>
      </c>
      <c r="AR37" s="209"/>
      <c r="AS37" s="209"/>
      <c r="AT37" s="209"/>
      <c r="AU37" s="209"/>
      <c r="AV37" s="209"/>
      <c r="AW37" s="209"/>
      <c r="AX37" s="1300">
        <f>+V37</f>
        <v>0</v>
      </c>
      <c r="AY37" s="1294">
        <f>SUM(AZ37:BE40)</f>
        <v>0</v>
      </c>
      <c r="AZ37" s="209"/>
      <c r="BA37" s="209"/>
      <c r="BB37" s="209"/>
      <c r="BC37" s="209"/>
      <c r="BD37" s="209"/>
      <c r="BE37" s="209"/>
      <c r="BF37" s="1300">
        <f>+W37</f>
        <v>0</v>
      </c>
      <c r="BG37" s="1294">
        <f>SUM(BH37:BM40)</f>
        <v>0</v>
      </c>
      <c r="BH37" s="209"/>
      <c r="BI37" s="209"/>
      <c r="BJ37" s="209"/>
      <c r="BK37" s="209"/>
      <c r="BL37" s="209"/>
      <c r="BM37" s="209"/>
      <c r="BN37" s="1300">
        <f>+X37</f>
        <v>0</v>
      </c>
      <c r="BO37" s="1294">
        <f>SUM(BP37:BU40)</f>
        <v>0</v>
      </c>
      <c r="BP37" s="209"/>
      <c r="BQ37" s="209"/>
      <c r="BR37" s="209"/>
      <c r="BS37" s="209"/>
      <c r="BT37" s="209"/>
      <c r="BU37" s="209"/>
    </row>
    <row r="38" spans="1:73" ht="40.15" customHeight="1">
      <c r="A38" s="133"/>
      <c r="B38" s="141"/>
      <c r="C38" s="1221"/>
      <c r="D38" s="1307"/>
      <c r="E38" s="1233"/>
      <c r="F38" s="1239"/>
      <c r="G38" s="1227"/>
      <c r="H38" s="1245"/>
      <c r="I38" s="1245"/>
      <c r="J38" s="1245"/>
      <c r="K38" s="1227"/>
      <c r="L38" s="1245"/>
      <c r="M38" s="1227"/>
      <c r="N38" s="1253"/>
      <c r="O38" s="1392"/>
      <c r="P38" s="1262"/>
      <c r="Q38" s="1268"/>
      <c r="R38" s="1277"/>
      <c r="S38" s="1277"/>
      <c r="T38" s="1285"/>
      <c r="U38" s="1288"/>
      <c r="V38" s="1288"/>
      <c r="W38" s="1288"/>
      <c r="X38" s="1288"/>
      <c r="Y38" s="1288"/>
      <c r="Z38" s="1295"/>
      <c r="AA38" s="1295"/>
      <c r="AB38" s="1295"/>
      <c r="AC38" s="1295"/>
      <c r="AD38" s="1295"/>
      <c r="AE38" s="1295"/>
      <c r="AF38" s="1295"/>
      <c r="AG38" s="198"/>
      <c r="AH38" s="199"/>
      <c r="AI38" s="199"/>
      <c r="AJ38" s="199"/>
      <c r="AK38" s="200"/>
      <c r="AL38" s="201"/>
      <c r="AM38" s="201"/>
      <c r="AN38" s="201"/>
      <c r="AO38" s="201"/>
      <c r="AP38" s="1301"/>
      <c r="AQ38" s="1295"/>
      <c r="AR38" s="210"/>
      <c r="AS38" s="210"/>
      <c r="AT38" s="210"/>
      <c r="AU38" s="210"/>
      <c r="AV38" s="210"/>
      <c r="AW38" s="210"/>
      <c r="AX38" s="1301"/>
      <c r="AY38" s="1295"/>
      <c r="AZ38" s="210"/>
      <c r="BA38" s="210"/>
      <c r="BB38" s="210"/>
      <c r="BC38" s="210"/>
      <c r="BD38" s="210"/>
      <c r="BE38" s="210"/>
      <c r="BF38" s="1301"/>
      <c r="BG38" s="1295"/>
      <c r="BH38" s="210"/>
      <c r="BI38" s="210"/>
      <c r="BJ38" s="210"/>
      <c r="BK38" s="210"/>
      <c r="BL38" s="210"/>
      <c r="BM38" s="210"/>
      <c r="BN38" s="1301"/>
      <c r="BO38" s="1295"/>
      <c r="BP38" s="210"/>
      <c r="BQ38" s="210"/>
      <c r="BR38" s="210"/>
      <c r="BS38" s="210"/>
      <c r="BT38" s="210"/>
      <c r="BU38" s="210"/>
    </row>
    <row r="39" spans="1:73" ht="40.15" customHeight="1">
      <c r="A39" s="133"/>
      <c r="B39" s="141"/>
      <c r="C39" s="1221"/>
      <c r="D39" s="1307"/>
      <c r="E39" s="1233"/>
      <c r="F39" s="1239"/>
      <c r="G39" s="1227"/>
      <c r="H39" s="1245"/>
      <c r="I39" s="1245"/>
      <c r="J39" s="1245"/>
      <c r="K39" s="1227"/>
      <c r="L39" s="1245"/>
      <c r="M39" s="1227"/>
      <c r="N39" s="1253"/>
      <c r="O39" s="1392"/>
      <c r="P39" s="1262"/>
      <c r="Q39" s="1268"/>
      <c r="R39" s="1277"/>
      <c r="S39" s="1277"/>
      <c r="T39" s="1285"/>
      <c r="U39" s="1288"/>
      <c r="V39" s="1288"/>
      <c r="W39" s="1288"/>
      <c r="X39" s="1288"/>
      <c r="Y39" s="1288"/>
      <c r="Z39" s="1295"/>
      <c r="AA39" s="1295"/>
      <c r="AB39" s="1295"/>
      <c r="AC39" s="1295"/>
      <c r="AD39" s="1295"/>
      <c r="AE39" s="1295"/>
      <c r="AF39" s="1295"/>
      <c r="AG39" s="200"/>
      <c r="AH39" s="199"/>
      <c r="AI39" s="199"/>
      <c r="AJ39" s="199"/>
      <c r="AK39" s="200"/>
      <c r="AL39" s="201"/>
      <c r="AM39" s="201"/>
      <c r="AN39" s="201"/>
      <c r="AO39" s="201"/>
      <c r="AP39" s="1301"/>
      <c r="AQ39" s="1295"/>
      <c r="AR39" s="210"/>
      <c r="AS39" s="210"/>
      <c r="AT39" s="210"/>
      <c r="AU39" s="210"/>
      <c r="AV39" s="210"/>
      <c r="AW39" s="210"/>
      <c r="AX39" s="1301"/>
      <c r="AY39" s="1295"/>
      <c r="AZ39" s="210"/>
      <c r="BA39" s="210"/>
      <c r="BB39" s="210"/>
      <c r="BC39" s="210"/>
      <c r="BD39" s="210"/>
      <c r="BE39" s="210"/>
      <c r="BF39" s="1301"/>
      <c r="BG39" s="1295"/>
      <c r="BH39" s="210"/>
      <c r="BI39" s="210"/>
      <c r="BJ39" s="210"/>
      <c r="BK39" s="210"/>
      <c r="BL39" s="210"/>
      <c r="BM39" s="210"/>
      <c r="BN39" s="1301"/>
      <c r="BO39" s="1295"/>
      <c r="BP39" s="210"/>
      <c r="BQ39" s="210"/>
      <c r="BR39" s="210"/>
      <c r="BS39" s="210"/>
      <c r="BT39" s="210"/>
      <c r="BU39" s="210"/>
    </row>
    <row r="40" spans="1:73" ht="40.15" customHeight="1">
      <c r="A40" s="133"/>
      <c r="B40" s="141"/>
      <c r="C40" s="1222"/>
      <c r="D40" s="1308"/>
      <c r="E40" s="1234"/>
      <c r="F40" s="1240"/>
      <c r="G40" s="1228"/>
      <c r="H40" s="1246"/>
      <c r="I40" s="1246"/>
      <c r="J40" s="1246"/>
      <c r="K40" s="1228"/>
      <c r="L40" s="1246"/>
      <c r="M40" s="1228"/>
      <c r="N40" s="1254"/>
      <c r="O40" s="1392"/>
      <c r="P40" s="1263"/>
      <c r="Q40" s="1269"/>
      <c r="R40" s="1278"/>
      <c r="S40" s="1278"/>
      <c r="T40" s="1286"/>
      <c r="U40" s="1289"/>
      <c r="V40" s="1289"/>
      <c r="W40" s="1289"/>
      <c r="X40" s="1289"/>
      <c r="Y40" s="1289"/>
      <c r="Z40" s="1296"/>
      <c r="AA40" s="1296"/>
      <c r="AB40" s="1296"/>
      <c r="AC40" s="1296"/>
      <c r="AD40" s="1296"/>
      <c r="AE40" s="1296"/>
      <c r="AF40" s="1296"/>
      <c r="AG40" s="202"/>
      <c r="AH40" s="203"/>
      <c r="AI40" s="203"/>
      <c r="AJ40" s="203"/>
      <c r="AK40" s="202"/>
      <c r="AL40" s="204"/>
      <c r="AM40" s="204"/>
      <c r="AN40" s="204"/>
      <c r="AO40" s="204"/>
      <c r="AP40" s="1302"/>
      <c r="AQ40" s="1296"/>
      <c r="AR40" s="211"/>
      <c r="AS40" s="211"/>
      <c r="AT40" s="211"/>
      <c r="AU40" s="211"/>
      <c r="AV40" s="211"/>
      <c r="AW40" s="211"/>
      <c r="AX40" s="1302"/>
      <c r="AY40" s="1296"/>
      <c r="AZ40" s="211"/>
      <c r="BA40" s="211"/>
      <c r="BB40" s="211"/>
      <c r="BC40" s="211"/>
      <c r="BD40" s="211"/>
      <c r="BE40" s="211"/>
      <c r="BF40" s="1302"/>
      <c r="BG40" s="1296"/>
      <c r="BH40" s="211"/>
      <c r="BI40" s="211"/>
      <c r="BJ40" s="211"/>
      <c r="BK40" s="211"/>
      <c r="BL40" s="211"/>
      <c r="BM40" s="211"/>
      <c r="BN40" s="1302"/>
      <c r="BO40" s="1296"/>
      <c r="BP40" s="211"/>
      <c r="BQ40" s="211"/>
      <c r="BR40" s="211"/>
      <c r="BS40" s="211"/>
      <c r="BT40" s="211"/>
      <c r="BU40" s="211"/>
    </row>
    <row r="41" spans="1:73" ht="40.15" customHeight="1">
      <c r="A41" s="133"/>
      <c r="B41" s="141"/>
      <c r="C41" s="1220" t="s">
        <v>2758</v>
      </c>
      <c r="D41" s="1306" t="s">
        <v>2759</v>
      </c>
      <c r="E41" s="1232">
        <v>912</v>
      </c>
      <c r="F41" s="1238" t="s">
        <v>3927</v>
      </c>
      <c r="G41" s="1226" t="s">
        <v>3928</v>
      </c>
      <c r="H41" s="1244" t="s">
        <v>3931</v>
      </c>
      <c r="I41" s="1244" t="s">
        <v>2982</v>
      </c>
      <c r="J41" s="1244" t="s">
        <v>3417</v>
      </c>
      <c r="K41" s="1226" t="s">
        <v>3743</v>
      </c>
      <c r="L41" s="1244" t="s">
        <v>3419</v>
      </c>
      <c r="M41" s="1226" t="s">
        <v>3486</v>
      </c>
      <c r="N41" s="1252">
        <v>2026004540021</v>
      </c>
      <c r="O41" s="1392" t="s">
        <v>3930</v>
      </c>
      <c r="P41" s="1261" t="s">
        <v>2757</v>
      </c>
      <c r="Q41" s="1267">
        <v>434</v>
      </c>
      <c r="R41" s="1276" t="s">
        <v>2871</v>
      </c>
      <c r="S41" s="1276"/>
      <c r="T41" s="1284"/>
      <c r="U41" s="1287"/>
      <c r="V41" s="1287"/>
      <c r="W41" s="1287"/>
      <c r="X41" s="1287"/>
      <c r="Y41" s="1287"/>
      <c r="Z41" s="1294">
        <f t="shared" si="5"/>
        <v>0</v>
      </c>
      <c r="AA41" s="1294">
        <f t="shared" ref="AA41:AF53" si="16">SUM(AR41:AR44,AZ41:AZ44,BH41:BH44,BP41:BP44)</f>
        <v>0</v>
      </c>
      <c r="AB41" s="1294">
        <f t="shared" si="16"/>
        <v>0</v>
      </c>
      <c r="AC41" s="1294">
        <f t="shared" si="16"/>
        <v>0</v>
      </c>
      <c r="AD41" s="1294">
        <f t="shared" si="16"/>
        <v>0</v>
      </c>
      <c r="AE41" s="1294">
        <f t="shared" si="16"/>
        <v>0</v>
      </c>
      <c r="AF41" s="1294">
        <f t="shared" si="16"/>
        <v>0</v>
      </c>
      <c r="AG41" s="194"/>
      <c r="AH41" s="195"/>
      <c r="AI41" s="195"/>
      <c r="AJ41" s="195"/>
      <c r="AK41" s="196"/>
      <c r="AL41" s="197"/>
      <c r="AM41" s="197"/>
      <c r="AN41" s="197"/>
      <c r="AO41" s="197"/>
      <c r="AP41" s="1300">
        <f>+U41</f>
        <v>0</v>
      </c>
      <c r="AQ41" s="1294">
        <f>SUM(AR41:AW44)</f>
        <v>0</v>
      </c>
      <c r="AR41" s="209"/>
      <c r="AS41" s="209"/>
      <c r="AT41" s="209"/>
      <c r="AU41" s="209"/>
      <c r="AV41" s="209"/>
      <c r="AW41" s="209"/>
      <c r="AX41" s="1300">
        <f>+V41</f>
        <v>0</v>
      </c>
      <c r="AY41" s="1294">
        <f>SUM(AZ41:BE44)</f>
        <v>0</v>
      </c>
      <c r="AZ41" s="209"/>
      <c r="BA41" s="209"/>
      <c r="BB41" s="209"/>
      <c r="BC41" s="209"/>
      <c r="BD41" s="209"/>
      <c r="BE41" s="209"/>
      <c r="BF41" s="1300">
        <f>+W41</f>
        <v>0</v>
      </c>
      <c r="BG41" s="1294">
        <f>SUM(BH41:BM44)</f>
        <v>0</v>
      </c>
      <c r="BH41" s="209"/>
      <c r="BI41" s="209"/>
      <c r="BJ41" s="209"/>
      <c r="BK41" s="209"/>
      <c r="BL41" s="209"/>
      <c r="BM41" s="209"/>
      <c r="BN41" s="1300">
        <f>+X41</f>
        <v>0</v>
      </c>
      <c r="BO41" s="1294">
        <f>SUM(BP41:BU44)</f>
        <v>0</v>
      </c>
      <c r="BP41" s="209"/>
      <c r="BQ41" s="209"/>
      <c r="BR41" s="209"/>
      <c r="BS41" s="209"/>
      <c r="BT41" s="209"/>
      <c r="BU41" s="209"/>
    </row>
    <row r="42" spans="1:73" ht="40.15" customHeight="1">
      <c r="A42" s="133"/>
      <c r="B42" s="141"/>
      <c r="C42" s="1221"/>
      <c r="D42" s="1307"/>
      <c r="E42" s="1233"/>
      <c r="F42" s="1239"/>
      <c r="G42" s="1227"/>
      <c r="H42" s="1245"/>
      <c r="I42" s="1245"/>
      <c r="J42" s="1245"/>
      <c r="K42" s="1227"/>
      <c r="L42" s="1245"/>
      <c r="M42" s="1227"/>
      <c r="N42" s="1253"/>
      <c r="O42" s="1392"/>
      <c r="P42" s="1262"/>
      <c r="Q42" s="1268"/>
      <c r="R42" s="1277"/>
      <c r="S42" s="1277"/>
      <c r="T42" s="1285"/>
      <c r="U42" s="1288"/>
      <c r="V42" s="1288"/>
      <c r="W42" s="1288"/>
      <c r="X42" s="1288"/>
      <c r="Y42" s="1288"/>
      <c r="Z42" s="1295"/>
      <c r="AA42" s="1295"/>
      <c r="AB42" s="1295"/>
      <c r="AC42" s="1295"/>
      <c r="AD42" s="1295"/>
      <c r="AE42" s="1295"/>
      <c r="AF42" s="1295"/>
      <c r="AG42" s="198"/>
      <c r="AH42" s="199"/>
      <c r="AI42" s="199"/>
      <c r="AJ42" s="199"/>
      <c r="AK42" s="200"/>
      <c r="AL42" s="201"/>
      <c r="AM42" s="201"/>
      <c r="AN42" s="201"/>
      <c r="AO42" s="201"/>
      <c r="AP42" s="1301"/>
      <c r="AQ42" s="1295"/>
      <c r="AR42" s="210"/>
      <c r="AS42" s="210"/>
      <c r="AT42" s="210"/>
      <c r="AU42" s="210"/>
      <c r="AV42" s="210"/>
      <c r="AW42" s="210"/>
      <c r="AX42" s="1301"/>
      <c r="AY42" s="1295"/>
      <c r="AZ42" s="210"/>
      <c r="BA42" s="210"/>
      <c r="BB42" s="210"/>
      <c r="BC42" s="210"/>
      <c r="BD42" s="210"/>
      <c r="BE42" s="210"/>
      <c r="BF42" s="1301"/>
      <c r="BG42" s="1295"/>
      <c r="BH42" s="210"/>
      <c r="BI42" s="210"/>
      <c r="BJ42" s="210"/>
      <c r="BK42" s="210"/>
      <c r="BL42" s="210"/>
      <c r="BM42" s="210"/>
      <c r="BN42" s="1301"/>
      <c r="BO42" s="1295"/>
      <c r="BP42" s="210"/>
      <c r="BQ42" s="210"/>
      <c r="BR42" s="210"/>
      <c r="BS42" s="210"/>
      <c r="BT42" s="210"/>
      <c r="BU42" s="210"/>
    </row>
    <row r="43" spans="1:73" ht="40.15" customHeight="1">
      <c r="A43" s="133"/>
      <c r="B43" s="141"/>
      <c r="C43" s="1221"/>
      <c r="D43" s="1307"/>
      <c r="E43" s="1233"/>
      <c r="F43" s="1239"/>
      <c r="G43" s="1227"/>
      <c r="H43" s="1245"/>
      <c r="I43" s="1245"/>
      <c r="J43" s="1245"/>
      <c r="K43" s="1227"/>
      <c r="L43" s="1245"/>
      <c r="M43" s="1227"/>
      <c r="N43" s="1253"/>
      <c r="O43" s="1392"/>
      <c r="P43" s="1262"/>
      <c r="Q43" s="1268"/>
      <c r="R43" s="1277"/>
      <c r="S43" s="1277"/>
      <c r="T43" s="1285"/>
      <c r="U43" s="1288"/>
      <c r="V43" s="1288"/>
      <c r="W43" s="1288"/>
      <c r="X43" s="1288"/>
      <c r="Y43" s="1288"/>
      <c r="Z43" s="1295"/>
      <c r="AA43" s="1295"/>
      <c r="AB43" s="1295"/>
      <c r="AC43" s="1295"/>
      <c r="AD43" s="1295"/>
      <c r="AE43" s="1295"/>
      <c r="AF43" s="1295"/>
      <c r="AG43" s="200"/>
      <c r="AH43" s="199"/>
      <c r="AI43" s="199"/>
      <c r="AJ43" s="199"/>
      <c r="AK43" s="200"/>
      <c r="AL43" s="201"/>
      <c r="AM43" s="201"/>
      <c r="AN43" s="201"/>
      <c r="AO43" s="201"/>
      <c r="AP43" s="1301"/>
      <c r="AQ43" s="1295"/>
      <c r="AR43" s="210"/>
      <c r="AS43" s="210"/>
      <c r="AT43" s="210"/>
      <c r="AU43" s="210"/>
      <c r="AV43" s="210"/>
      <c r="AW43" s="210"/>
      <c r="AX43" s="1301"/>
      <c r="AY43" s="1295"/>
      <c r="AZ43" s="210"/>
      <c r="BA43" s="210"/>
      <c r="BB43" s="210"/>
      <c r="BC43" s="210"/>
      <c r="BD43" s="210"/>
      <c r="BE43" s="210"/>
      <c r="BF43" s="1301"/>
      <c r="BG43" s="1295"/>
      <c r="BH43" s="210"/>
      <c r="BI43" s="210"/>
      <c r="BJ43" s="210"/>
      <c r="BK43" s="210"/>
      <c r="BL43" s="210"/>
      <c r="BM43" s="210"/>
      <c r="BN43" s="1301"/>
      <c r="BO43" s="1295"/>
      <c r="BP43" s="210"/>
      <c r="BQ43" s="210"/>
      <c r="BR43" s="210"/>
      <c r="BS43" s="210"/>
      <c r="BT43" s="210"/>
      <c r="BU43" s="210"/>
    </row>
    <row r="44" spans="1:73" ht="40.15" customHeight="1">
      <c r="A44" s="133"/>
      <c r="B44" s="141"/>
      <c r="C44" s="1222"/>
      <c r="D44" s="1308"/>
      <c r="E44" s="1234"/>
      <c r="F44" s="1240"/>
      <c r="G44" s="1228"/>
      <c r="H44" s="1246"/>
      <c r="I44" s="1246"/>
      <c r="J44" s="1246"/>
      <c r="K44" s="1228"/>
      <c r="L44" s="1246"/>
      <c r="M44" s="1228"/>
      <c r="N44" s="1254"/>
      <c r="O44" s="1392"/>
      <c r="P44" s="1263"/>
      <c r="Q44" s="1269"/>
      <c r="R44" s="1278"/>
      <c r="S44" s="1278"/>
      <c r="T44" s="1286"/>
      <c r="U44" s="1289"/>
      <c r="V44" s="1289"/>
      <c r="W44" s="1289"/>
      <c r="X44" s="1289"/>
      <c r="Y44" s="1289"/>
      <c r="Z44" s="1296"/>
      <c r="AA44" s="1296"/>
      <c r="AB44" s="1296"/>
      <c r="AC44" s="1296"/>
      <c r="AD44" s="1296"/>
      <c r="AE44" s="1296"/>
      <c r="AF44" s="1296"/>
      <c r="AG44" s="202"/>
      <c r="AH44" s="203"/>
      <c r="AI44" s="203"/>
      <c r="AJ44" s="203"/>
      <c r="AK44" s="202"/>
      <c r="AL44" s="204"/>
      <c r="AM44" s="204"/>
      <c r="AN44" s="204"/>
      <c r="AO44" s="204"/>
      <c r="AP44" s="1302"/>
      <c r="AQ44" s="1296"/>
      <c r="AR44" s="211"/>
      <c r="AS44" s="211"/>
      <c r="AT44" s="211"/>
      <c r="AU44" s="211"/>
      <c r="AV44" s="211"/>
      <c r="AW44" s="211"/>
      <c r="AX44" s="1302"/>
      <c r="AY44" s="1296"/>
      <c r="AZ44" s="211"/>
      <c r="BA44" s="211"/>
      <c r="BB44" s="211"/>
      <c r="BC44" s="211"/>
      <c r="BD44" s="211"/>
      <c r="BE44" s="211"/>
      <c r="BF44" s="1302"/>
      <c r="BG44" s="1296"/>
      <c r="BH44" s="211"/>
      <c r="BI44" s="211"/>
      <c r="BJ44" s="211"/>
      <c r="BK44" s="211"/>
      <c r="BL44" s="211"/>
      <c r="BM44" s="211"/>
      <c r="BN44" s="1302"/>
      <c r="BO44" s="1296"/>
      <c r="BP44" s="211"/>
      <c r="BQ44" s="211"/>
      <c r="BR44" s="211"/>
      <c r="BS44" s="211"/>
      <c r="BT44" s="211"/>
      <c r="BU44" s="211"/>
    </row>
    <row r="45" spans="1:73" ht="40.15" customHeight="1">
      <c r="A45" s="133"/>
      <c r="B45" s="141"/>
      <c r="C45" s="1220" t="s">
        <v>2760</v>
      </c>
      <c r="D45" s="1306" t="s">
        <v>2761</v>
      </c>
      <c r="E45" s="1232">
        <v>913</v>
      </c>
      <c r="F45" s="1238" t="s">
        <v>3932</v>
      </c>
      <c r="G45" s="1226" t="s">
        <v>3933</v>
      </c>
      <c r="H45" s="1244" t="s">
        <v>3225</v>
      </c>
      <c r="I45" s="1244" t="s">
        <v>2982</v>
      </c>
      <c r="J45" s="1244" t="s">
        <v>3417</v>
      </c>
      <c r="K45" s="1226" t="s">
        <v>3743</v>
      </c>
      <c r="L45" s="1244" t="s">
        <v>3419</v>
      </c>
      <c r="M45" s="1226" t="s">
        <v>3486</v>
      </c>
      <c r="N45" s="1252">
        <v>2026004540021</v>
      </c>
      <c r="O45" s="1392" t="s">
        <v>3930</v>
      </c>
      <c r="P45" s="1261" t="s">
        <v>2762</v>
      </c>
      <c r="Q45" s="1267">
        <v>25</v>
      </c>
      <c r="R45" s="1276" t="s">
        <v>2871</v>
      </c>
      <c r="S45" s="1276"/>
      <c r="T45" s="1284"/>
      <c r="U45" s="1287"/>
      <c r="V45" s="1287"/>
      <c r="W45" s="1287"/>
      <c r="X45" s="1287"/>
      <c r="Y45" s="1287"/>
      <c r="Z45" s="1294">
        <f t="shared" si="5"/>
        <v>0</v>
      </c>
      <c r="AA45" s="1294">
        <f t="shared" si="16"/>
        <v>0</v>
      </c>
      <c r="AB45" s="1294">
        <f t="shared" si="16"/>
        <v>0</v>
      </c>
      <c r="AC45" s="1294">
        <f t="shared" si="16"/>
        <v>0</v>
      </c>
      <c r="AD45" s="1294">
        <f t="shared" si="16"/>
        <v>0</v>
      </c>
      <c r="AE45" s="1294">
        <f t="shared" si="16"/>
        <v>0</v>
      </c>
      <c r="AF45" s="1294">
        <f t="shared" si="16"/>
        <v>0</v>
      </c>
      <c r="AG45" s="194"/>
      <c r="AH45" s="195"/>
      <c r="AI45" s="195"/>
      <c r="AJ45" s="195"/>
      <c r="AK45" s="196"/>
      <c r="AL45" s="197"/>
      <c r="AM45" s="197"/>
      <c r="AN45" s="197"/>
      <c r="AO45" s="197"/>
      <c r="AP45" s="1300">
        <f>+U45</f>
        <v>0</v>
      </c>
      <c r="AQ45" s="1294">
        <f>SUM(AR45:AW48)</f>
        <v>0</v>
      </c>
      <c r="AR45" s="209"/>
      <c r="AS45" s="209"/>
      <c r="AT45" s="209"/>
      <c r="AU45" s="209"/>
      <c r="AV45" s="209"/>
      <c r="AW45" s="209"/>
      <c r="AX45" s="1300">
        <f>+V45</f>
        <v>0</v>
      </c>
      <c r="AY45" s="1294">
        <f>SUM(AZ45:BE48)</f>
        <v>0</v>
      </c>
      <c r="AZ45" s="209"/>
      <c r="BA45" s="209"/>
      <c r="BB45" s="209"/>
      <c r="BC45" s="209"/>
      <c r="BD45" s="209"/>
      <c r="BE45" s="209"/>
      <c r="BF45" s="1300">
        <f>+W45</f>
        <v>0</v>
      </c>
      <c r="BG45" s="1294">
        <f>SUM(BH45:BM48)</f>
        <v>0</v>
      </c>
      <c r="BH45" s="209"/>
      <c r="BI45" s="209"/>
      <c r="BJ45" s="209"/>
      <c r="BK45" s="209"/>
      <c r="BL45" s="209"/>
      <c r="BM45" s="209"/>
      <c r="BN45" s="1300">
        <f>+X45</f>
        <v>0</v>
      </c>
      <c r="BO45" s="1294">
        <f>SUM(BP45:BU48)</f>
        <v>0</v>
      </c>
      <c r="BP45" s="209"/>
      <c r="BQ45" s="209"/>
      <c r="BR45" s="209"/>
      <c r="BS45" s="209"/>
      <c r="BT45" s="209"/>
      <c r="BU45" s="209"/>
    </row>
    <row r="46" spans="1:73" ht="40.15" customHeight="1">
      <c r="A46" s="133"/>
      <c r="B46" s="141"/>
      <c r="C46" s="1221"/>
      <c r="D46" s="1307"/>
      <c r="E46" s="1233"/>
      <c r="F46" s="1239"/>
      <c r="G46" s="1227"/>
      <c r="H46" s="1245"/>
      <c r="I46" s="1245"/>
      <c r="J46" s="1245"/>
      <c r="K46" s="1227"/>
      <c r="L46" s="1245"/>
      <c r="M46" s="1227"/>
      <c r="N46" s="1253"/>
      <c r="O46" s="1392"/>
      <c r="P46" s="1262"/>
      <c r="Q46" s="1268"/>
      <c r="R46" s="1277"/>
      <c r="S46" s="1277"/>
      <c r="T46" s="1285"/>
      <c r="U46" s="1288"/>
      <c r="V46" s="1288"/>
      <c r="W46" s="1288"/>
      <c r="X46" s="1288"/>
      <c r="Y46" s="1288"/>
      <c r="Z46" s="1295"/>
      <c r="AA46" s="1295"/>
      <c r="AB46" s="1295"/>
      <c r="AC46" s="1295"/>
      <c r="AD46" s="1295"/>
      <c r="AE46" s="1295"/>
      <c r="AF46" s="1295"/>
      <c r="AG46" s="198"/>
      <c r="AH46" s="199"/>
      <c r="AI46" s="199"/>
      <c r="AJ46" s="199"/>
      <c r="AK46" s="200"/>
      <c r="AL46" s="201"/>
      <c r="AM46" s="201"/>
      <c r="AN46" s="201"/>
      <c r="AO46" s="201"/>
      <c r="AP46" s="1301"/>
      <c r="AQ46" s="1295"/>
      <c r="AR46" s="210"/>
      <c r="AS46" s="210"/>
      <c r="AT46" s="210"/>
      <c r="AU46" s="210"/>
      <c r="AV46" s="210"/>
      <c r="AW46" s="210"/>
      <c r="AX46" s="1301"/>
      <c r="AY46" s="1295"/>
      <c r="AZ46" s="210"/>
      <c r="BA46" s="210"/>
      <c r="BB46" s="210"/>
      <c r="BC46" s="210"/>
      <c r="BD46" s="210"/>
      <c r="BE46" s="210"/>
      <c r="BF46" s="1301"/>
      <c r="BG46" s="1295"/>
      <c r="BH46" s="210"/>
      <c r="BI46" s="210"/>
      <c r="BJ46" s="210"/>
      <c r="BK46" s="210"/>
      <c r="BL46" s="210"/>
      <c r="BM46" s="210"/>
      <c r="BN46" s="1301"/>
      <c r="BO46" s="1295"/>
      <c r="BP46" s="210"/>
      <c r="BQ46" s="210"/>
      <c r="BR46" s="210"/>
      <c r="BS46" s="210"/>
      <c r="BT46" s="210"/>
      <c r="BU46" s="210"/>
    </row>
    <row r="47" spans="1:73" ht="40.15" customHeight="1">
      <c r="A47" s="133"/>
      <c r="B47" s="141"/>
      <c r="C47" s="1221"/>
      <c r="D47" s="1307"/>
      <c r="E47" s="1233"/>
      <c r="F47" s="1239"/>
      <c r="G47" s="1227"/>
      <c r="H47" s="1245"/>
      <c r="I47" s="1245"/>
      <c r="J47" s="1245"/>
      <c r="K47" s="1227"/>
      <c r="L47" s="1245"/>
      <c r="M47" s="1227"/>
      <c r="N47" s="1253"/>
      <c r="O47" s="1392"/>
      <c r="P47" s="1262"/>
      <c r="Q47" s="1268"/>
      <c r="R47" s="1277"/>
      <c r="S47" s="1277"/>
      <c r="T47" s="1285"/>
      <c r="U47" s="1288"/>
      <c r="V47" s="1288"/>
      <c r="W47" s="1288"/>
      <c r="X47" s="1288"/>
      <c r="Y47" s="1288"/>
      <c r="Z47" s="1295"/>
      <c r="AA47" s="1295"/>
      <c r="AB47" s="1295"/>
      <c r="AC47" s="1295"/>
      <c r="AD47" s="1295"/>
      <c r="AE47" s="1295"/>
      <c r="AF47" s="1295"/>
      <c r="AG47" s="200"/>
      <c r="AH47" s="199"/>
      <c r="AI47" s="199"/>
      <c r="AJ47" s="199"/>
      <c r="AK47" s="200"/>
      <c r="AL47" s="201"/>
      <c r="AM47" s="201"/>
      <c r="AN47" s="201"/>
      <c r="AO47" s="201"/>
      <c r="AP47" s="1301"/>
      <c r="AQ47" s="1295"/>
      <c r="AR47" s="210"/>
      <c r="AS47" s="210"/>
      <c r="AT47" s="210"/>
      <c r="AU47" s="210"/>
      <c r="AV47" s="210"/>
      <c r="AW47" s="210"/>
      <c r="AX47" s="1301"/>
      <c r="AY47" s="1295"/>
      <c r="AZ47" s="210"/>
      <c r="BA47" s="210"/>
      <c r="BB47" s="210"/>
      <c r="BC47" s="210"/>
      <c r="BD47" s="210"/>
      <c r="BE47" s="210"/>
      <c r="BF47" s="1301"/>
      <c r="BG47" s="1295"/>
      <c r="BH47" s="210"/>
      <c r="BI47" s="210"/>
      <c r="BJ47" s="210"/>
      <c r="BK47" s="210"/>
      <c r="BL47" s="210"/>
      <c r="BM47" s="210"/>
      <c r="BN47" s="1301"/>
      <c r="BO47" s="1295"/>
      <c r="BP47" s="210"/>
      <c r="BQ47" s="210"/>
      <c r="BR47" s="210"/>
      <c r="BS47" s="210"/>
      <c r="BT47" s="210"/>
      <c r="BU47" s="210"/>
    </row>
    <row r="48" spans="1:73" ht="40.15" customHeight="1">
      <c r="A48" s="133"/>
      <c r="B48" s="141"/>
      <c r="C48" s="1222"/>
      <c r="D48" s="1308"/>
      <c r="E48" s="1234"/>
      <c r="F48" s="1240"/>
      <c r="G48" s="1228"/>
      <c r="H48" s="1246"/>
      <c r="I48" s="1246"/>
      <c r="J48" s="1246"/>
      <c r="K48" s="1228"/>
      <c r="L48" s="1246"/>
      <c r="M48" s="1228"/>
      <c r="N48" s="1254"/>
      <c r="O48" s="1392"/>
      <c r="P48" s="1263"/>
      <c r="Q48" s="1269"/>
      <c r="R48" s="1278"/>
      <c r="S48" s="1278"/>
      <c r="T48" s="1286"/>
      <c r="U48" s="1289"/>
      <c r="V48" s="1289"/>
      <c r="W48" s="1289"/>
      <c r="X48" s="1289"/>
      <c r="Y48" s="1289"/>
      <c r="Z48" s="1296"/>
      <c r="AA48" s="1296"/>
      <c r="AB48" s="1296"/>
      <c r="AC48" s="1296"/>
      <c r="AD48" s="1296"/>
      <c r="AE48" s="1296"/>
      <c r="AF48" s="1296"/>
      <c r="AG48" s="202"/>
      <c r="AH48" s="203"/>
      <c r="AI48" s="203"/>
      <c r="AJ48" s="203"/>
      <c r="AK48" s="202"/>
      <c r="AL48" s="204"/>
      <c r="AM48" s="204"/>
      <c r="AN48" s="204"/>
      <c r="AO48" s="204"/>
      <c r="AP48" s="1302"/>
      <c r="AQ48" s="1296"/>
      <c r="AR48" s="211"/>
      <c r="AS48" s="211"/>
      <c r="AT48" s="211"/>
      <c r="AU48" s="211"/>
      <c r="AV48" s="211"/>
      <c r="AW48" s="211"/>
      <c r="AX48" s="1302"/>
      <c r="AY48" s="1296"/>
      <c r="AZ48" s="211"/>
      <c r="BA48" s="211"/>
      <c r="BB48" s="211"/>
      <c r="BC48" s="211"/>
      <c r="BD48" s="211"/>
      <c r="BE48" s="211"/>
      <c r="BF48" s="1302"/>
      <c r="BG48" s="1296"/>
      <c r="BH48" s="211"/>
      <c r="BI48" s="211"/>
      <c r="BJ48" s="211"/>
      <c r="BK48" s="211"/>
      <c r="BL48" s="211"/>
      <c r="BM48" s="211"/>
      <c r="BN48" s="1302"/>
      <c r="BO48" s="1296"/>
      <c r="BP48" s="211"/>
      <c r="BQ48" s="211"/>
      <c r="BR48" s="211"/>
      <c r="BS48" s="211"/>
      <c r="BT48" s="211"/>
      <c r="BU48" s="211"/>
    </row>
    <row r="49" spans="1:73" ht="40.15" customHeight="1">
      <c r="A49" s="133"/>
      <c r="B49" s="141"/>
      <c r="C49" s="1220" t="s">
        <v>2763</v>
      </c>
      <c r="D49" s="1306" t="s">
        <v>2764</v>
      </c>
      <c r="E49" s="1232">
        <v>914</v>
      </c>
      <c r="F49" s="1238" t="s">
        <v>3894</v>
      </c>
      <c r="G49" s="1226" t="s">
        <v>485</v>
      </c>
      <c r="H49" s="1244" t="s">
        <v>3931</v>
      </c>
      <c r="I49" s="1244" t="s">
        <v>2982</v>
      </c>
      <c r="J49" s="1244" t="s">
        <v>3058</v>
      </c>
      <c r="K49" s="1226" t="s">
        <v>3917</v>
      </c>
      <c r="L49" s="1244" t="s">
        <v>3614</v>
      </c>
      <c r="M49" s="1226" t="s">
        <v>3910</v>
      </c>
      <c r="N49" s="1252">
        <v>2026004540019</v>
      </c>
      <c r="O49" s="1392" t="s">
        <v>3918</v>
      </c>
      <c r="P49" s="1261" t="s">
        <v>2765</v>
      </c>
      <c r="Q49" s="1267">
        <v>434</v>
      </c>
      <c r="R49" s="1276" t="s">
        <v>2871</v>
      </c>
      <c r="S49" s="1276"/>
      <c r="T49" s="1284"/>
      <c r="U49" s="1287"/>
      <c r="V49" s="1287"/>
      <c r="W49" s="1287"/>
      <c r="X49" s="1287"/>
      <c r="Y49" s="1287"/>
      <c r="Z49" s="1294">
        <f t="shared" ref="Z49:Z57" si="17">+AQ49+AY49+BG49+BO49</f>
        <v>0</v>
      </c>
      <c r="AA49" s="1294">
        <f t="shared" si="16"/>
        <v>0</v>
      </c>
      <c r="AB49" s="1294">
        <f t="shared" si="16"/>
        <v>0</v>
      </c>
      <c r="AC49" s="1294">
        <f t="shared" si="16"/>
        <v>0</v>
      </c>
      <c r="AD49" s="1294">
        <f t="shared" si="16"/>
        <v>0</v>
      </c>
      <c r="AE49" s="1294">
        <f t="shared" si="16"/>
        <v>0</v>
      </c>
      <c r="AF49" s="1294">
        <f t="shared" si="16"/>
        <v>0</v>
      </c>
      <c r="AG49" s="194"/>
      <c r="AH49" s="195"/>
      <c r="AI49" s="195"/>
      <c r="AJ49" s="195"/>
      <c r="AK49" s="196"/>
      <c r="AL49" s="197"/>
      <c r="AM49" s="197"/>
      <c r="AN49" s="197"/>
      <c r="AO49" s="197"/>
      <c r="AP49" s="1300">
        <f>+U49</f>
        <v>0</v>
      </c>
      <c r="AQ49" s="1294">
        <f>SUM(AR49:AW52)</f>
        <v>0</v>
      </c>
      <c r="AR49" s="209"/>
      <c r="AS49" s="209"/>
      <c r="AT49" s="209"/>
      <c r="AU49" s="209"/>
      <c r="AV49" s="209"/>
      <c r="AW49" s="209"/>
      <c r="AX49" s="1300">
        <f>+V49</f>
        <v>0</v>
      </c>
      <c r="AY49" s="1294">
        <f>SUM(AZ49:BE52)</f>
        <v>0</v>
      </c>
      <c r="AZ49" s="209"/>
      <c r="BA49" s="209"/>
      <c r="BB49" s="209"/>
      <c r="BC49" s="209"/>
      <c r="BD49" s="209"/>
      <c r="BE49" s="209"/>
      <c r="BF49" s="1300">
        <f>+W49</f>
        <v>0</v>
      </c>
      <c r="BG49" s="1294">
        <f>SUM(BH49:BM52)</f>
        <v>0</v>
      </c>
      <c r="BH49" s="209"/>
      <c r="BI49" s="209"/>
      <c r="BJ49" s="209"/>
      <c r="BK49" s="209"/>
      <c r="BL49" s="209"/>
      <c r="BM49" s="209"/>
      <c r="BN49" s="1300">
        <f>+X49</f>
        <v>0</v>
      </c>
      <c r="BO49" s="1294">
        <f>SUM(BP49:BU52)</f>
        <v>0</v>
      </c>
      <c r="BP49" s="209"/>
      <c r="BQ49" s="209"/>
      <c r="BR49" s="209"/>
      <c r="BS49" s="209"/>
      <c r="BT49" s="209"/>
      <c r="BU49" s="209"/>
    </row>
    <row r="50" spans="1:73" ht="40.15" customHeight="1">
      <c r="A50" s="133"/>
      <c r="B50" s="141"/>
      <c r="C50" s="1221"/>
      <c r="D50" s="1307"/>
      <c r="E50" s="1233"/>
      <c r="F50" s="1239"/>
      <c r="G50" s="1227"/>
      <c r="H50" s="1245"/>
      <c r="I50" s="1245"/>
      <c r="J50" s="1245"/>
      <c r="K50" s="1227"/>
      <c r="L50" s="1245"/>
      <c r="M50" s="1227"/>
      <c r="N50" s="1253"/>
      <c r="O50" s="1392"/>
      <c r="P50" s="1262"/>
      <c r="Q50" s="1268"/>
      <c r="R50" s="1277"/>
      <c r="S50" s="1277"/>
      <c r="T50" s="1285"/>
      <c r="U50" s="1288"/>
      <c r="V50" s="1288"/>
      <c r="W50" s="1288"/>
      <c r="X50" s="1288"/>
      <c r="Y50" s="1288"/>
      <c r="Z50" s="1295"/>
      <c r="AA50" s="1295"/>
      <c r="AB50" s="1295"/>
      <c r="AC50" s="1295"/>
      <c r="AD50" s="1295"/>
      <c r="AE50" s="1295"/>
      <c r="AF50" s="1295"/>
      <c r="AG50" s="198"/>
      <c r="AH50" s="199"/>
      <c r="AI50" s="199"/>
      <c r="AJ50" s="199"/>
      <c r="AK50" s="200"/>
      <c r="AL50" s="201"/>
      <c r="AM50" s="201"/>
      <c r="AN50" s="201"/>
      <c r="AO50" s="201"/>
      <c r="AP50" s="1301"/>
      <c r="AQ50" s="1295"/>
      <c r="AR50" s="210"/>
      <c r="AS50" s="210"/>
      <c r="AT50" s="210"/>
      <c r="AU50" s="210"/>
      <c r="AV50" s="210"/>
      <c r="AW50" s="210"/>
      <c r="AX50" s="1301"/>
      <c r="AY50" s="1295"/>
      <c r="AZ50" s="210"/>
      <c r="BA50" s="210"/>
      <c r="BB50" s="210"/>
      <c r="BC50" s="210"/>
      <c r="BD50" s="210"/>
      <c r="BE50" s="210"/>
      <c r="BF50" s="1301"/>
      <c r="BG50" s="1295"/>
      <c r="BH50" s="210"/>
      <c r="BI50" s="210"/>
      <c r="BJ50" s="210"/>
      <c r="BK50" s="210"/>
      <c r="BL50" s="210"/>
      <c r="BM50" s="210"/>
      <c r="BN50" s="1301"/>
      <c r="BO50" s="1295"/>
      <c r="BP50" s="210"/>
      <c r="BQ50" s="210"/>
      <c r="BR50" s="210"/>
      <c r="BS50" s="210"/>
      <c r="BT50" s="210"/>
      <c r="BU50" s="210"/>
    </row>
    <row r="51" spans="1:73" ht="40.15" customHeight="1">
      <c r="A51" s="133"/>
      <c r="B51" s="141"/>
      <c r="C51" s="1221"/>
      <c r="D51" s="1307"/>
      <c r="E51" s="1233"/>
      <c r="F51" s="1239"/>
      <c r="G51" s="1227"/>
      <c r="H51" s="1245"/>
      <c r="I51" s="1245"/>
      <c r="J51" s="1245"/>
      <c r="K51" s="1227"/>
      <c r="L51" s="1245"/>
      <c r="M51" s="1227"/>
      <c r="N51" s="1253"/>
      <c r="O51" s="1392"/>
      <c r="P51" s="1262"/>
      <c r="Q51" s="1268"/>
      <c r="R51" s="1277"/>
      <c r="S51" s="1277"/>
      <c r="T51" s="1285"/>
      <c r="U51" s="1288"/>
      <c r="V51" s="1288"/>
      <c r="W51" s="1288"/>
      <c r="X51" s="1288"/>
      <c r="Y51" s="1288"/>
      <c r="Z51" s="1295"/>
      <c r="AA51" s="1295"/>
      <c r="AB51" s="1295"/>
      <c r="AC51" s="1295"/>
      <c r="AD51" s="1295"/>
      <c r="AE51" s="1295"/>
      <c r="AF51" s="1295"/>
      <c r="AG51" s="200"/>
      <c r="AH51" s="199"/>
      <c r="AI51" s="199"/>
      <c r="AJ51" s="199"/>
      <c r="AK51" s="200"/>
      <c r="AL51" s="201"/>
      <c r="AM51" s="201"/>
      <c r="AN51" s="201"/>
      <c r="AO51" s="201"/>
      <c r="AP51" s="1301"/>
      <c r="AQ51" s="1295"/>
      <c r="AR51" s="210"/>
      <c r="AS51" s="210"/>
      <c r="AT51" s="210"/>
      <c r="AU51" s="210"/>
      <c r="AV51" s="210"/>
      <c r="AW51" s="210"/>
      <c r="AX51" s="1301"/>
      <c r="AY51" s="1295"/>
      <c r="AZ51" s="210"/>
      <c r="BA51" s="210"/>
      <c r="BB51" s="210"/>
      <c r="BC51" s="210"/>
      <c r="BD51" s="210"/>
      <c r="BE51" s="210"/>
      <c r="BF51" s="1301"/>
      <c r="BG51" s="1295"/>
      <c r="BH51" s="210"/>
      <c r="BI51" s="210"/>
      <c r="BJ51" s="210"/>
      <c r="BK51" s="210"/>
      <c r="BL51" s="210"/>
      <c r="BM51" s="210"/>
      <c r="BN51" s="1301"/>
      <c r="BO51" s="1295"/>
      <c r="BP51" s="210"/>
      <c r="BQ51" s="210"/>
      <c r="BR51" s="210"/>
      <c r="BS51" s="210"/>
      <c r="BT51" s="210"/>
      <c r="BU51" s="210"/>
    </row>
    <row r="52" spans="1:73" ht="40.15" customHeight="1">
      <c r="A52" s="133"/>
      <c r="B52" s="141"/>
      <c r="C52" s="1222"/>
      <c r="D52" s="1308"/>
      <c r="E52" s="1234"/>
      <c r="F52" s="1240"/>
      <c r="G52" s="1228"/>
      <c r="H52" s="1246"/>
      <c r="I52" s="1246"/>
      <c r="J52" s="1246"/>
      <c r="K52" s="1228"/>
      <c r="L52" s="1246"/>
      <c r="M52" s="1228"/>
      <c r="N52" s="1254"/>
      <c r="O52" s="1392"/>
      <c r="P52" s="1263"/>
      <c r="Q52" s="1269"/>
      <c r="R52" s="1278"/>
      <c r="S52" s="1278"/>
      <c r="T52" s="1286"/>
      <c r="U52" s="1289"/>
      <c r="V52" s="1289"/>
      <c r="W52" s="1289"/>
      <c r="X52" s="1289"/>
      <c r="Y52" s="1289"/>
      <c r="Z52" s="1296"/>
      <c r="AA52" s="1296"/>
      <c r="AB52" s="1296"/>
      <c r="AC52" s="1296"/>
      <c r="AD52" s="1296"/>
      <c r="AE52" s="1296"/>
      <c r="AF52" s="1296"/>
      <c r="AG52" s="202"/>
      <c r="AH52" s="203"/>
      <c r="AI52" s="203"/>
      <c r="AJ52" s="203"/>
      <c r="AK52" s="202"/>
      <c r="AL52" s="204"/>
      <c r="AM52" s="204"/>
      <c r="AN52" s="204"/>
      <c r="AO52" s="204"/>
      <c r="AP52" s="1302"/>
      <c r="AQ52" s="1296"/>
      <c r="AR52" s="211"/>
      <c r="AS52" s="211"/>
      <c r="AT52" s="211"/>
      <c r="AU52" s="211"/>
      <c r="AV52" s="211"/>
      <c r="AW52" s="211"/>
      <c r="AX52" s="1302"/>
      <c r="AY52" s="1296"/>
      <c r="AZ52" s="211"/>
      <c r="BA52" s="211"/>
      <c r="BB52" s="211"/>
      <c r="BC52" s="211"/>
      <c r="BD52" s="211"/>
      <c r="BE52" s="211"/>
      <c r="BF52" s="1302"/>
      <c r="BG52" s="1296"/>
      <c r="BH52" s="211"/>
      <c r="BI52" s="211"/>
      <c r="BJ52" s="211"/>
      <c r="BK52" s="211"/>
      <c r="BL52" s="211"/>
      <c r="BM52" s="211"/>
      <c r="BN52" s="1302"/>
      <c r="BO52" s="1296"/>
      <c r="BP52" s="211"/>
      <c r="BQ52" s="211"/>
      <c r="BR52" s="211"/>
      <c r="BS52" s="211"/>
      <c r="BT52" s="211"/>
      <c r="BU52" s="211"/>
    </row>
    <row r="53" spans="1:73" ht="40.15" customHeight="1">
      <c r="A53" s="133"/>
      <c r="B53" s="141"/>
      <c r="C53" s="1220" t="s">
        <v>2766</v>
      </c>
      <c r="D53" s="1306" t="s">
        <v>2767</v>
      </c>
      <c r="E53" s="1232">
        <v>915</v>
      </c>
      <c r="F53" s="1238"/>
      <c r="G53" s="1226" t="s">
        <v>313</v>
      </c>
      <c r="H53" s="1244" t="s">
        <v>3011</v>
      </c>
      <c r="I53" s="1244" t="s">
        <v>2982</v>
      </c>
      <c r="J53" s="1244"/>
      <c r="K53" s="1226"/>
      <c r="L53" s="1244"/>
      <c r="M53" s="1226"/>
      <c r="N53" s="1252"/>
      <c r="O53" s="1392"/>
      <c r="P53" s="1261" t="s">
        <v>313</v>
      </c>
      <c r="Q53" s="1267">
        <v>4</v>
      </c>
      <c r="R53" s="1276" t="s">
        <v>2871</v>
      </c>
      <c r="S53" s="1276"/>
      <c r="T53" s="1284"/>
      <c r="U53" s="1287"/>
      <c r="V53" s="1287"/>
      <c r="W53" s="1287"/>
      <c r="X53" s="1287"/>
      <c r="Y53" s="1287"/>
      <c r="Z53" s="1294">
        <f t="shared" si="17"/>
        <v>0</v>
      </c>
      <c r="AA53" s="1294">
        <f t="shared" si="16"/>
        <v>0</v>
      </c>
      <c r="AB53" s="1294">
        <f t="shared" si="16"/>
        <v>0</v>
      </c>
      <c r="AC53" s="1294">
        <f t="shared" si="16"/>
        <v>0</v>
      </c>
      <c r="AD53" s="1294">
        <f t="shared" si="16"/>
        <v>0</v>
      </c>
      <c r="AE53" s="1294">
        <f t="shared" si="16"/>
        <v>0</v>
      </c>
      <c r="AF53" s="1294">
        <f t="shared" si="16"/>
        <v>0</v>
      </c>
      <c r="AG53" s="194"/>
      <c r="AH53" s="195"/>
      <c r="AI53" s="195"/>
      <c r="AJ53" s="195"/>
      <c r="AK53" s="196"/>
      <c r="AL53" s="197"/>
      <c r="AM53" s="197"/>
      <c r="AN53" s="197"/>
      <c r="AO53" s="197"/>
      <c r="AP53" s="1300">
        <f>+U53</f>
        <v>0</v>
      </c>
      <c r="AQ53" s="1294">
        <f>SUM(AR53:AW56)</f>
        <v>0</v>
      </c>
      <c r="AR53" s="209"/>
      <c r="AS53" s="209"/>
      <c r="AT53" s="209"/>
      <c r="AU53" s="209"/>
      <c r="AV53" s="209"/>
      <c r="AW53" s="209"/>
      <c r="AX53" s="1300">
        <f>+V53</f>
        <v>0</v>
      </c>
      <c r="AY53" s="1294">
        <f>SUM(AZ53:BE56)</f>
        <v>0</v>
      </c>
      <c r="AZ53" s="209"/>
      <c r="BA53" s="209"/>
      <c r="BB53" s="209"/>
      <c r="BC53" s="209"/>
      <c r="BD53" s="209"/>
      <c r="BE53" s="209"/>
      <c r="BF53" s="1300">
        <f>+W53</f>
        <v>0</v>
      </c>
      <c r="BG53" s="1294">
        <f>SUM(BH53:BM56)</f>
        <v>0</v>
      </c>
      <c r="BH53" s="209"/>
      <c r="BI53" s="209"/>
      <c r="BJ53" s="209"/>
      <c r="BK53" s="209"/>
      <c r="BL53" s="209"/>
      <c r="BM53" s="209"/>
      <c r="BN53" s="1300">
        <f>+X53</f>
        <v>0</v>
      </c>
      <c r="BO53" s="1294">
        <f>SUM(BP53:BU56)</f>
        <v>0</v>
      </c>
      <c r="BP53" s="209"/>
      <c r="BQ53" s="209"/>
      <c r="BR53" s="209"/>
      <c r="BS53" s="209"/>
      <c r="BT53" s="209"/>
      <c r="BU53" s="209"/>
    </row>
    <row r="54" spans="1:73" ht="40.15" customHeight="1">
      <c r="A54" s="133"/>
      <c r="B54" s="141"/>
      <c r="C54" s="1221"/>
      <c r="D54" s="1307"/>
      <c r="E54" s="1233"/>
      <c r="F54" s="1239"/>
      <c r="G54" s="1227"/>
      <c r="H54" s="1245"/>
      <c r="I54" s="1245"/>
      <c r="J54" s="1245"/>
      <c r="K54" s="1227"/>
      <c r="L54" s="1245"/>
      <c r="M54" s="1227"/>
      <c r="N54" s="1253"/>
      <c r="O54" s="1392"/>
      <c r="P54" s="1262"/>
      <c r="Q54" s="1268"/>
      <c r="R54" s="1277"/>
      <c r="S54" s="1277"/>
      <c r="T54" s="1285"/>
      <c r="U54" s="1288"/>
      <c r="V54" s="1288"/>
      <c r="W54" s="1288"/>
      <c r="X54" s="1288"/>
      <c r="Y54" s="1288"/>
      <c r="Z54" s="1295"/>
      <c r="AA54" s="1295"/>
      <c r="AB54" s="1295"/>
      <c r="AC54" s="1295"/>
      <c r="AD54" s="1295"/>
      <c r="AE54" s="1295"/>
      <c r="AF54" s="1295"/>
      <c r="AG54" s="198"/>
      <c r="AH54" s="199"/>
      <c r="AI54" s="199"/>
      <c r="AJ54" s="199"/>
      <c r="AK54" s="200"/>
      <c r="AL54" s="201"/>
      <c r="AM54" s="201"/>
      <c r="AN54" s="201"/>
      <c r="AO54" s="201"/>
      <c r="AP54" s="1301"/>
      <c r="AQ54" s="1295"/>
      <c r="AR54" s="210"/>
      <c r="AS54" s="210"/>
      <c r="AT54" s="210"/>
      <c r="AU54" s="210"/>
      <c r="AV54" s="210"/>
      <c r="AW54" s="210"/>
      <c r="AX54" s="1301"/>
      <c r="AY54" s="1295"/>
      <c r="AZ54" s="210"/>
      <c r="BA54" s="210"/>
      <c r="BB54" s="210"/>
      <c r="BC54" s="210"/>
      <c r="BD54" s="210"/>
      <c r="BE54" s="210"/>
      <c r="BF54" s="1301"/>
      <c r="BG54" s="1295"/>
      <c r="BH54" s="210"/>
      <c r="BI54" s="210"/>
      <c r="BJ54" s="210"/>
      <c r="BK54" s="210"/>
      <c r="BL54" s="210"/>
      <c r="BM54" s="210"/>
      <c r="BN54" s="1301"/>
      <c r="BO54" s="1295"/>
      <c r="BP54" s="210"/>
      <c r="BQ54" s="210"/>
      <c r="BR54" s="210"/>
      <c r="BS54" s="210"/>
      <c r="BT54" s="210"/>
      <c r="BU54" s="210"/>
    </row>
    <row r="55" spans="1:73" ht="40.15" customHeight="1">
      <c r="A55" s="133"/>
      <c r="B55" s="141"/>
      <c r="C55" s="1221"/>
      <c r="D55" s="1307"/>
      <c r="E55" s="1233"/>
      <c r="F55" s="1239"/>
      <c r="G55" s="1227"/>
      <c r="H55" s="1245"/>
      <c r="I55" s="1245"/>
      <c r="J55" s="1245"/>
      <c r="K55" s="1227"/>
      <c r="L55" s="1245"/>
      <c r="M55" s="1227"/>
      <c r="N55" s="1253"/>
      <c r="O55" s="1392"/>
      <c r="P55" s="1262"/>
      <c r="Q55" s="1268"/>
      <c r="R55" s="1277"/>
      <c r="S55" s="1277"/>
      <c r="T55" s="1285"/>
      <c r="U55" s="1288"/>
      <c r="V55" s="1288"/>
      <c r="W55" s="1288"/>
      <c r="X55" s="1288"/>
      <c r="Y55" s="1288"/>
      <c r="Z55" s="1295"/>
      <c r="AA55" s="1295"/>
      <c r="AB55" s="1295"/>
      <c r="AC55" s="1295"/>
      <c r="AD55" s="1295"/>
      <c r="AE55" s="1295"/>
      <c r="AF55" s="1295"/>
      <c r="AG55" s="200"/>
      <c r="AH55" s="199"/>
      <c r="AI55" s="199"/>
      <c r="AJ55" s="199"/>
      <c r="AK55" s="200"/>
      <c r="AL55" s="201"/>
      <c r="AM55" s="201"/>
      <c r="AN55" s="201"/>
      <c r="AO55" s="201"/>
      <c r="AP55" s="1301"/>
      <c r="AQ55" s="1295"/>
      <c r="AR55" s="210"/>
      <c r="AS55" s="210"/>
      <c r="AT55" s="210"/>
      <c r="AU55" s="210"/>
      <c r="AV55" s="210"/>
      <c r="AW55" s="210"/>
      <c r="AX55" s="1301"/>
      <c r="AY55" s="1295"/>
      <c r="AZ55" s="210"/>
      <c r="BA55" s="210"/>
      <c r="BB55" s="210"/>
      <c r="BC55" s="210"/>
      <c r="BD55" s="210"/>
      <c r="BE55" s="210"/>
      <c r="BF55" s="1301"/>
      <c r="BG55" s="1295"/>
      <c r="BH55" s="210"/>
      <c r="BI55" s="210"/>
      <c r="BJ55" s="210"/>
      <c r="BK55" s="210"/>
      <c r="BL55" s="210"/>
      <c r="BM55" s="210"/>
      <c r="BN55" s="1301"/>
      <c r="BO55" s="1295"/>
      <c r="BP55" s="210"/>
      <c r="BQ55" s="210"/>
      <c r="BR55" s="210"/>
      <c r="BS55" s="210"/>
      <c r="BT55" s="210"/>
      <c r="BU55" s="210"/>
    </row>
    <row r="56" spans="1:73" ht="40.15" customHeight="1">
      <c r="A56" s="133"/>
      <c r="B56" s="141"/>
      <c r="C56" s="1222"/>
      <c r="D56" s="1308"/>
      <c r="E56" s="1234"/>
      <c r="F56" s="1240"/>
      <c r="G56" s="1228"/>
      <c r="H56" s="1246"/>
      <c r="I56" s="1246"/>
      <c r="J56" s="1246"/>
      <c r="K56" s="1228"/>
      <c r="L56" s="1246"/>
      <c r="M56" s="1228"/>
      <c r="N56" s="1254"/>
      <c r="O56" s="1392"/>
      <c r="P56" s="1263"/>
      <c r="Q56" s="1269"/>
      <c r="R56" s="1278"/>
      <c r="S56" s="1278"/>
      <c r="T56" s="1286"/>
      <c r="U56" s="1289"/>
      <c r="V56" s="1289"/>
      <c r="W56" s="1289"/>
      <c r="X56" s="1289"/>
      <c r="Y56" s="1289"/>
      <c r="Z56" s="1296"/>
      <c r="AA56" s="1296"/>
      <c r="AB56" s="1296"/>
      <c r="AC56" s="1296"/>
      <c r="AD56" s="1296"/>
      <c r="AE56" s="1296"/>
      <c r="AF56" s="1296"/>
      <c r="AG56" s="202"/>
      <c r="AH56" s="203"/>
      <c r="AI56" s="203"/>
      <c r="AJ56" s="203"/>
      <c r="AK56" s="202"/>
      <c r="AL56" s="204"/>
      <c r="AM56" s="204"/>
      <c r="AN56" s="204"/>
      <c r="AO56" s="204"/>
      <c r="AP56" s="1302"/>
      <c r="AQ56" s="1296"/>
      <c r="AR56" s="211"/>
      <c r="AS56" s="211"/>
      <c r="AT56" s="211"/>
      <c r="AU56" s="211"/>
      <c r="AV56" s="211"/>
      <c r="AW56" s="211"/>
      <c r="AX56" s="1302"/>
      <c r="AY56" s="1296"/>
      <c r="AZ56" s="211"/>
      <c r="BA56" s="211"/>
      <c r="BB56" s="211"/>
      <c r="BC56" s="211"/>
      <c r="BD56" s="211"/>
      <c r="BE56" s="211"/>
      <c r="BF56" s="1302"/>
      <c r="BG56" s="1296"/>
      <c r="BH56" s="211"/>
      <c r="BI56" s="211"/>
      <c r="BJ56" s="211"/>
      <c r="BK56" s="211"/>
      <c r="BL56" s="211"/>
      <c r="BM56" s="211"/>
      <c r="BN56" s="1302"/>
      <c r="BO56" s="1296"/>
      <c r="BP56" s="211"/>
      <c r="BQ56" s="211"/>
      <c r="BR56" s="211"/>
      <c r="BS56" s="211"/>
      <c r="BT56" s="211"/>
      <c r="BU56" s="211"/>
    </row>
    <row r="57" spans="1:73" ht="40.15" customHeight="1">
      <c r="A57" s="133"/>
      <c r="B57" s="141"/>
      <c r="C57" s="1220" t="s">
        <v>2768</v>
      </c>
      <c r="D57" s="1306" t="s">
        <v>2769</v>
      </c>
      <c r="E57" s="1232">
        <v>916</v>
      </c>
      <c r="F57" s="1238"/>
      <c r="G57" s="1226" t="s">
        <v>2770</v>
      </c>
      <c r="H57" s="1244" t="s">
        <v>272</v>
      </c>
      <c r="I57" s="1244" t="s">
        <v>2982</v>
      </c>
      <c r="J57" s="1244"/>
      <c r="K57" s="1226"/>
      <c r="L57" s="1244"/>
      <c r="M57" s="1226"/>
      <c r="N57" s="1252"/>
      <c r="O57" s="1392"/>
      <c r="P57" s="1261" t="s">
        <v>2770</v>
      </c>
      <c r="Q57" s="1267">
        <v>1</v>
      </c>
      <c r="R57" s="1276" t="s">
        <v>2867</v>
      </c>
      <c r="S57" s="1276"/>
      <c r="T57" s="1284"/>
      <c r="U57" s="1287"/>
      <c r="V57" s="1287"/>
      <c r="W57" s="1287"/>
      <c r="X57" s="1287"/>
      <c r="Y57" s="1287"/>
      <c r="Z57" s="1294">
        <f t="shared" si="17"/>
        <v>0</v>
      </c>
      <c r="AA57" s="1294">
        <f t="shared" ref="AA57:AF57" si="18">SUM(AR57:AR60,AZ57:AZ60,BH57:BH60,BP57:BP60)</f>
        <v>0</v>
      </c>
      <c r="AB57" s="1294">
        <f t="shared" si="18"/>
        <v>0</v>
      </c>
      <c r="AC57" s="1294">
        <f t="shared" si="18"/>
        <v>0</v>
      </c>
      <c r="AD57" s="1294">
        <f t="shared" si="18"/>
        <v>0</v>
      </c>
      <c r="AE57" s="1294">
        <f t="shared" si="18"/>
        <v>0</v>
      </c>
      <c r="AF57" s="1294">
        <f t="shared" si="18"/>
        <v>0</v>
      </c>
      <c r="AG57" s="194"/>
      <c r="AH57" s="195"/>
      <c r="AI57" s="195"/>
      <c r="AJ57" s="195"/>
      <c r="AK57" s="196"/>
      <c r="AL57" s="197"/>
      <c r="AM57" s="197"/>
      <c r="AN57" s="197"/>
      <c r="AO57" s="197"/>
      <c r="AP57" s="1300">
        <f>+U57</f>
        <v>0</v>
      </c>
      <c r="AQ57" s="1294">
        <f>SUM(AR57:AW60)</f>
        <v>0</v>
      </c>
      <c r="AR57" s="209"/>
      <c r="AS57" s="209"/>
      <c r="AT57" s="209"/>
      <c r="AU57" s="209"/>
      <c r="AV57" s="209"/>
      <c r="AW57" s="209"/>
      <c r="AX57" s="1300">
        <f>+V57</f>
        <v>0</v>
      </c>
      <c r="AY57" s="1294">
        <f>SUM(AZ57:BE60)</f>
        <v>0</v>
      </c>
      <c r="AZ57" s="209"/>
      <c r="BA57" s="209"/>
      <c r="BB57" s="209"/>
      <c r="BC57" s="209"/>
      <c r="BD57" s="209"/>
      <c r="BE57" s="209"/>
      <c r="BF57" s="1300">
        <f>+W57</f>
        <v>0</v>
      </c>
      <c r="BG57" s="1294">
        <f>SUM(BH57:BM60)</f>
        <v>0</v>
      </c>
      <c r="BH57" s="209"/>
      <c r="BI57" s="209"/>
      <c r="BJ57" s="209"/>
      <c r="BK57" s="209"/>
      <c r="BL57" s="209"/>
      <c r="BM57" s="209"/>
      <c r="BN57" s="1300">
        <f>+X57</f>
        <v>0</v>
      </c>
      <c r="BO57" s="1294">
        <f>SUM(BP57:BU60)</f>
        <v>0</v>
      </c>
      <c r="BP57" s="209"/>
      <c r="BQ57" s="209"/>
      <c r="BR57" s="209"/>
      <c r="BS57" s="209"/>
      <c r="BT57" s="209"/>
      <c r="BU57" s="209"/>
    </row>
    <row r="58" spans="1:73" ht="40.15" customHeight="1">
      <c r="A58" s="133"/>
      <c r="B58" s="141"/>
      <c r="C58" s="1221"/>
      <c r="D58" s="1307"/>
      <c r="E58" s="1233"/>
      <c r="F58" s="1239"/>
      <c r="G58" s="1227"/>
      <c r="H58" s="1245"/>
      <c r="I58" s="1245"/>
      <c r="J58" s="1245"/>
      <c r="K58" s="1227"/>
      <c r="L58" s="1245"/>
      <c r="M58" s="1227"/>
      <c r="N58" s="1253"/>
      <c r="O58" s="1392"/>
      <c r="P58" s="1262"/>
      <c r="Q58" s="1268"/>
      <c r="R58" s="1277"/>
      <c r="S58" s="1277"/>
      <c r="T58" s="1285"/>
      <c r="U58" s="1288"/>
      <c r="V58" s="1288"/>
      <c r="W58" s="1288"/>
      <c r="X58" s="1288"/>
      <c r="Y58" s="1288"/>
      <c r="Z58" s="1295"/>
      <c r="AA58" s="1295"/>
      <c r="AB58" s="1295"/>
      <c r="AC58" s="1295"/>
      <c r="AD58" s="1295"/>
      <c r="AE58" s="1295"/>
      <c r="AF58" s="1295"/>
      <c r="AG58" s="198"/>
      <c r="AH58" s="199"/>
      <c r="AI58" s="199"/>
      <c r="AJ58" s="199"/>
      <c r="AK58" s="200"/>
      <c r="AL58" s="201"/>
      <c r="AM58" s="201"/>
      <c r="AN58" s="201"/>
      <c r="AO58" s="201"/>
      <c r="AP58" s="1301"/>
      <c r="AQ58" s="1295"/>
      <c r="AR58" s="210"/>
      <c r="AS58" s="210"/>
      <c r="AT58" s="210"/>
      <c r="AU58" s="210"/>
      <c r="AV58" s="210"/>
      <c r="AW58" s="210"/>
      <c r="AX58" s="1301"/>
      <c r="AY58" s="1295"/>
      <c r="AZ58" s="210"/>
      <c r="BA58" s="210"/>
      <c r="BB58" s="210"/>
      <c r="BC58" s="210"/>
      <c r="BD58" s="210"/>
      <c r="BE58" s="210"/>
      <c r="BF58" s="1301"/>
      <c r="BG58" s="1295"/>
      <c r="BH58" s="210"/>
      <c r="BI58" s="210"/>
      <c r="BJ58" s="210"/>
      <c r="BK58" s="210"/>
      <c r="BL58" s="210"/>
      <c r="BM58" s="210"/>
      <c r="BN58" s="1301"/>
      <c r="BO58" s="1295"/>
      <c r="BP58" s="210"/>
      <c r="BQ58" s="210"/>
      <c r="BR58" s="210"/>
      <c r="BS58" s="210"/>
      <c r="BT58" s="210"/>
      <c r="BU58" s="210"/>
    </row>
    <row r="59" spans="1:73" ht="40.15" customHeight="1">
      <c r="A59" s="133"/>
      <c r="B59" s="141"/>
      <c r="C59" s="1221"/>
      <c r="D59" s="1307"/>
      <c r="E59" s="1233"/>
      <c r="F59" s="1239"/>
      <c r="G59" s="1227"/>
      <c r="H59" s="1245"/>
      <c r="I59" s="1245"/>
      <c r="J59" s="1245"/>
      <c r="K59" s="1227"/>
      <c r="L59" s="1245"/>
      <c r="M59" s="1227"/>
      <c r="N59" s="1253"/>
      <c r="O59" s="1392"/>
      <c r="P59" s="1262"/>
      <c r="Q59" s="1268"/>
      <c r="R59" s="1277"/>
      <c r="S59" s="1277"/>
      <c r="T59" s="1285"/>
      <c r="U59" s="1288"/>
      <c r="V59" s="1288"/>
      <c r="W59" s="1288"/>
      <c r="X59" s="1288"/>
      <c r="Y59" s="1288"/>
      <c r="Z59" s="1295"/>
      <c r="AA59" s="1295"/>
      <c r="AB59" s="1295"/>
      <c r="AC59" s="1295"/>
      <c r="AD59" s="1295"/>
      <c r="AE59" s="1295"/>
      <c r="AF59" s="1295"/>
      <c r="AG59" s="200"/>
      <c r="AH59" s="199"/>
      <c r="AI59" s="199"/>
      <c r="AJ59" s="199"/>
      <c r="AK59" s="200"/>
      <c r="AL59" s="201"/>
      <c r="AM59" s="201"/>
      <c r="AN59" s="201"/>
      <c r="AO59" s="201"/>
      <c r="AP59" s="1301"/>
      <c r="AQ59" s="1295"/>
      <c r="AR59" s="210"/>
      <c r="AS59" s="210"/>
      <c r="AT59" s="210"/>
      <c r="AU59" s="210"/>
      <c r="AV59" s="210"/>
      <c r="AW59" s="210"/>
      <c r="AX59" s="1301"/>
      <c r="AY59" s="1295"/>
      <c r="AZ59" s="210"/>
      <c r="BA59" s="210"/>
      <c r="BB59" s="210"/>
      <c r="BC59" s="210"/>
      <c r="BD59" s="210"/>
      <c r="BE59" s="210"/>
      <c r="BF59" s="1301"/>
      <c r="BG59" s="1295"/>
      <c r="BH59" s="210"/>
      <c r="BI59" s="210"/>
      <c r="BJ59" s="210"/>
      <c r="BK59" s="210"/>
      <c r="BL59" s="210"/>
      <c r="BM59" s="210"/>
      <c r="BN59" s="1301"/>
      <c r="BO59" s="1295"/>
      <c r="BP59" s="210"/>
      <c r="BQ59" s="210"/>
      <c r="BR59" s="210"/>
      <c r="BS59" s="210"/>
      <c r="BT59" s="210"/>
      <c r="BU59" s="210"/>
    </row>
    <row r="60" spans="1:73" ht="40.15" customHeight="1">
      <c r="A60" s="133"/>
      <c r="B60" s="141"/>
      <c r="C60" s="1222"/>
      <c r="D60" s="1308"/>
      <c r="E60" s="1234"/>
      <c r="F60" s="1240"/>
      <c r="G60" s="1228"/>
      <c r="H60" s="1246"/>
      <c r="I60" s="1246"/>
      <c r="J60" s="1246"/>
      <c r="K60" s="1228"/>
      <c r="L60" s="1246"/>
      <c r="M60" s="1228"/>
      <c r="N60" s="1254"/>
      <c r="O60" s="1392"/>
      <c r="P60" s="1263"/>
      <c r="Q60" s="1269"/>
      <c r="R60" s="1278"/>
      <c r="S60" s="1278"/>
      <c r="T60" s="1286"/>
      <c r="U60" s="1289"/>
      <c r="V60" s="1289"/>
      <c r="W60" s="1289"/>
      <c r="X60" s="1289"/>
      <c r="Y60" s="1289"/>
      <c r="Z60" s="1296"/>
      <c r="AA60" s="1296"/>
      <c r="AB60" s="1296"/>
      <c r="AC60" s="1296"/>
      <c r="AD60" s="1296"/>
      <c r="AE60" s="1296"/>
      <c r="AF60" s="1296"/>
      <c r="AG60" s="202"/>
      <c r="AH60" s="203"/>
      <c r="AI60" s="203"/>
      <c r="AJ60" s="203"/>
      <c r="AK60" s="202"/>
      <c r="AL60" s="204"/>
      <c r="AM60" s="204"/>
      <c r="AN60" s="204"/>
      <c r="AO60" s="204"/>
      <c r="AP60" s="1302"/>
      <c r="AQ60" s="1296"/>
      <c r="AR60" s="211"/>
      <c r="AS60" s="211"/>
      <c r="AT60" s="211"/>
      <c r="AU60" s="211"/>
      <c r="AV60" s="211"/>
      <c r="AW60" s="211"/>
      <c r="AX60" s="1302"/>
      <c r="AY60" s="1296"/>
      <c r="AZ60" s="211"/>
      <c r="BA60" s="211"/>
      <c r="BB60" s="211"/>
      <c r="BC60" s="211"/>
      <c r="BD60" s="211"/>
      <c r="BE60" s="211"/>
      <c r="BF60" s="1302"/>
      <c r="BG60" s="1296"/>
      <c r="BH60" s="211"/>
      <c r="BI60" s="211"/>
      <c r="BJ60" s="211"/>
      <c r="BK60" s="211"/>
      <c r="BL60" s="211"/>
      <c r="BM60" s="211"/>
      <c r="BN60" s="1302"/>
      <c r="BO60" s="1296"/>
      <c r="BP60" s="211"/>
      <c r="BQ60" s="211"/>
      <c r="BR60" s="211"/>
      <c r="BS60" s="211"/>
      <c r="BT60" s="211"/>
      <c r="BU60" s="211"/>
    </row>
    <row r="61" spans="1:73" ht="40.15" customHeight="1">
      <c r="A61" s="224"/>
      <c r="B61" s="134" t="s">
        <v>2771</v>
      </c>
      <c r="C61" s="225" t="s">
        <v>2772</v>
      </c>
      <c r="D61" s="226"/>
      <c r="E61" s="227"/>
      <c r="F61" s="228"/>
      <c r="G61" s="229"/>
      <c r="H61" s="230"/>
      <c r="I61" s="230"/>
      <c r="J61" s="231"/>
      <c r="K61" s="231"/>
      <c r="L61" s="226"/>
      <c r="M61" s="232"/>
      <c r="N61" s="233"/>
      <c r="O61" s="234"/>
      <c r="P61" s="234"/>
      <c r="Q61" s="236"/>
      <c r="R61" s="236"/>
      <c r="S61" s="237"/>
      <c r="T61" s="238"/>
      <c r="U61" s="239"/>
      <c r="V61" s="239"/>
      <c r="W61" s="239"/>
      <c r="X61" s="240"/>
      <c r="Y61" s="242">
        <f>SUM(Y62)</f>
        <v>0</v>
      </c>
      <c r="Z61" s="243">
        <f t="shared" ref="Z61:AF62" si="19">+AQ61+AY61+BG61+BO61</f>
        <v>0</v>
      </c>
      <c r="AA61" s="243">
        <f t="shared" si="19"/>
        <v>0</v>
      </c>
      <c r="AB61" s="243">
        <f t="shared" si="19"/>
        <v>0</v>
      </c>
      <c r="AC61" s="243">
        <f t="shared" si="19"/>
        <v>0</v>
      </c>
      <c r="AD61" s="243">
        <f t="shared" si="19"/>
        <v>0</v>
      </c>
      <c r="AE61" s="243">
        <f t="shared" si="19"/>
        <v>0</v>
      </c>
      <c r="AF61" s="243">
        <f t="shared" si="19"/>
        <v>0</v>
      </c>
      <c r="AG61" s="244"/>
      <c r="AH61" s="244"/>
      <c r="AI61" s="244"/>
      <c r="AJ61" s="244"/>
      <c r="AK61" s="244"/>
      <c r="AL61" s="244"/>
      <c r="AM61" s="244"/>
      <c r="AN61" s="244"/>
      <c r="AO61" s="244"/>
      <c r="AP61" s="245"/>
      <c r="AQ61" s="246">
        <f t="shared" ref="AQ61:AR61" si="20">SUM(AQ62:AQ65)</f>
        <v>0</v>
      </c>
      <c r="AR61" s="246">
        <f t="shared" si="20"/>
        <v>0</v>
      </c>
      <c r="AS61" s="246">
        <f t="shared" ref="AS61:AW61" si="21">SUM(AS62:AS65)</f>
        <v>0</v>
      </c>
      <c r="AT61" s="246">
        <f t="shared" si="21"/>
        <v>0</v>
      </c>
      <c r="AU61" s="246">
        <f t="shared" si="21"/>
        <v>0</v>
      </c>
      <c r="AV61" s="246">
        <f t="shared" si="21"/>
        <v>0</v>
      </c>
      <c r="AW61" s="246">
        <f t="shared" si="21"/>
        <v>0</v>
      </c>
      <c r="AX61" s="245"/>
      <c r="AY61" s="246">
        <f t="shared" ref="AY61:AZ61" si="22">SUM(AY62:AY65)</f>
        <v>0</v>
      </c>
      <c r="AZ61" s="246">
        <f t="shared" si="22"/>
        <v>0</v>
      </c>
      <c r="BA61" s="246">
        <f t="shared" ref="BA61:BE61" si="23">SUM(BA62:BA65)</f>
        <v>0</v>
      </c>
      <c r="BB61" s="246">
        <f t="shared" si="23"/>
        <v>0</v>
      </c>
      <c r="BC61" s="246">
        <f t="shared" si="23"/>
        <v>0</v>
      </c>
      <c r="BD61" s="246">
        <f t="shared" si="23"/>
        <v>0</v>
      </c>
      <c r="BE61" s="246">
        <f t="shared" si="23"/>
        <v>0</v>
      </c>
      <c r="BF61" s="245"/>
      <c r="BG61" s="246">
        <f t="shared" ref="BG61:BH61" si="24">SUM(BG62:BG65)</f>
        <v>0</v>
      </c>
      <c r="BH61" s="246">
        <f t="shared" si="24"/>
        <v>0</v>
      </c>
      <c r="BI61" s="246">
        <f t="shared" ref="BI61:BM61" si="25">SUM(BI62:BI65)</f>
        <v>0</v>
      </c>
      <c r="BJ61" s="246">
        <f t="shared" si="25"/>
        <v>0</v>
      </c>
      <c r="BK61" s="246">
        <f t="shared" si="25"/>
        <v>0</v>
      </c>
      <c r="BL61" s="246">
        <f t="shared" si="25"/>
        <v>0</v>
      </c>
      <c r="BM61" s="246">
        <f t="shared" si="25"/>
        <v>0</v>
      </c>
      <c r="BN61" s="245"/>
      <c r="BO61" s="246">
        <f t="shared" ref="BO61:BP61" si="26">SUM(BO62:BO65)</f>
        <v>0</v>
      </c>
      <c r="BP61" s="246">
        <f t="shared" si="26"/>
        <v>0</v>
      </c>
      <c r="BQ61" s="246">
        <f t="shared" ref="BQ61:BU61" si="27">SUM(BQ62:BQ65)</f>
        <v>0</v>
      </c>
      <c r="BR61" s="246">
        <f t="shared" si="27"/>
        <v>0</v>
      </c>
      <c r="BS61" s="246">
        <f t="shared" si="27"/>
        <v>0</v>
      </c>
      <c r="BT61" s="246">
        <f t="shared" si="27"/>
        <v>0</v>
      </c>
      <c r="BU61" s="246">
        <f t="shared" si="27"/>
        <v>0</v>
      </c>
    </row>
    <row r="62" spans="1:73" ht="40.15" customHeight="1">
      <c r="A62" s="133"/>
      <c r="B62" s="141"/>
      <c r="C62" s="1220" t="s">
        <v>2773</v>
      </c>
      <c r="D62" s="1306" t="s">
        <v>2774</v>
      </c>
      <c r="E62" s="1232">
        <v>917</v>
      </c>
      <c r="F62" s="1238" t="s">
        <v>3934</v>
      </c>
      <c r="G62" s="1226" t="s">
        <v>1551</v>
      </c>
      <c r="H62" s="1244" t="s">
        <v>272</v>
      </c>
      <c r="I62" s="1244" t="s">
        <v>2982</v>
      </c>
      <c r="J62" s="1244" t="s">
        <v>3058</v>
      </c>
      <c r="K62" s="1226" t="s">
        <v>3917</v>
      </c>
      <c r="L62" s="1244" t="s">
        <v>3614</v>
      </c>
      <c r="M62" s="1226" t="s">
        <v>3910</v>
      </c>
      <c r="N62" s="1252">
        <v>2026004540019</v>
      </c>
      <c r="O62" s="1392" t="s">
        <v>3918</v>
      </c>
      <c r="P62" s="1261" t="s">
        <v>1551</v>
      </c>
      <c r="Q62" s="1267">
        <v>1</v>
      </c>
      <c r="R62" s="1276" t="s">
        <v>2871</v>
      </c>
      <c r="S62" s="1276"/>
      <c r="T62" s="1284"/>
      <c r="U62" s="1287"/>
      <c r="V62" s="1287"/>
      <c r="W62" s="1287"/>
      <c r="X62" s="1287"/>
      <c r="Y62" s="1287"/>
      <c r="Z62" s="1294">
        <f t="shared" si="19"/>
        <v>0</v>
      </c>
      <c r="AA62" s="1294">
        <f t="shared" ref="AA62:AF62" si="28">SUM(AR62:AR65,AZ62:AZ65,BH62:BH65,BP62:BP65)</f>
        <v>0</v>
      </c>
      <c r="AB62" s="1294">
        <f t="shared" si="28"/>
        <v>0</v>
      </c>
      <c r="AC62" s="1294">
        <f t="shared" si="28"/>
        <v>0</v>
      </c>
      <c r="AD62" s="1294">
        <f t="shared" si="28"/>
        <v>0</v>
      </c>
      <c r="AE62" s="1294">
        <f t="shared" si="28"/>
        <v>0</v>
      </c>
      <c r="AF62" s="1294">
        <f t="shared" si="28"/>
        <v>0</v>
      </c>
      <c r="AG62" s="194"/>
      <c r="AH62" s="195"/>
      <c r="AI62" s="195"/>
      <c r="AJ62" s="195"/>
      <c r="AK62" s="196"/>
      <c r="AL62" s="197"/>
      <c r="AM62" s="197"/>
      <c r="AN62" s="197"/>
      <c r="AO62" s="197"/>
      <c r="AP62" s="1300">
        <f>+U62</f>
        <v>0</v>
      </c>
      <c r="AQ62" s="1294">
        <f>SUM(AR62:AW65)</f>
        <v>0</v>
      </c>
      <c r="AR62" s="209"/>
      <c r="AS62" s="209"/>
      <c r="AT62" s="209"/>
      <c r="AU62" s="209"/>
      <c r="AV62" s="209"/>
      <c r="AW62" s="209"/>
      <c r="AX62" s="1300">
        <f>+V62</f>
        <v>0</v>
      </c>
      <c r="AY62" s="1294">
        <f>SUM(AZ62:BE65)</f>
        <v>0</v>
      </c>
      <c r="AZ62" s="209"/>
      <c r="BA62" s="209"/>
      <c r="BB62" s="209"/>
      <c r="BC62" s="209"/>
      <c r="BD62" s="209"/>
      <c r="BE62" s="209"/>
      <c r="BF62" s="1300">
        <f>+W62</f>
        <v>0</v>
      </c>
      <c r="BG62" s="1294">
        <f>SUM(BH62:BM65)</f>
        <v>0</v>
      </c>
      <c r="BH62" s="209"/>
      <c r="BI62" s="209"/>
      <c r="BJ62" s="209"/>
      <c r="BK62" s="209"/>
      <c r="BL62" s="209"/>
      <c r="BM62" s="209"/>
      <c r="BN62" s="1300">
        <f>+X62</f>
        <v>0</v>
      </c>
      <c r="BO62" s="1294">
        <f>SUM(BP62:BU65)</f>
        <v>0</v>
      </c>
      <c r="BP62" s="209"/>
      <c r="BQ62" s="209"/>
      <c r="BR62" s="209"/>
      <c r="BS62" s="209"/>
      <c r="BT62" s="209"/>
      <c r="BU62" s="209"/>
    </row>
    <row r="63" spans="1:73" ht="53.25" customHeight="1">
      <c r="A63" s="133"/>
      <c r="B63" s="141"/>
      <c r="C63" s="1221"/>
      <c r="D63" s="1307"/>
      <c r="E63" s="1233"/>
      <c r="F63" s="1239"/>
      <c r="G63" s="1227"/>
      <c r="H63" s="1245"/>
      <c r="I63" s="1245"/>
      <c r="J63" s="1245"/>
      <c r="K63" s="1227"/>
      <c r="L63" s="1245"/>
      <c r="M63" s="1227"/>
      <c r="N63" s="1253"/>
      <c r="O63" s="1392"/>
      <c r="P63" s="1262"/>
      <c r="Q63" s="1268"/>
      <c r="R63" s="1277"/>
      <c r="S63" s="1277"/>
      <c r="T63" s="1285"/>
      <c r="U63" s="1288"/>
      <c r="V63" s="1288"/>
      <c r="W63" s="1288"/>
      <c r="X63" s="1288"/>
      <c r="Y63" s="1288"/>
      <c r="Z63" s="1295"/>
      <c r="AA63" s="1295"/>
      <c r="AB63" s="1295"/>
      <c r="AC63" s="1295"/>
      <c r="AD63" s="1295"/>
      <c r="AE63" s="1295"/>
      <c r="AF63" s="1295"/>
      <c r="AG63" s="198"/>
      <c r="AH63" s="199"/>
      <c r="AI63" s="199"/>
      <c r="AJ63" s="199"/>
      <c r="AK63" s="200"/>
      <c r="AL63" s="201"/>
      <c r="AM63" s="201"/>
      <c r="AN63" s="201"/>
      <c r="AO63" s="201"/>
      <c r="AP63" s="1301"/>
      <c r="AQ63" s="1295"/>
      <c r="AR63" s="210"/>
      <c r="AS63" s="210"/>
      <c r="AT63" s="210"/>
      <c r="AU63" s="210"/>
      <c r="AV63" s="210"/>
      <c r="AW63" s="210"/>
      <c r="AX63" s="1301"/>
      <c r="AY63" s="1295"/>
      <c r="AZ63" s="210"/>
      <c r="BA63" s="210"/>
      <c r="BB63" s="210"/>
      <c r="BC63" s="210"/>
      <c r="BD63" s="210"/>
      <c r="BE63" s="210"/>
      <c r="BF63" s="1301"/>
      <c r="BG63" s="1295"/>
      <c r="BH63" s="210"/>
      <c r="BI63" s="210"/>
      <c r="BJ63" s="210"/>
      <c r="BK63" s="210"/>
      <c r="BL63" s="210"/>
      <c r="BM63" s="210"/>
      <c r="BN63" s="1301"/>
      <c r="BO63" s="1295"/>
      <c r="BP63" s="210"/>
      <c r="BQ63" s="210"/>
      <c r="BR63" s="210"/>
      <c r="BS63" s="210"/>
      <c r="BT63" s="210"/>
      <c r="BU63" s="210"/>
    </row>
    <row r="64" spans="1:73" ht="40.15" customHeight="1">
      <c r="A64" s="133"/>
      <c r="B64" s="141"/>
      <c r="C64" s="1221"/>
      <c r="D64" s="1307"/>
      <c r="E64" s="1233"/>
      <c r="F64" s="1239"/>
      <c r="G64" s="1227"/>
      <c r="H64" s="1245"/>
      <c r="I64" s="1245"/>
      <c r="J64" s="1245"/>
      <c r="K64" s="1227"/>
      <c r="L64" s="1245"/>
      <c r="M64" s="1227"/>
      <c r="N64" s="1253"/>
      <c r="O64" s="1392"/>
      <c r="P64" s="1262"/>
      <c r="Q64" s="1268"/>
      <c r="R64" s="1277"/>
      <c r="S64" s="1277"/>
      <c r="T64" s="1285"/>
      <c r="U64" s="1288"/>
      <c r="V64" s="1288"/>
      <c r="W64" s="1288"/>
      <c r="X64" s="1288"/>
      <c r="Y64" s="1288"/>
      <c r="Z64" s="1295"/>
      <c r="AA64" s="1295"/>
      <c r="AB64" s="1295"/>
      <c r="AC64" s="1295"/>
      <c r="AD64" s="1295"/>
      <c r="AE64" s="1295"/>
      <c r="AF64" s="1295"/>
      <c r="AG64" s="200"/>
      <c r="AH64" s="199"/>
      <c r="AI64" s="199"/>
      <c r="AJ64" s="199"/>
      <c r="AK64" s="200"/>
      <c r="AL64" s="201"/>
      <c r="AM64" s="201"/>
      <c r="AN64" s="201"/>
      <c r="AO64" s="201"/>
      <c r="AP64" s="1301"/>
      <c r="AQ64" s="1295"/>
      <c r="AR64" s="210"/>
      <c r="AS64" s="210"/>
      <c r="AT64" s="210"/>
      <c r="AU64" s="210"/>
      <c r="AV64" s="210"/>
      <c r="AW64" s="210"/>
      <c r="AX64" s="1301"/>
      <c r="AY64" s="1295"/>
      <c r="AZ64" s="210"/>
      <c r="BA64" s="210"/>
      <c r="BB64" s="210"/>
      <c r="BC64" s="210"/>
      <c r="BD64" s="210"/>
      <c r="BE64" s="210"/>
      <c r="BF64" s="1301"/>
      <c r="BG64" s="1295"/>
      <c r="BH64" s="210"/>
      <c r="BI64" s="210"/>
      <c r="BJ64" s="210"/>
      <c r="BK64" s="210"/>
      <c r="BL64" s="210"/>
      <c r="BM64" s="210"/>
      <c r="BN64" s="1301"/>
      <c r="BO64" s="1295"/>
      <c r="BP64" s="210"/>
      <c r="BQ64" s="210"/>
      <c r="BR64" s="210"/>
      <c r="BS64" s="210"/>
      <c r="BT64" s="210"/>
      <c r="BU64" s="210"/>
    </row>
    <row r="65" spans="1:73" ht="40.15" customHeight="1">
      <c r="A65" s="133"/>
      <c r="B65" s="141"/>
      <c r="C65" s="1222"/>
      <c r="D65" s="1308"/>
      <c r="E65" s="1234"/>
      <c r="F65" s="1240"/>
      <c r="G65" s="1228"/>
      <c r="H65" s="1246"/>
      <c r="I65" s="1246"/>
      <c r="J65" s="1246"/>
      <c r="K65" s="1228"/>
      <c r="L65" s="1246"/>
      <c r="M65" s="1228"/>
      <c r="N65" s="1254"/>
      <c r="O65" s="1392"/>
      <c r="P65" s="1263"/>
      <c r="Q65" s="1269"/>
      <c r="R65" s="1278"/>
      <c r="S65" s="1278"/>
      <c r="T65" s="1286"/>
      <c r="U65" s="1289"/>
      <c r="V65" s="1289"/>
      <c r="W65" s="1289"/>
      <c r="X65" s="1289"/>
      <c r="Y65" s="1289"/>
      <c r="Z65" s="1296"/>
      <c r="AA65" s="1296"/>
      <c r="AB65" s="1296"/>
      <c r="AC65" s="1296"/>
      <c r="AD65" s="1296"/>
      <c r="AE65" s="1296"/>
      <c r="AF65" s="1296"/>
      <c r="AG65" s="202"/>
      <c r="AH65" s="203"/>
      <c r="AI65" s="203"/>
      <c r="AJ65" s="203"/>
      <c r="AK65" s="202"/>
      <c r="AL65" s="204"/>
      <c r="AM65" s="204"/>
      <c r="AN65" s="204"/>
      <c r="AO65" s="204"/>
      <c r="AP65" s="1302"/>
      <c r="AQ65" s="1296"/>
      <c r="AR65" s="211"/>
      <c r="AS65" s="211"/>
      <c r="AT65" s="211"/>
      <c r="AU65" s="211"/>
      <c r="AV65" s="211"/>
      <c r="AW65" s="211"/>
      <c r="AX65" s="1302"/>
      <c r="AY65" s="1296"/>
      <c r="AZ65" s="211"/>
      <c r="BA65" s="211"/>
      <c r="BB65" s="211"/>
      <c r="BC65" s="211"/>
      <c r="BD65" s="211"/>
      <c r="BE65" s="211"/>
      <c r="BF65" s="1302"/>
      <c r="BG65" s="1296"/>
      <c r="BH65" s="211"/>
      <c r="BI65" s="211"/>
      <c r="BJ65" s="211"/>
      <c r="BK65" s="211"/>
      <c r="BL65" s="211"/>
      <c r="BM65" s="211"/>
      <c r="BN65" s="1302"/>
      <c r="BO65" s="1296"/>
      <c r="BP65" s="211"/>
      <c r="BQ65" s="211"/>
      <c r="BR65" s="211"/>
      <c r="BS65" s="211"/>
      <c r="BT65" s="211"/>
      <c r="BU65" s="211"/>
    </row>
    <row r="66" spans="1:73" ht="40.15" customHeight="1">
      <c r="A66" s="224"/>
      <c r="B66" s="134" t="s">
        <v>2775</v>
      </c>
      <c r="C66" s="225" t="s">
        <v>2776</v>
      </c>
      <c r="D66" s="226"/>
      <c r="E66" s="227"/>
      <c r="F66" s="228"/>
      <c r="G66" s="229"/>
      <c r="H66" s="230"/>
      <c r="I66" s="230"/>
      <c r="J66" s="231"/>
      <c r="K66" s="231"/>
      <c r="L66" s="226"/>
      <c r="M66" s="232"/>
      <c r="N66" s="233"/>
      <c r="O66" s="234"/>
      <c r="P66" s="234"/>
      <c r="Q66" s="236"/>
      <c r="R66" s="236"/>
      <c r="S66" s="237"/>
      <c r="T66" s="238"/>
      <c r="U66" s="239"/>
      <c r="V66" s="239"/>
      <c r="W66" s="239"/>
      <c r="X66" s="240"/>
      <c r="Y66" s="242">
        <f>Y67+Y71+Y75</f>
        <v>0</v>
      </c>
      <c r="Z66" s="243">
        <f t="shared" ref="Z66:AF75" si="29">+AQ66+AY66+BG66+BO66</f>
        <v>0</v>
      </c>
      <c r="AA66" s="243">
        <f t="shared" si="29"/>
        <v>0</v>
      </c>
      <c r="AB66" s="243">
        <f t="shared" si="29"/>
        <v>0</v>
      </c>
      <c r="AC66" s="243">
        <f t="shared" si="29"/>
        <v>0</v>
      </c>
      <c r="AD66" s="243">
        <f t="shared" si="29"/>
        <v>0</v>
      </c>
      <c r="AE66" s="243">
        <f t="shared" si="29"/>
        <v>0</v>
      </c>
      <c r="AF66" s="243">
        <f t="shared" si="29"/>
        <v>0</v>
      </c>
      <c r="AG66" s="244"/>
      <c r="AH66" s="244"/>
      <c r="AI66" s="244"/>
      <c r="AJ66" s="244"/>
      <c r="AK66" s="244"/>
      <c r="AL66" s="244"/>
      <c r="AM66" s="244"/>
      <c r="AN66" s="244"/>
      <c r="AO66" s="244"/>
      <c r="AP66" s="245"/>
      <c r="AQ66" s="246">
        <f t="shared" ref="AQ66:AR66" si="30">SUM(AQ67:AQ78)</f>
        <v>0</v>
      </c>
      <c r="AR66" s="246">
        <f t="shared" si="30"/>
        <v>0</v>
      </c>
      <c r="AS66" s="246">
        <f t="shared" ref="AS66:AW66" si="31">SUM(AS67:AS78)</f>
        <v>0</v>
      </c>
      <c r="AT66" s="246">
        <f t="shared" si="31"/>
        <v>0</v>
      </c>
      <c r="AU66" s="246">
        <f t="shared" si="31"/>
        <v>0</v>
      </c>
      <c r="AV66" s="246">
        <f t="shared" si="31"/>
        <v>0</v>
      </c>
      <c r="AW66" s="246">
        <f t="shared" si="31"/>
        <v>0</v>
      </c>
      <c r="AX66" s="245"/>
      <c r="AY66" s="246">
        <f t="shared" ref="AY66:AZ66" si="32">SUM(AY67:AY78)</f>
        <v>0</v>
      </c>
      <c r="AZ66" s="246">
        <f t="shared" si="32"/>
        <v>0</v>
      </c>
      <c r="BA66" s="246">
        <f t="shared" ref="BA66:BE66" si="33">SUM(BA67:BA78)</f>
        <v>0</v>
      </c>
      <c r="BB66" s="246">
        <f t="shared" si="33"/>
        <v>0</v>
      </c>
      <c r="BC66" s="246">
        <f t="shared" si="33"/>
        <v>0</v>
      </c>
      <c r="BD66" s="246">
        <f t="shared" si="33"/>
        <v>0</v>
      </c>
      <c r="BE66" s="246">
        <f t="shared" si="33"/>
        <v>0</v>
      </c>
      <c r="BF66" s="245"/>
      <c r="BG66" s="246">
        <f t="shared" ref="BG66:BH66" si="34">SUM(BG67:BG78)</f>
        <v>0</v>
      </c>
      <c r="BH66" s="246">
        <f t="shared" si="34"/>
        <v>0</v>
      </c>
      <c r="BI66" s="246">
        <f t="shared" ref="BI66:BM66" si="35">SUM(BI67:BI78)</f>
        <v>0</v>
      </c>
      <c r="BJ66" s="246">
        <f t="shared" si="35"/>
        <v>0</v>
      </c>
      <c r="BK66" s="246">
        <f t="shared" si="35"/>
        <v>0</v>
      </c>
      <c r="BL66" s="246">
        <f t="shared" si="35"/>
        <v>0</v>
      </c>
      <c r="BM66" s="246">
        <f t="shared" si="35"/>
        <v>0</v>
      </c>
      <c r="BN66" s="245"/>
      <c r="BO66" s="246">
        <f t="shared" ref="BO66:BP66" si="36">SUM(BO67:BO78)</f>
        <v>0</v>
      </c>
      <c r="BP66" s="246">
        <f t="shared" si="36"/>
        <v>0</v>
      </c>
      <c r="BQ66" s="246">
        <f t="shared" ref="BQ66:BU66" si="37">SUM(BQ67:BQ78)</f>
        <v>0</v>
      </c>
      <c r="BR66" s="246">
        <f t="shared" si="37"/>
        <v>0</v>
      </c>
      <c r="BS66" s="246">
        <f t="shared" si="37"/>
        <v>0</v>
      </c>
      <c r="BT66" s="246">
        <f t="shared" si="37"/>
        <v>0</v>
      </c>
      <c r="BU66" s="246">
        <f t="shared" si="37"/>
        <v>0</v>
      </c>
    </row>
    <row r="67" spans="1:73" ht="40.15" customHeight="1">
      <c r="A67" s="133"/>
      <c r="B67" s="141"/>
      <c r="C67" s="1220" t="s">
        <v>2777</v>
      </c>
      <c r="D67" s="1306" t="s">
        <v>2778</v>
      </c>
      <c r="E67" s="1232">
        <v>918</v>
      </c>
      <c r="F67" s="1238" t="s">
        <v>3935</v>
      </c>
      <c r="G67" s="1226" t="s">
        <v>3936</v>
      </c>
      <c r="H67" s="1244" t="s">
        <v>272</v>
      </c>
      <c r="I67" s="1244" t="s">
        <v>2982</v>
      </c>
      <c r="J67" s="1244" t="s">
        <v>3058</v>
      </c>
      <c r="K67" s="1226" t="s">
        <v>3917</v>
      </c>
      <c r="L67" s="1244" t="s">
        <v>3614</v>
      </c>
      <c r="M67" s="1226" t="s">
        <v>3910</v>
      </c>
      <c r="N67" s="1252">
        <v>2026004540019</v>
      </c>
      <c r="O67" s="1392" t="s">
        <v>3918</v>
      </c>
      <c r="P67" s="1261" t="s">
        <v>328</v>
      </c>
      <c r="Q67" s="1267">
        <v>1</v>
      </c>
      <c r="R67" s="1276" t="s">
        <v>2871</v>
      </c>
      <c r="S67" s="1276"/>
      <c r="T67" s="1284"/>
      <c r="U67" s="1287"/>
      <c r="V67" s="1287"/>
      <c r="W67" s="1287"/>
      <c r="X67" s="1287"/>
      <c r="Y67" s="1287"/>
      <c r="Z67" s="1294">
        <f t="shared" si="29"/>
        <v>0</v>
      </c>
      <c r="AA67" s="1294">
        <f t="shared" ref="AA67:AF75" si="38">SUM(AR67:AR70,AZ67:AZ70,BH67:BH70,BP67:BP70)</f>
        <v>0</v>
      </c>
      <c r="AB67" s="1294">
        <f t="shared" si="38"/>
        <v>0</v>
      </c>
      <c r="AC67" s="1294">
        <f t="shared" si="38"/>
        <v>0</v>
      </c>
      <c r="AD67" s="1294">
        <f t="shared" si="38"/>
        <v>0</v>
      </c>
      <c r="AE67" s="1294">
        <f t="shared" si="38"/>
        <v>0</v>
      </c>
      <c r="AF67" s="1294">
        <f t="shared" si="38"/>
        <v>0</v>
      </c>
      <c r="AG67" s="194"/>
      <c r="AH67" s="195"/>
      <c r="AI67" s="195"/>
      <c r="AJ67" s="195"/>
      <c r="AK67" s="196"/>
      <c r="AL67" s="197"/>
      <c r="AM67" s="197"/>
      <c r="AN67" s="197"/>
      <c r="AO67" s="197"/>
      <c r="AP67" s="1300">
        <f>+U67</f>
        <v>0</v>
      </c>
      <c r="AQ67" s="1294">
        <f>SUM(AR67:AW70)</f>
        <v>0</v>
      </c>
      <c r="AR67" s="209"/>
      <c r="AS67" s="209"/>
      <c r="AT67" s="209"/>
      <c r="AU67" s="209"/>
      <c r="AV67" s="209"/>
      <c r="AW67" s="209"/>
      <c r="AX67" s="1300">
        <f>+V67</f>
        <v>0</v>
      </c>
      <c r="AY67" s="1294">
        <f>SUM(AZ67:BE70)</f>
        <v>0</v>
      </c>
      <c r="AZ67" s="209"/>
      <c r="BA67" s="209"/>
      <c r="BB67" s="209"/>
      <c r="BC67" s="209"/>
      <c r="BD67" s="209"/>
      <c r="BE67" s="209"/>
      <c r="BF67" s="1300">
        <f>+W67</f>
        <v>0</v>
      </c>
      <c r="BG67" s="1294">
        <f>SUM(BH67:BM70)</f>
        <v>0</v>
      </c>
      <c r="BH67" s="209"/>
      <c r="BI67" s="209"/>
      <c r="BJ67" s="209"/>
      <c r="BK67" s="209"/>
      <c r="BL67" s="209"/>
      <c r="BM67" s="209"/>
      <c r="BN67" s="1300">
        <f>+X67</f>
        <v>0</v>
      </c>
      <c r="BO67" s="1294">
        <f>SUM(BP67:BU70)</f>
        <v>0</v>
      </c>
      <c r="BP67" s="209"/>
      <c r="BQ67" s="209"/>
      <c r="BR67" s="209"/>
      <c r="BS67" s="209"/>
      <c r="BT67" s="209"/>
      <c r="BU67" s="209"/>
    </row>
    <row r="68" spans="1:73" ht="40.15" customHeight="1">
      <c r="A68" s="133"/>
      <c r="B68" s="141"/>
      <c r="C68" s="1221"/>
      <c r="D68" s="1307"/>
      <c r="E68" s="1233"/>
      <c r="F68" s="1239"/>
      <c r="G68" s="1227"/>
      <c r="H68" s="1245"/>
      <c r="I68" s="1245"/>
      <c r="J68" s="1245"/>
      <c r="K68" s="1227"/>
      <c r="L68" s="1245"/>
      <c r="M68" s="1227"/>
      <c r="N68" s="1253"/>
      <c r="O68" s="1392"/>
      <c r="P68" s="1262"/>
      <c r="Q68" s="1268"/>
      <c r="R68" s="1277"/>
      <c r="S68" s="1277"/>
      <c r="T68" s="1285"/>
      <c r="U68" s="1288"/>
      <c r="V68" s="1288"/>
      <c r="W68" s="1288"/>
      <c r="X68" s="1288"/>
      <c r="Y68" s="1288"/>
      <c r="Z68" s="1295"/>
      <c r="AA68" s="1295"/>
      <c r="AB68" s="1295"/>
      <c r="AC68" s="1295"/>
      <c r="AD68" s="1295"/>
      <c r="AE68" s="1295"/>
      <c r="AF68" s="1295"/>
      <c r="AG68" s="198"/>
      <c r="AH68" s="199"/>
      <c r="AI68" s="199"/>
      <c r="AJ68" s="199"/>
      <c r="AK68" s="200"/>
      <c r="AL68" s="201"/>
      <c r="AM68" s="201"/>
      <c r="AN68" s="201"/>
      <c r="AO68" s="201"/>
      <c r="AP68" s="1301"/>
      <c r="AQ68" s="1295"/>
      <c r="AR68" s="210"/>
      <c r="AS68" s="210"/>
      <c r="AT68" s="210"/>
      <c r="AU68" s="210"/>
      <c r="AV68" s="210"/>
      <c r="AW68" s="210"/>
      <c r="AX68" s="1301"/>
      <c r="AY68" s="1295"/>
      <c r="AZ68" s="210"/>
      <c r="BA68" s="210"/>
      <c r="BB68" s="210"/>
      <c r="BC68" s="210"/>
      <c r="BD68" s="210"/>
      <c r="BE68" s="210"/>
      <c r="BF68" s="1301"/>
      <c r="BG68" s="1295"/>
      <c r="BH68" s="210"/>
      <c r="BI68" s="210"/>
      <c r="BJ68" s="210"/>
      <c r="BK68" s="210"/>
      <c r="BL68" s="210"/>
      <c r="BM68" s="210"/>
      <c r="BN68" s="1301"/>
      <c r="BO68" s="1295"/>
      <c r="BP68" s="210"/>
      <c r="BQ68" s="210"/>
      <c r="BR68" s="210"/>
      <c r="BS68" s="210"/>
      <c r="BT68" s="210"/>
      <c r="BU68" s="210"/>
    </row>
    <row r="69" spans="1:73" ht="40.15" customHeight="1">
      <c r="A69" s="133"/>
      <c r="B69" s="141"/>
      <c r="C69" s="1221"/>
      <c r="D69" s="1307"/>
      <c r="E69" s="1233"/>
      <c r="F69" s="1239"/>
      <c r="G69" s="1227"/>
      <c r="H69" s="1245"/>
      <c r="I69" s="1245"/>
      <c r="J69" s="1245"/>
      <c r="K69" s="1227"/>
      <c r="L69" s="1245"/>
      <c r="M69" s="1227"/>
      <c r="N69" s="1253"/>
      <c r="O69" s="1392"/>
      <c r="P69" s="1262"/>
      <c r="Q69" s="1268"/>
      <c r="R69" s="1277"/>
      <c r="S69" s="1277"/>
      <c r="T69" s="1285"/>
      <c r="U69" s="1288"/>
      <c r="V69" s="1288"/>
      <c r="W69" s="1288"/>
      <c r="X69" s="1288"/>
      <c r="Y69" s="1288"/>
      <c r="Z69" s="1295"/>
      <c r="AA69" s="1295"/>
      <c r="AB69" s="1295"/>
      <c r="AC69" s="1295"/>
      <c r="AD69" s="1295"/>
      <c r="AE69" s="1295"/>
      <c r="AF69" s="1295"/>
      <c r="AG69" s="200"/>
      <c r="AH69" s="199"/>
      <c r="AI69" s="199"/>
      <c r="AJ69" s="199"/>
      <c r="AK69" s="200"/>
      <c r="AL69" s="201"/>
      <c r="AM69" s="201"/>
      <c r="AN69" s="201"/>
      <c r="AO69" s="201"/>
      <c r="AP69" s="1301"/>
      <c r="AQ69" s="1295"/>
      <c r="AR69" s="210"/>
      <c r="AS69" s="210"/>
      <c r="AT69" s="210"/>
      <c r="AU69" s="210"/>
      <c r="AV69" s="210"/>
      <c r="AW69" s="210"/>
      <c r="AX69" s="1301"/>
      <c r="AY69" s="1295"/>
      <c r="AZ69" s="210"/>
      <c r="BA69" s="210"/>
      <c r="BB69" s="210"/>
      <c r="BC69" s="210"/>
      <c r="BD69" s="210"/>
      <c r="BE69" s="210"/>
      <c r="BF69" s="1301"/>
      <c r="BG69" s="1295"/>
      <c r="BH69" s="210"/>
      <c r="BI69" s="210"/>
      <c r="BJ69" s="210"/>
      <c r="BK69" s="210"/>
      <c r="BL69" s="210"/>
      <c r="BM69" s="210"/>
      <c r="BN69" s="1301"/>
      <c r="BO69" s="1295"/>
      <c r="BP69" s="210"/>
      <c r="BQ69" s="210"/>
      <c r="BR69" s="210"/>
      <c r="BS69" s="210"/>
      <c r="BT69" s="210"/>
      <c r="BU69" s="210"/>
    </row>
    <row r="70" spans="1:73" ht="40.15" customHeight="1">
      <c r="A70" s="133"/>
      <c r="B70" s="141"/>
      <c r="C70" s="1222"/>
      <c r="D70" s="1308"/>
      <c r="E70" s="1234"/>
      <c r="F70" s="1240"/>
      <c r="G70" s="1228"/>
      <c r="H70" s="1246"/>
      <c r="I70" s="1246"/>
      <c r="J70" s="1246"/>
      <c r="K70" s="1228"/>
      <c r="L70" s="1246"/>
      <c r="M70" s="1228"/>
      <c r="N70" s="1254"/>
      <c r="O70" s="1392"/>
      <c r="P70" s="1263"/>
      <c r="Q70" s="1269"/>
      <c r="R70" s="1278"/>
      <c r="S70" s="1278"/>
      <c r="T70" s="1286"/>
      <c r="U70" s="1289"/>
      <c r="V70" s="1289"/>
      <c r="W70" s="1289"/>
      <c r="X70" s="1289"/>
      <c r="Y70" s="1289"/>
      <c r="Z70" s="1296"/>
      <c r="AA70" s="1296"/>
      <c r="AB70" s="1296"/>
      <c r="AC70" s="1296"/>
      <c r="AD70" s="1296"/>
      <c r="AE70" s="1296"/>
      <c r="AF70" s="1296"/>
      <c r="AG70" s="202"/>
      <c r="AH70" s="203"/>
      <c r="AI70" s="203"/>
      <c r="AJ70" s="203"/>
      <c r="AK70" s="202"/>
      <c r="AL70" s="204"/>
      <c r="AM70" s="204"/>
      <c r="AN70" s="204"/>
      <c r="AO70" s="204"/>
      <c r="AP70" s="1302"/>
      <c r="AQ70" s="1296"/>
      <c r="AR70" s="211"/>
      <c r="AS70" s="211"/>
      <c r="AT70" s="211"/>
      <c r="AU70" s="211"/>
      <c r="AV70" s="211"/>
      <c r="AW70" s="211"/>
      <c r="AX70" s="1302"/>
      <c r="AY70" s="1296"/>
      <c r="AZ70" s="211"/>
      <c r="BA70" s="211"/>
      <c r="BB70" s="211"/>
      <c r="BC70" s="211"/>
      <c r="BD70" s="211"/>
      <c r="BE70" s="211"/>
      <c r="BF70" s="1302"/>
      <c r="BG70" s="1296"/>
      <c r="BH70" s="211"/>
      <c r="BI70" s="211"/>
      <c r="BJ70" s="211"/>
      <c r="BK70" s="211"/>
      <c r="BL70" s="211"/>
      <c r="BM70" s="211"/>
      <c r="BN70" s="1302"/>
      <c r="BO70" s="1296"/>
      <c r="BP70" s="211"/>
      <c r="BQ70" s="211"/>
      <c r="BR70" s="211"/>
      <c r="BS70" s="211"/>
      <c r="BT70" s="211"/>
      <c r="BU70" s="211"/>
    </row>
    <row r="71" spans="1:73" ht="40.15" customHeight="1">
      <c r="A71" s="133"/>
      <c r="B71" s="141"/>
      <c r="C71" s="1220" t="s">
        <v>2779</v>
      </c>
      <c r="D71" s="1226" t="s">
        <v>2780</v>
      </c>
      <c r="E71" s="1232">
        <v>919</v>
      </c>
      <c r="F71" s="1238" t="s">
        <v>3935</v>
      </c>
      <c r="G71" s="1226" t="s">
        <v>3936</v>
      </c>
      <c r="H71" s="1244" t="s">
        <v>272</v>
      </c>
      <c r="I71" s="1244" t="s">
        <v>2982</v>
      </c>
      <c r="J71" s="1244" t="s">
        <v>3058</v>
      </c>
      <c r="K71" s="1226" t="s">
        <v>3917</v>
      </c>
      <c r="L71" s="1244" t="s">
        <v>3614</v>
      </c>
      <c r="M71" s="1226" t="s">
        <v>3910</v>
      </c>
      <c r="N71" s="1252">
        <v>2026004540019</v>
      </c>
      <c r="O71" s="1392" t="s">
        <v>3918</v>
      </c>
      <c r="P71" s="1261" t="s">
        <v>2143</v>
      </c>
      <c r="Q71" s="1267">
        <v>1</v>
      </c>
      <c r="R71" s="1276" t="s">
        <v>2871</v>
      </c>
      <c r="S71" s="1276"/>
      <c r="T71" s="1284"/>
      <c r="U71" s="1287"/>
      <c r="V71" s="1287"/>
      <c r="W71" s="1287"/>
      <c r="X71" s="1287"/>
      <c r="Y71" s="1287"/>
      <c r="Z71" s="1294">
        <f t="shared" si="29"/>
        <v>0</v>
      </c>
      <c r="AA71" s="1294">
        <f t="shared" si="38"/>
        <v>0</v>
      </c>
      <c r="AB71" s="1294">
        <f t="shared" si="38"/>
        <v>0</v>
      </c>
      <c r="AC71" s="1294">
        <f t="shared" si="38"/>
        <v>0</v>
      </c>
      <c r="AD71" s="1294">
        <f t="shared" si="38"/>
        <v>0</v>
      </c>
      <c r="AE71" s="1294">
        <f t="shared" si="38"/>
        <v>0</v>
      </c>
      <c r="AF71" s="1294">
        <f t="shared" si="38"/>
        <v>0</v>
      </c>
      <c r="AG71" s="194"/>
      <c r="AH71" s="195"/>
      <c r="AI71" s="195"/>
      <c r="AJ71" s="195"/>
      <c r="AK71" s="196"/>
      <c r="AL71" s="197"/>
      <c r="AM71" s="197"/>
      <c r="AN71" s="197"/>
      <c r="AO71" s="197"/>
      <c r="AP71" s="1300">
        <f>+U71</f>
        <v>0</v>
      </c>
      <c r="AQ71" s="1294">
        <f>SUM(AR71:AW74)</f>
        <v>0</v>
      </c>
      <c r="AR71" s="209"/>
      <c r="AS71" s="209"/>
      <c r="AT71" s="209"/>
      <c r="AU71" s="209"/>
      <c r="AV71" s="209"/>
      <c r="AW71" s="209"/>
      <c r="AX71" s="1300">
        <f>+V71</f>
        <v>0</v>
      </c>
      <c r="AY71" s="1294">
        <f>SUM(AZ71:BE74)</f>
        <v>0</v>
      </c>
      <c r="AZ71" s="209"/>
      <c r="BA71" s="209"/>
      <c r="BB71" s="209"/>
      <c r="BC71" s="209"/>
      <c r="BD71" s="209"/>
      <c r="BE71" s="209"/>
      <c r="BF71" s="1300">
        <f>+W71</f>
        <v>0</v>
      </c>
      <c r="BG71" s="1294">
        <f>SUM(BH71:BM74)</f>
        <v>0</v>
      </c>
      <c r="BH71" s="209"/>
      <c r="BI71" s="209"/>
      <c r="BJ71" s="209"/>
      <c r="BK71" s="209"/>
      <c r="BL71" s="209"/>
      <c r="BM71" s="209"/>
      <c r="BN71" s="1300">
        <f>+X71</f>
        <v>0</v>
      </c>
      <c r="BO71" s="1294">
        <f>SUM(BP71:BU74)</f>
        <v>0</v>
      </c>
      <c r="BP71" s="209"/>
      <c r="BQ71" s="209"/>
      <c r="BR71" s="209"/>
      <c r="BS71" s="209"/>
      <c r="BT71" s="209"/>
      <c r="BU71" s="209"/>
    </row>
    <row r="72" spans="1:73" ht="40.15" customHeight="1">
      <c r="A72" s="133"/>
      <c r="B72" s="141"/>
      <c r="C72" s="1221"/>
      <c r="D72" s="1227"/>
      <c r="E72" s="1233"/>
      <c r="F72" s="1239"/>
      <c r="G72" s="1227"/>
      <c r="H72" s="1245"/>
      <c r="I72" s="1245"/>
      <c r="J72" s="1245"/>
      <c r="K72" s="1227"/>
      <c r="L72" s="1245"/>
      <c r="M72" s="1227"/>
      <c r="N72" s="1253"/>
      <c r="O72" s="1392"/>
      <c r="P72" s="1262"/>
      <c r="Q72" s="1268"/>
      <c r="R72" s="1277"/>
      <c r="S72" s="1277"/>
      <c r="T72" s="1285"/>
      <c r="U72" s="1288"/>
      <c r="V72" s="1288"/>
      <c r="W72" s="1288"/>
      <c r="X72" s="1288"/>
      <c r="Y72" s="1288"/>
      <c r="Z72" s="1295"/>
      <c r="AA72" s="1295"/>
      <c r="AB72" s="1295"/>
      <c r="AC72" s="1295"/>
      <c r="AD72" s="1295"/>
      <c r="AE72" s="1295"/>
      <c r="AF72" s="1295"/>
      <c r="AG72" s="198"/>
      <c r="AH72" s="199"/>
      <c r="AI72" s="199"/>
      <c r="AJ72" s="199"/>
      <c r="AK72" s="200"/>
      <c r="AL72" s="201"/>
      <c r="AM72" s="201"/>
      <c r="AN72" s="201"/>
      <c r="AO72" s="201"/>
      <c r="AP72" s="1301"/>
      <c r="AQ72" s="1295"/>
      <c r="AR72" s="210"/>
      <c r="AS72" s="210"/>
      <c r="AT72" s="210"/>
      <c r="AU72" s="210"/>
      <c r="AV72" s="210"/>
      <c r="AW72" s="210"/>
      <c r="AX72" s="1301"/>
      <c r="AY72" s="1295"/>
      <c r="AZ72" s="210"/>
      <c r="BA72" s="210"/>
      <c r="BB72" s="210"/>
      <c r="BC72" s="210"/>
      <c r="BD72" s="210"/>
      <c r="BE72" s="210"/>
      <c r="BF72" s="1301"/>
      <c r="BG72" s="1295"/>
      <c r="BH72" s="210"/>
      <c r="BI72" s="210"/>
      <c r="BJ72" s="210"/>
      <c r="BK72" s="210"/>
      <c r="BL72" s="210"/>
      <c r="BM72" s="210"/>
      <c r="BN72" s="1301"/>
      <c r="BO72" s="1295"/>
      <c r="BP72" s="210"/>
      <c r="BQ72" s="210"/>
      <c r="BR72" s="210"/>
      <c r="BS72" s="210"/>
      <c r="BT72" s="210"/>
      <c r="BU72" s="210"/>
    </row>
    <row r="73" spans="1:73" ht="40.15" customHeight="1">
      <c r="A73" s="133"/>
      <c r="B73" s="141"/>
      <c r="C73" s="1221"/>
      <c r="D73" s="1227"/>
      <c r="E73" s="1233"/>
      <c r="F73" s="1239"/>
      <c r="G73" s="1227"/>
      <c r="H73" s="1245"/>
      <c r="I73" s="1245"/>
      <c r="J73" s="1245"/>
      <c r="K73" s="1227"/>
      <c r="L73" s="1245"/>
      <c r="M73" s="1227"/>
      <c r="N73" s="1253"/>
      <c r="O73" s="1392"/>
      <c r="P73" s="1262"/>
      <c r="Q73" s="1268"/>
      <c r="R73" s="1277"/>
      <c r="S73" s="1277"/>
      <c r="T73" s="1285"/>
      <c r="U73" s="1288"/>
      <c r="V73" s="1288"/>
      <c r="W73" s="1288"/>
      <c r="X73" s="1288"/>
      <c r="Y73" s="1288"/>
      <c r="Z73" s="1295"/>
      <c r="AA73" s="1295"/>
      <c r="AB73" s="1295"/>
      <c r="AC73" s="1295"/>
      <c r="AD73" s="1295"/>
      <c r="AE73" s="1295"/>
      <c r="AF73" s="1295"/>
      <c r="AG73" s="200"/>
      <c r="AH73" s="199"/>
      <c r="AI73" s="199"/>
      <c r="AJ73" s="199"/>
      <c r="AK73" s="200"/>
      <c r="AL73" s="201"/>
      <c r="AM73" s="201"/>
      <c r="AN73" s="201"/>
      <c r="AO73" s="201"/>
      <c r="AP73" s="1301"/>
      <c r="AQ73" s="1295"/>
      <c r="AR73" s="210"/>
      <c r="AS73" s="210"/>
      <c r="AT73" s="210"/>
      <c r="AU73" s="210"/>
      <c r="AV73" s="210"/>
      <c r="AW73" s="210"/>
      <c r="AX73" s="1301"/>
      <c r="AY73" s="1295"/>
      <c r="AZ73" s="210"/>
      <c r="BA73" s="210"/>
      <c r="BB73" s="210"/>
      <c r="BC73" s="210"/>
      <c r="BD73" s="210"/>
      <c r="BE73" s="210"/>
      <c r="BF73" s="1301"/>
      <c r="BG73" s="1295"/>
      <c r="BH73" s="210"/>
      <c r="BI73" s="210"/>
      <c r="BJ73" s="210"/>
      <c r="BK73" s="210"/>
      <c r="BL73" s="210"/>
      <c r="BM73" s="210"/>
      <c r="BN73" s="1301"/>
      <c r="BO73" s="1295"/>
      <c r="BP73" s="210"/>
      <c r="BQ73" s="210"/>
      <c r="BR73" s="210"/>
      <c r="BS73" s="210"/>
      <c r="BT73" s="210"/>
      <c r="BU73" s="210"/>
    </row>
    <row r="74" spans="1:73" ht="40.15" customHeight="1">
      <c r="A74" s="133"/>
      <c r="B74" s="141"/>
      <c r="C74" s="1222"/>
      <c r="D74" s="1228"/>
      <c r="E74" s="1234"/>
      <c r="F74" s="1240"/>
      <c r="G74" s="1228"/>
      <c r="H74" s="1246"/>
      <c r="I74" s="1246"/>
      <c r="J74" s="1246"/>
      <c r="K74" s="1228"/>
      <c r="L74" s="1246"/>
      <c r="M74" s="1228"/>
      <c r="N74" s="1254"/>
      <c r="O74" s="1392"/>
      <c r="P74" s="1263"/>
      <c r="Q74" s="1269"/>
      <c r="R74" s="1278"/>
      <c r="S74" s="1278"/>
      <c r="T74" s="1286"/>
      <c r="U74" s="1289"/>
      <c r="V74" s="1289"/>
      <c r="W74" s="1289"/>
      <c r="X74" s="1289"/>
      <c r="Y74" s="1289"/>
      <c r="Z74" s="1296"/>
      <c r="AA74" s="1296"/>
      <c r="AB74" s="1296"/>
      <c r="AC74" s="1296"/>
      <c r="AD74" s="1296"/>
      <c r="AE74" s="1296"/>
      <c r="AF74" s="1296"/>
      <c r="AG74" s="202"/>
      <c r="AH74" s="203"/>
      <c r="AI74" s="203"/>
      <c r="AJ74" s="203"/>
      <c r="AK74" s="202"/>
      <c r="AL74" s="204"/>
      <c r="AM74" s="204"/>
      <c r="AN74" s="204"/>
      <c r="AO74" s="204"/>
      <c r="AP74" s="1302"/>
      <c r="AQ74" s="1296"/>
      <c r="AR74" s="211"/>
      <c r="AS74" s="211"/>
      <c r="AT74" s="211"/>
      <c r="AU74" s="211"/>
      <c r="AV74" s="211"/>
      <c r="AW74" s="211"/>
      <c r="AX74" s="1302"/>
      <c r="AY74" s="1296"/>
      <c r="AZ74" s="211"/>
      <c r="BA74" s="211"/>
      <c r="BB74" s="211"/>
      <c r="BC74" s="211"/>
      <c r="BD74" s="211"/>
      <c r="BE74" s="211"/>
      <c r="BF74" s="1302"/>
      <c r="BG74" s="1296"/>
      <c r="BH74" s="211"/>
      <c r="BI74" s="211"/>
      <c r="BJ74" s="211"/>
      <c r="BK74" s="211"/>
      <c r="BL74" s="211"/>
      <c r="BM74" s="211"/>
      <c r="BN74" s="1302"/>
      <c r="BO74" s="1296"/>
      <c r="BP74" s="211"/>
      <c r="BQ74" s="211"/>
      <c r="BR74" s="211"/>
      <c r="BS74" s="211"/>
      <c r="BT74" s="211"/>
      <c r="BU74" s="211"/>
    </row>
    <row r="75" spans="1:73" ht="40.15" customHeight="1">
      <c r="A75" s="133"/>
      <c r="B75" s="141"/>
      <c r="C75" s="1220" t="s">
        <v>2781</v>
      </c>
      <c r="D75" s="1226" t="s">
        <v>2782</v>
      </c>
      <c r="E75" s="1232">
        <v>920</v>
      </c>
      <c r="F75" s="1238" t="s">
        <v>3935</v>
      </c>
      <c r="G75" s="1226" t="s">
        <v>3936</v>
      </c>
      <c r="H75" s="1244" t="s">
        <v>272</v>
      </c>
      <c r="I75" s="1244" t="s">
        <v>2982</v>
      </c>
      <c r="J75" s="1244" t="s">
        <v>3058</v>
      </c>
      <c r="K75" s="1226" t="s">
        <v>3917</v>
      </c>
      <c r="L75" s="1244" t="s">
        <v>3614</v>
      </c>
      <c r="M75" s="1226" t="s">
        <v>3910</v>
      </c>
      <c r="N75" s="1252">
        <v>2026004540019</v>
      </c>
      <c r="O75" s="1392" t="s">
        <v>3918</v>
      </c>
      <c r="P75" s="1261" t="s">
        <v>1551</v>
      </c>
      <c r="Q75" s="1267">
        <v>1</v>
      </c>
      <c r="R75" s="1276" t="s">
        <v>2871</v>
      </c>
      <c r="S75" s="1276"/>
      <c r="T75" s="1284"/>
      <c r="U75" s="1287"/>
      <c r="V75" s="1287"/>
      <c r="W75" s="1287"/>
      <c r="X75" s="1287"/>
      <c r="Y75" s="1287"/>
      <c r="Z75" s="1294">
        <f t="shared" si="29"/>
        <v>0</v>
      </c>
      <c r="AA75" s="1294">
        <f t="shared" si="38"/>
        <v>0</v>
      </c>
      <c r="AB75" s="1294">
        <f t="shared" si="38"/>
        <v>0</v>
      </c>
      <c r="AC75" s="1294">
        <f t="shared" si="38"/>
        <v>0</v>
      </c>
      <c r="AD75" s="1294">
        <f t="shared" si="38"/>
        <v>0</v>
      </c>
      <c r="AE75" s="1294">
        <f t="shared" si="38"/>
        <v>0</v>
      </c>
      <c r="AF75" s="1294">
        <f t="shared" si="38"/>
        <v>0</v>
      </c>
      <c r="AG75" s="194"/>
      <c r="AH75" s="195"/>
      <c r="AI75" s="195"/>
      <c r="AJ75" s="195"/>
      <c r="AK75" s="196"/>
      <c r="AL75" s="197"/>
      <c r="AM75" s="197"/>
      <c r="AN75" s="197"/>
      <c r="AO75" s="197"/>
      <c r="AP75" s="1300">
        <f>+U75</f>
        <v>0</v>
      </c>
      <c r="AQ75" s="1294">
        <f>SUM(AR75:AW78)</f>
        <v>0</v>
      </c>
      <c r="AR75" s="209"/>
      <c r="AS75" s="209"/>
      <c r="AT75" s="209"/>
      <c r="AU75" s="209"/>
      <c r="AV75" s="209"/>
      <c r="AW75" s="209"/>
      <c r="AX75" s="1300">
        <f>+V75</f>
        <v>0</v>
      </c>
      <c r="AY75" s="1294">
        <f>SUM(AZ75:BE78)</f>
        <v>0</v>
      </c>
      <c r="AZ75" s="209"/>
      <c r="BA75" s="209"/>
      <c r="BB75" s="209"/>
      <c r="BC75" s="209"/>
      <c r="BD75" s="209"/>
      <c r="BE75" s="209"/>
      <c r="BF75" s="1300">
        <f>+W75</f>
        <v>0</v>
      </c>
      <c r="BG75" s="1294">
        <f>SUM(BH75:BM78)</f>
        <v>0</v>
      </c>
      <c r="BH75" s="209"/>
      <c r="BI75" s="209"/>
      <c r="BJ75" s="209"/>
      <c r="BK75" s="209"/>
      <c r="BL75" s="209"/>
      <c r="BM75" s="209"/>
      <c r="BN75" s="1300">
        <f>+X75</f>
        <v>0</v>
      </c>
      <c r="BO75" s="1294">
        <f>SUM(BP75:BU78)</f>
        <v>0</v>
      </c>
      <c r="BP75" s="209"/>
      <c r="BQ75" s="209"/>
      <c r="BR75" s="209"/>
      <c r="BS75" s="209"/>
      <c r="BT75" s="209"/>
      <c r="BU75" s="209"/>
    </row>
    <row r="76" spans="1:73" ht="40.15" customHeight="1">
      <c r="A76" s="133"/>
      <c r="B76" s="141"/>
      <c r="C76" s="1221"/>
      <c r="D76" s="1227"/>
      <c r="E76" s="1233"/>
      <c r="F76" s="1239"/>
      <c r="G76" s="1227"/>
      <c r="H76" s="1245"/>
      <c r="I76" s="1245"/>
      <c r="J76" s="1245"/>
      <c r="K76" s="1227"/>
      <c r="L76" s="1245"/>
      <c r="M76" s="1227"/>
      <c r="N76" s="1253"/>
      <c r="O76" s="1392"/>
      <c r="P76" s="1262"/>
      <c r="Q76" s="1268"/>
      <c r="R76" s="1277"/>
      <c r="S76" s="1277"/>
      <c r="T76" s="1285"/>
      <c r="U76" s="1288"/>
      <c r="V76" s="1288"/>
      <c r="W76" s="1288"/>
      <c r="X76" s="1288"/>
      <c r="Y76" s="1288"/>
      <c r="Z76" s="1295"/>
      <c r="AA76" s="1295"/>
      <c r="AB76" s="1295"/>
      <c r="AC76" s="1295"/>
      <c r="AD76" s="1295"/>
      <c r="AE76" s="1295"/>
      <c r="AF76" s="1295"/>
      <c r="AG76" s="198"/>
      <c r="AH76" s="199"/>
      <c r="AI76" s="199"/>
      <c r="AJ76" s="199"/>
      <c r="AK76" s="200"/>
      <c r="AL76" s="201"/>
      <c r="AM76" s="201"/>
      <c r="AN76" s="201"/>
      <c r="AO76" s="201"/>
      <c r="AP76" s="1301"/>
      <c r="AQ76" s="1295"/>
      <c r="AR76" s="210"/>
      <c r="AS76" s="210"/>
      <c r="AT76" s="210"/>
      <c r="AU76" s="210"/>
      <c r="AV76" s="210"/>
      <c r="AW76" s="210"/>
      <c r="AX76" s="1301"/>
      <c r="AY76" s="1295"/>
      <c r="AZ76" s="210"/>
      <c r="BA76" s="210"/>
      <c r="BB76" s="210"/>
      <c r="BC76" s="210"/>
      <c r="BD76" s="210"/>
      <c r="BE76" s="210"/>
      <c r="BF76" s="1301"/>
      <c r="BG76" s="1295"/>
      <c r="BH76" s="210"/>
      <c r="BI76" s="210"/>
      <c r="BJ76" s="210"/>
      <c r="BK76" s="210"/>
      <c r="BL76" s="210"/>
      <c r="BM76" s="210"/>
      <c r="BN76" s="1301"/>
      <c r="BO76" s="1295"/>
      <c r="BP76" s="210"/>
      <c r="BQ76" s="210"/>
      <c r="BR76" s="210"/>
      <c r="BS76" s="210"/>
      <c r="BT76" s="210"/>
      <c r="BU76" s="210"/>
    </row>
    <row r="77" spans="1:73" ht="40.15" customHeight="1">
      <c r="A77" s="133"/>
      <c r="B77" s="141"/>
      <c r="C77" s="1221"/>
      <c r="D77" s="1227"/>
      <c r="E77" s="1233"/>
      <c r="F77" s="1239"/>
      <c r="G77" s="1227"/>
      <c r="H77" s="1245"/>
      <c r="I77" s="1245"/>
      <c r="J77" s="1245"/>
      <c r="K77" s="1227"/>
      <c r="L77" s="1245"/>
      <c r="M77" s="1227"/>
      <c r="N77" s="1253"/>
      <c r="O77" s="1392"/>
      <c r="P77" s="1262"/>
      <c r="Q77" s="1268"/>
      <c r="R77" s="1277"/>
      <c r="S77" s="1277"/>
      <c r="T77" s="1285"/>
      <c r="U77" s="1288"/>
      <c r="V77" s="1288"/>
      <c r="W77" s="1288"/>
      <c r="X77" s="1288"/>
      <c r="Y77" s="1288"/>
      <c r="Z77" s="1295"/>
      <c r="AA77" s="1295"/>
      <c r="AB77" s="1295"/>
      <c r="AC77" s="1295"/>
      <c r="AD77" s="1295"/>
      <c r="AE77" s="1295"/>
      <c r="AF77" s="1295"/>
      <c r="AG77" s="200"/>
      <c r="AH77" s="199"/>
      <c r="AI77" s="199"/>
      <c r="AJ77" s="199"/>
      <c r="AK77" s="200"/>
      <c r="AL77" s="201"/>
      <c r="AM77" s="201"/>
      <c r="AN77" s="201"/>
      <c r="AO77" s="201"/>
      <c r="AP77" s="1301"/>
      <c r="AQ77" s="1295"/>
      <c r="AR77" s="210"/>
      <c r="AS77" s="210"/>
      <c r="AT77" s="210"/>
      <c r="AU77" s="210"/>
      <c r="AV77" s="210"/>
      <c r="AW77" s="210"/>
      <c r="AX77" s="1301"/>
      <c r="AY77" s="1295"/>
      <c r="AZ77" s="210"/>
      <c r="BA77" s="210"/>
      <c r="BB77" s="210"/>
      <c r="BC77" s="210"/>
      <c r="BD77" s="210"/>
      <c r="BE77" s="210"/>
      <c r="BF77" s="1301"/>
      <c r="BG77" s="1295"/>
      <c r="BH77" s="210"/>
      <c r="BI77" s="210"/>
      <c r="BJ77" s="210"/>
      <c r="BK77" s="210"/>
      <c r="BL77" s="210"/>
      <c r="BM77" s="210"/>
      <c r="BN77" s="1301"/>
      <c r="BO77" s="1295"/>
      <c r="BP77" s="210"/>
      <c r="BQ77" s="210"/>
      <c r="BR77" s="210"/>
      <c r="BS77" s="210"/>
      <c r="BT77" s="210"/>
      <c r="BU77" s="210"/>
    </row>
    <row r="78" spans="1:73" ht="40.15" customHeight="1">
      <c r="A78" s="133"/>
      <c r="B78" s="141"/>
      <c r="C78" s="1222"/>
      <c r="D78" s="1228"/>
      <c r="E78" s="1234"/>
      <c r="F78" s="1240"/>
      <c r="G78" s="1228"/>
      <c r="H78" s="1246"/>
      <c r="I78" s="1246"/>
      <c r="J78" s="1246"/>
      <c r="K78" s="1228"/>
      <c r="L78" s="1246"/>
      <c r="M78" s="1228"/>
      <c r="N78" s="1254"/>
      <c r="O78" s="1392"/>
      <c r="P78" s="1263"/>
      <c r="Q78" s="1269"/>
      <c r="R78" s="1278"/>
      <c r="S78" s="1278"/>
      <c r="T78" s="1286"/>
      <c r="U78" s="1289"/>
      <c r="V78" s="1289"/>
      <c r="W78" s="1289"/>
      <c r="X78" s="1289"/>
      <c r="Y78" s="1289"/>
      <c r="Z78" s="1296"/>
      <c r="AA78" s="1296"/>
      <c r="AB78" s="1296"/>
      <c r="AC78" s="1296"/>
      <c r="AD78" s="1296"/>
      <c r="AE78" s="1296"/>
      <c r="AF78" s="1296"/>
      <c r="AG78" s="202"/>
      <c r="AH78" s="203"/>
      <c r="AI78" s="203"/>
      <c r="AJ78" s="203"/>
      <c r="AK78" s="202"/>
      <c r="AL78" s="204"/>
      <c r="AM78" s="204"/>
      <c r="AN78" s="204"/>
      <c r="AO78" s="204"/>
      <c r="AP78" s="1302"/>
      <c r="AQ78" s="1296"/>
      <c r="AR78" s="211"/>
      <c r="AS78" s="211"/>
      <c r="AT78" s="211"/>
      <c r="AU78" s="211"/>
      <c r="AV78" s="211"/>
      <c r="AW78" s="211"/>
      <c r="AX78" s="1302"/>
      <c r="AY78" s="1296"/>
      <c r="AZ78" s="211"/>
      <c r="BA78" s="211"/>
      <c r="BB78" s="211"/>
      <c r="BC78" s="211"/>
      <c r="BD78" s="211"/>
      <c r="BE78" s="211"/>
      <c r="BF78" s="1302"/>
      <c r="BG78" s="1296"/>
      <c r="BH78" s="211"/>
      <c r="BI78" s="211"/>
      <c r="BJ78" s="211"/>
      <c r="BK78" s="211"/>
      <c r="BL78" s="211"/>
      <c r="BM78" s="211"/>
      <c r="BN78" s="1302"/>
      <c r="BO78" s="1296"/>
      <c r="BP78" s="211"/>
      <c r="BQ78" s="211"/>
      <c r="BR78" s="211"/>
      <c r="BS78" s="211"/>
      <c r="BT78" s="211"/>
      <c r="BU78" s="211"/>
    </row>
    <row r="79" spans="1:73" ht="40.15" customHeight="1">
      <c r="A79" s="224"/>
      <c r="B79" s="134" t="s">
        <v>2783</v>
      </c>
      <c r="C79" s="225" t="s">
        <v>2784</v>
      </c>
      <c r="D79" s="226"/>
      <c r="E79" s="227"/>
      <c r="F79" s="228"/>
      <c r="G79" s="229"/>
      <c r="H79" s="230"/>
      <c r="I79" s="230"/>
      <c r="J79" s="231"/>
      <c r="K79" s="231"/>
      <c r="L79" s="226"/>
      <c r="M79" s="232"/>
      <c r="N79" s="233"/>
      <c r="O79" s="234"/>
      <c r="P79" s="234"/>
      <c r="Q79" s="236"/>
      <c r="R79" s="236"/>
      <c r="S79" s="237"/>
      <c r="T79" s="238"/>
      <c r="U79" s="239"/>
      <c r="V79" s="239"/>
      <c r="W79" s="239"/>
      <c r="X79" s="240"/>
      <c r="Y79" s="242">
        <f>Y80+Y84+Y88</f>
        <v>0</v>
      </c>
      <c r="Z79" s="243">
        <f t="shared" ref="Z79:AF88" si="39">+AQ79+AY79+BG79+BO79</f>
        <v>0</v>
      </c>
      <c r="AA79" s="243">
        <f t="shared" si="39"/>
        <v>0</v>
      </c>
      <c r="AB79" s="243">
        <f t="shared" si="39"/>
        <v>0</v>
      </c>
      <c r="AC79" s="243">
        <f t="shared" si="39"/>
        <v>0</v>
      </c>
      <c r="AD79" s="243">
        <f t="shared" si="39"/>
        <v>0</v>
      </c>
      <c r="AE79" s="243">
        <f t="shared" si="39"/>
        <v>0</v>
      </c>
      <c r="AF79" s="243">
        <f t="shared" si="39"/>
        <v>0</v>
      </c>
      <c r="AG79" s="244"/>
      <c r="AH79" s="244"/>
      <c r="AI79" s="244"/>
      <c r="AJ79" s="244"/>
      <c r="AK79" s="244"/>
      <c r="AL79" s="244"/>
      <c r="AM79" s="244"/>
      <c r="AN79" s="244"/>
      <c r="AO79" s="244"/>
      <c r="AP79" s="245"/>
      <c r="AQ79" s="246">
        <f t="shared" ref="AQ79:AR79" si="40">SUM(AQ80:AQ91)</f>
        <v>0</v>
      </c>
      <c r="AR79" s="246">
        <f t="shared" si="40"/>
        <v>0</v>
      </c>
      <c r="AS79" s="246">
        <f t="shared" ref="AS79:AW79" si="41">SUM(AS80:AS91)</f>
        <v>0</v>
      </c>
      <c r="AT79" s="246">
        <f t="shared" si="41"/>
        <v>0</v>
      </c>
      <c r="AU79" s="246">
        <f t="shared" si="41"/>
        <v>0</v>
      </c>
      <c r="AV79" s="246">
        <f t="shared" si="41"/>
        <v>0</v>
      </c>
      <c r="AW79" s="246">
        <f t="shared" si="41"/>
        <v>0</v>
      </c>
      <c r="AX79" s="245"/>
      <c r="AY79" s="246">
        <f t="shared" ref="AY79:AZ79" si="42">SUM(AY80:AY91)</f>
        <v>0</v>
      </c>
      <c r="AZ79" s="246">
        <f t="shared" si="42"/>
        <v>0</v>
      </c>
      <c r="BA79" s="246">
        <f t="shared" ref="BA79:BE79" si="43">SUM(BA80:BA91)</f>
        <v>0</v>
      </c>
      <c r="BB79" s="246">
        <f t="shared" si="43"/>
        <v>0</v>
      </c>
      <c r="BC79" s="246">
        <f t="shared" si="43"/>
        <v>0</v>
      </c>
      <c r="BD79" s="246">
        <f t="shared" si="43"/>
        <v>0</v>
      </c>
      <c r="BE79" s="246">
        <f t="shared" si="43"/>
        <v>0</v>
      </c>
      <c r="BF79" s="245"/>
      <c r="BG79" s="246">
        <f t="shared" ref="BG79:BH79" si="44">SUM(BG80:BG91)</f>
        <v>0</v>
      </c>
      <c r="BH79" s="246">
        <f t="shared" si="44"/>
        <v>0</v>
      </c>
      <c r="BI79" s="246">
        <f t="shared" ref="BI79:BM79" si="45">SUM(BI80:BI91)</f>
        <v>0</v>
      </c>
      <c r="BJ79" s="246">
        <f t="shared" si="45"/>
        <v>0</v>
      </c>
      <c r="BK79" s="246">
        <f t="shared" si="45"/>
        <v>0</v>
      </c>
      <c r="BL79" s="246">
        <f t="shared" si="45"/>
        <v>0</v>
      </c>
      <c r="BM79" s="246">
        <f t="shared" si="45"/>
        <v>0</v>
      </c>
      <c r="BN79" s="245"/>
      <c r="BO79" s="246">
        <f t="shared" ref="BO79:BP79" si="46">SUM(BO80:BO91)</f>
        <v>0</v>
      </c>
      <c r="BP79" s="246">
        <f t="shared" si="46"/>
        <v>0</v>
      </c>
      <c r="BQ79" s="246">
        <f t="shared" ref="BQ79:BU79" si="47">SUM(BQ80:BQ91)</f>
        <v>0</v>
      </c>
      <c r="BR79" s="246">
        <f t="shared" si="47"/>
        <v>0</v>
      </c>
      <c r="BS79" s="246">
        <f t="shared" si="47"/>
        <v>0</v>
      </c>
      <c r="BT79" s="246">
        <f t="shared" si="47"/>
        <v>0</v>
      </c>
      <c r="BU79" s="246">
        <f t="shared" si="47"/>
        <v>0</v>
      </c>
    </row>
    <row r="80" spans="1:73" ht="40.15" customHeight="1">
      <c r="A80" s="133"/>
      <c r="B80" s="141"/>
      <c r="C80" s="1220" t="s">
        <v>2785</v>
      </c>
      <c r="D80" s="1306" t="s">
        <v>2786</v>
      </c>
      <c r="E80" s="1232">
        <v>921</v>
      </c>
      <c r="F80" s="1238" t="s">
        <v>3937</v>
      </c>
      <c r="G80" s="1226" t="s">
        <v>3938</v>
      </c>
      <c r="H80" s="1244" t="s">
        <v>272</v>
      </c>
      <c r="I80" s="1244" t="s">
        <v>2982</v>
      </c>
      <c r="J80" s="1244" t="s">
        <v>3058</v>
      </c>
      <c r="K80" s="1226" t="s">
        <v>3917</v>
      </c>
      <c r="L80" s="1244" t="s">
        <v>3614</v>
      </c>
      <c r="M80" s="1226" t="s">
        <v>3910</v>
      </c>
      <c r="N80" s="1252">
        <v>2026004540019</v>
      </c>
      <c r="O80" s="1392" t="s">
        <v>3918</v>
      </c>
      <c r="P80" s="1261" t="s">
        <v>2787</v>
      </c>
      <c r="Q80" s="1267">
        <v>1</v>
      </c>
      <c r="R80" s="1276" t="s">
        <v>2871</v>
      </c>
      <c r="S80" s="1276"/>
      <c r="T80" s="1284"/>
      <c r="U80" s="1287"/>
      <c r="V80" s="1287"/>
      <c r="W80" s="1287"/>
      <c r="X80" s="1287"/>
      <c r="Y80" s="1287"/>
      <c r="Z80" s="1294">
        <f t="shared" si="39"/>
        <v>0</v>
      </c>
      <c r="AA80" s="1294">
        <f t="shared" ref="AA80:AF88" si="48">SUM(AR80:AR83,AZ80:AZ83,BH80:BH83,BP80:BP83)</f>
        <v>0</v>
      </c>
      <c r="AB80" s="1294">
        <f t="shared" si="48"/>
        <v>0</v>
      </c>
      <c r="AC80" s="1294">
        <f t="shared" si="48"/>
        <v>0</v>
      </c>
      <c r="AD80" s="1294">
        <f t="shared" si="48"/>
        <v>0</v>
      </c>
      <c r="AE80" s="1294">
        <f t="shared" si="48"/>
        <v>0</v>
      </c>
      <c r="AF80" s="1294">
        <f t="shared" si="48"/>
        <v>0</v>
      </c>
      <c r="AG80" s="194"/>
      <c r="AH80" s="195"/>
      <c r="AI80" s="195"/>
      <c r="AJ80" s="195"/>
      <c r="AK80" s="196"/>
      <c r="AL80" s="197"/>
      <c r="AM80" s="197"/>
      <c r="AN80" s="197"/>
      <c r="AO80" s="197"/>
      <c r="AP80" s="1300">
        <f>+U80</f>
        <v>0</v>
      </c>
      <c r="AQ80" s="1294">
        <f>SUM(AR80:AW83)</f>
        <v>0</v>
      </c>
      <c r="AR80" s="209"/>
      <c r="AS80" s="209"/>
      <c r="AT80" s="209"/>
      <c r="AU80" s="209"/>
      <c r="AV80" s="209"/>
      <c r="AW80" s="209"/>
      <c r="AX80" s="1300">
        <f>+V80</f>
        <v>0</v>
      </c>
      <c r="AY80" s="1294">
        <f>SUM(AZ80:BE83)</f>
        <v>0</v>
      </c>
      <c r="AZ80" s="209"/>
      <c r="BA80" s="209"/>
      <c r="BB80" s="209"/>
      <c r="BC80" s="209"/>
      <c r="BD80" s="209"/>
      <c r="BE80" s="209"/>
      <c r="BF80" s="1300">
        <f>+W80</f>
        <v>0</v>
      </c>
      <c r="BG80" s="1294">
        <f>SUM(BH80:BM83)</f>
        <v>0</v>
      </c>
      <c r="BH80" s="209"/>
      <c r="BI80" s="209"/>
      <c r="BJ80" s="209"/>
      <c r="BK80" s="209"/>
      <c r="BL80" s="209"/>
      <c r="BM80" s="209"/>
      <c r="BN80" s="1300">
        <f>+X80</f>
        <v>0</v>
      </c>
      <c r="BO80" s="1294">
        <f>SUM(BP80:BU83)</f>
        <v>0</v>
      </c>
      <c r="BP80" s="209"/>
      <c r="BQ80" s="209"/>
      <c r="BR80" s="209"/>
      <c r="BS80" s="209"/>
      <c r="BT80" s="209"/>
      <c r="BU80" s="209"/>
    </row>
    <row r="81" spans="1:73" ht="40.15" customHeight="1">
      <c r="A81" s="133"/>
      <c r="B81" s="141"/>
      <c r="C81" s="1221"/>
      <c r="D81" s="1307"/>
      <c r="E81" s="1233"/>
      <c r="F81" s="1239"/>
      <c r="G81" s="1227"/>
      <c r="H81" s="1245"/>
      <c r="I81" s="1245"/>
      <c r="J81" s="1245"/>
      <c r="K81" s="1227"/>
      <c r="L81" s="1245"/>
      <c r="M81" s="1227"/>
      <c r="N81" s="1253"/>
      <c r="O81" s="1392"/>
      <c r="P81" s="1262"/>
      <c r="Q81" s="1268"/>
      <c r="R81" s="1277"/>
      <c r="S81" s="1277"/>
      <c r="T81" s="1285"/>
      <c r="U81" s="1288"/>
      <c r="V81" s="1288"/>
      <c r="W81" s="1288"/>
      <c r="X81" s="1288"/>
      <c r="Y81" s="1288"/>
      <c r="Z81" s="1295"/>
      <c r="AA81" s="1295"/>
      <c r="AB81" s="1295"/>
      <c r="AC81" s="1295"/>
      <c r="AD81" s="1295"/>
      <c r="AE81" s="1295"/>
      <c r="AF81" s="1295"/>
      <c r="AG81" s="198"/>
      <c r="AH81" s="199"/>
      <c r="AI81" s="199"/>
      <c r="AJ81" s="199"/>
      <c r="AK81" s="200"/>
      <c r="AL81" s="201"/>
      <c r="AM81" s="201"/>
      <c r="AN81" s="201"/>
      <c r="AO81" s="201"/>
      <c r="AP81" s="1301"/>
      <c r="AQ81" s="1295"/>
      <c r="AR81" s="210"/>
      <c r="AS81" s="210"/>
      <c r="AT81" s="210"/>
      <c r="AU81" s="210"/>
      <c r="AV81" s="210"/>
      <c r="AW81" s="210"/>
      <c r="AX81" s="1301"/>
      <c r="AY81" s="1295"/>
      <c r="AZ81" s="210"/>
      <c r="BA81" s="210"/>
      <c r="BB81" s="210"/>
      <c r="BC81" s="210"/>
      <c r="BD81" s="210"/>
      <c r="BE81" s="210"/>
      <c r="BF81" s="1301"/>
      <c r="BG81" s="1295"/>
      <c r="BH81" s="210"/>
      <c r="BI81" s="210"/>
      <c r="BJ81" s="210"/>
      <c r="BK81" s="210"/>
      <c r="BL81" s="210"/>
      <c r="BM81" s="210"/>
      <c r="BN81" s="1301"/>
      <c r="BO81" s="1295"/>
      <c r="BP81" s="210"/>
      <c r="BQ81" s="210"/>
      <c r="BR81" s="210"/>
      <c r="BS81" s="210"/>
      <c r="BT81" s="210"/>
      <c r="BU81" s="210"/>
    </row>
    <row r="82" spans="1:73" ht="40.15" customHeight="1">
      <c r="A82" s="133"/>
      <c r="B82" s="141"/>
      <c r="C82" s="1221"/>
      <c r="D82" s="1307"/>
      <c r="E82" s="1233"/>
      <c r="F82" s="1239"/>
      <c r="G82" s="1227"/>
      <c r="H82" s="1245"/>
      <c r="I82" s="1245"/>
      <c r="J82" s="1245"/>
      <c r="K82" s="1227"/>
      <c r="L82" s="1245"/>
      <c r="M82" s="1227"/>
      <c r="N82" s="1253"/>
      <c r="O82" s="1392"/>
      <c r="P82" s="1262"/>
      <c r="Q82" s="1268"/>
      <c r="R82" s="1277"/>
      <c r="S82" s="1277"/>
      <c r="T82" s="1285"/>
      <c r="U82" s="1288"/>
      <c r="V82" s="1288"/>
      <c r="W82" s="1288"/>
      <c r="X82" s="1288"/>
      <c r="Y82" s="1288"/>
      <c r="Z82" s="1295"/>
      <c r="AA82" s="1295"/>
      <c r="AB82" s="1295"/>
      <c r="AC82" s="1295"/>
      <c r="AD82" s="1295"/>
      <c r="AE82" s="1295"/>
      <c r="AF82" s="1295"/>
      <c r="AG82" s="200"/>
      <c r="AH82" s="199"/>
      <c r="AI82" s="199"/>
      <c r="AJ82" s="199"/>
      <c r="AK82" s="200"/>
      <c r="AL82" s="201"/>
      <c r="AM82" s="201"/>
      <c r="AN82" s="201"/>
      <c r="AO82" s="201"/>
      <c r="AP82" s="1301"/>
      <c r="AQ82" s="1295"/>
      <c r="AR82" s="210"/>
      <c r="AS82" s="210"/>
      <c r="AT82" s="210"/>
      <c r="AU82" s="210"/>
      <c r="AV82" s="210"/>
      <c r="AW82" s="210"/>
      <c r="AX82" s="1301"/>
      <c r="AY82" s="1295"/>
      <c r="AZ82" s="210"/>
      <c r="BA82" s="210"/>
      <c r="BB82" s="210"/>
      <c r="BC82" s="210"/>
      <c r="BD82" s="210"/>
      <c r="BE82" s="210"/>
      <c r="BF82" s="1301"/>
      <c r="BG82" s="1295"/>
      <c r="BH82" s="210"/>
      <c r="BI82" s="210"/>
      <c r="BJ82" s="210"/>
      <c r="BK82" s="210"/>
      <c r="BL82" s="210"/>
      <c r="BM82" s="210"/>
      <c r="BN82" s="1301"/>
      <c r="BO82" s="1295"/>
      <c r="BP82" s="210"/>
      <c r="BQ82" s="210"/>
      <c r="BR82" s="210"/>
      <c r="BS82" s="210"/>
      <c r="BT82" s="210"/>
      <c r="BU82" s="210"/>
    </row>
    <row r="83" spans="1:73" ht="40.15" customHeight="1">
      <c r="A83" s="133"/>
      <c r="B83" s="141"/>
      <c r="C83" s="1222"/>
      <c r="D83" s="1308"/>
      <c r="E83" s="1234"/>
      <c r="F83" s="1240"/>
      <c r="G83" s="1228"/>
      <c r="H83" s="1246"/>
      <c r="I83" s="1246"/>
      <c r="J83" s="1246"/>
      <c r="K83" s="1228"/>
      <c r="L83" s="1246"/>
      <c r="M83" s="1228"/>
      <c r="N83" s="1254"/>
      <c r="O83" s="1392"/>
      <c r="P83" s="1263"/>
      <c r="Q83" s="1269"/>
      <c r="R83" s="1278"/>
      <c r="S83" s="1278"/>
      <c r="T83" s="1286"/>
      <c r="U83" s="1289"/>
      <c r="V83" s="1289"/>
      <c r="W83" s="1289"/>
      <c r="X83" s="1289"/>
      <c r="Y83" s="1289"/>
      <c r="Z83" s="1296"/>
      <c r="AA83" s="1296"/>
      <c r="AB83" s="1296"/>
      <c r="AC83" s="1296"/>
      <c r="AD83" s="1296"/>
      <c r="AE83" s="1296"/>
      <c r="AF83" s="1296"/>
      <c r="AG83" s="202"/>
      <c r="AH83" s="203"/>
      <c r="AI83" s="203"/>
      <c r="AJ83" s="203"/>
      <c r="AK83" s="202"/>
      <c r="AL83" s="204"/>
      <c r="AM83" s="204"/>
      <c r="AN83" s="204"/>
      <c r="AO83" s="204"/>
      <c r="AP83" s="1302"/>
      <c r="AQ83" s="1296"/>
      <c r="AR83" s="211"/>
      <c r="AS83" s="211"/>
      <c r="AT83" s="211"/>
      <c r="AU83" s="211"/>
      <c r="AV83" s="211"/>
      <c r="AW83" s="211"/>
      <c r="AX83" s="1302"/>
      <c r="AY83" s="1296"/>
      <c r="AZ83" s="211"/>
      <c r="BA83" s="211"/>
      <c r="BB83" s="211"/>
      <c r="BC83" s="211"/>
      <c r="BD83" s="211"/>
      <c r="BE83" s="211"/>
      <c r="BF83" s="1302"/>
      <c r="BG83" s="1296"/>
      <c r="BH83" s="211"/>
      <c r="BI83" s="211"/>
      <c r="BJ83" s="211"/>
      <c r="BK83" s="211"/>
      <c r="BL83" s="211"/>
      <c r="BM83" s="211"/>
      <c r="BN83" s="1302"/>
      <c r="BO83" s="1296"/>
      <c r="BP83" s="211"/>
      <c r="BQ83" s="211"/>
      <c r="BR83" s="211"/>
      <c r="BS83" s="211"/>
      <c r="BT83" s="211"/>
      <c r="BU83" s="211"/>
    </row>
    <row r="84" spans="1:73" ht="40.15" customHeight="1">
      <c r="A84" s="133"/>
      <c r="B84" s="141"/>
      <c r="C84" s="1220" t="s">
        <v>2788</v>
      </c>
      <c r="D84" s="1306" t="s">
        <v>2789</v>
      </c>
      <c r="E84" s="1232">
        <v>922</v>
      </c>
      <c r="F84" s="1238" t="s">
        <v>3937</v>
      </c>
      <c r="G84" s="1226" t="s">
        <v>3938</v>
      </c>
      <c r="H84" s="1244" t="s">
        <v>272</v>
      </c>
      <c r="I84" s="1244" t="s">
        <v>2982</v>
      </c>
      <c r="J84" s="1244" t="s">
        <v>3058</v>
      </c>
      <c r="K84" s="1226" t="s">
        <v>3917</v>
      </c>
      <c r="L84" s="1244" t="s">
        <v>3614</v>
      </c>
      <c r="M84" s="1226" t="s">
        <v>3910</v>
      </c>
      <c r="N84" s="1252">
        <v>2026004540019</v>
      </c>
      <c r="O84" s="1392" t="s">
        <v>3918</v>
      </c>
      <c r="P84" s="1261" t="s">
        <v>2790</v>
      </c>
      <c r="Q84" s="1267">
        <v>1</v>
      </c>
      <c r="R84" s="1276" t="s">
        <v>2871</v>
      </c>
      <c r="S84" s="1276"/>
      <c r="T84" s="1284"/>
      <c r="U84" s="1287"/>
      <c r="V84" s="1287"/>
      <c r="W84" s="1287"/>
      <c r="X84" s="1287"/>
      <c r="Y84" s="1287"/>
      <c r="Z84" s="1294">
        <f t="shared" si="39"/>
        <v>0</v>
      </c>
      <c r="AA84" s="1294">
        <f t="shared" si="48"/>
        <v>0</v>
      </c>
      <c r="AB84" s="1294">
        <f t="shared" si="48"/>
        <v>0</v>
      </c>
      <c r="AC84" s="1294">
        <f t="shared" si="48"/>
        <v>0</v>
      </c>
      <c r="AD84" s="1294">
        <f t="shared" si="48"/>
        <v>0</v>
      </c>
      <c r="AE84" s="1294">
        <f t="shared" si="48"/>
        <v>0</v>
      </c>
      <c r="AF84" s="1294">
        <f t="shared" si="48"/>
        <v>0</v>
      </c>
      <c r="AG84" s="194"/>
      <c r="AH84" s="195"/>
      <c r="AI84" s="195"/>
      <c r="AJ84" s="195"/>
      <c r="AK84" s="196"/>
      <c r="AL84" s="197"/>
      <c r="AM84" s="197"/>
      <c r="AN84" s="197"/>
      <c r="AO84" s="197"/>
      <c r="AP84" s="1300">
        <f>+U84</f>
        <v>0</v>
      </c>
      <c r="AQ84" s="1294">
        <f>SUM(AR84:AW87)</f>
        <v>0</v>
      </c>
      <c r="AR84" s="209"/>
      <c r="AS84" s="209"/>
      <c r="AT84" s="209"/>
      <c r="AU84" s="209"/>
      <c r="AV84" s="209"/>
      <c r="AW84" s="209"/>
      <c r="AX84" s="1300">
        <f>+V84</f>
        <v>0</v>
      </c>
      <c r="AY84" s="1294">
        <f>SUM(AZ84:BE87)</f>
        <v>0</v>
      </c>
      <c r="AZ84" s="209"/>
      <c r="BA84" s="209"/>
      <c r="BB84" s="209"/>
      <c r="BC84" s="209"/>
      <c r="BD84" s="209"/>
      <c r="BE84" s="209"/>
      <c r="BF84" s="1300">
        <f>+W84</f>
        <v>0</v>
      </c>
      <c r="BG84" s="1294">
        <f>SUM(BH84:BM87)</f>
        <v>0</v>
      </c>
      <c r="BH84" s="209"/>
      <c r="BI84" s="209"/>
      <c r="BJ84" s="209"/>
      <c r="BK84" s="209"/>
      <c r="BL84" s="209"/>
      <c r="BM84" s="209"/>
      <c r="BN84" s="1300">
        <f>+X84</f>
        <v>0</v>
      </c>
      <c r="BO84" s="1294">
        <f>SUM(BP84:BU87)</f>
        <v>0</v>
      </c>
      <c r="BP84" s="209"/>
      <c r="BQ84" s="209"/>
      <c r="BR84" s="209"/>
      <c r="BS84" s="209"/>
      <c r="BT84" s="209"/>
      <c r="BU84" s="209"/>
    </row>
    <row r="85" spans="1:73" ht="40.15" customHeight="1">
      <c r="A85" s="133"/>
      <c r="B85" s="141"/>
      <c r="C85" s="1221"/>
      <c r="D85" s="1307"/>
      <c r="E85" s="1233"/>
      <c r="F85" s="1239"/>
      <c r="G85" s="1227"/>
      <c r="H85" s="1245"/>
      <c r="I85" s="1245"/>
      <c r="J85" s="1245"/>
      <c r="K85" s="1227"/>
      <c r="L85" s="1245"/>
      <c r="M85" s="1227"/>
      <c r="N85" s="1253"/>
      <c r="O85" s="1392"/>
      <c r="P85" s="1262"/>
      <c r="Q85" s="1268"/>
      <c r="R85" s="1277"/>
      <c r="S85" s="1277"/>
      <c r="T85" s="1285"/>
      <c r="U85" s="1288"/>
      <c r="V85" s="1288"/>
      <c r="W85" s="1288"/>
      <c r="X85" s="1288"/>
      <c r="Y85" s="1288"/>
      <c r="Z85" s="1295"/>
      <c r="AA85" s="1295"/>
      <c r="AB85" s="1295"/>
      <c r="AC85" s="1295"/>
      <c r="AD85" s="1295"/>
      <c r="AE85" s="1295"/>
      <c r="AF85" s="1295"/>
      <c r="AG85" s="198"/>
      <c r="AH85" s="199"/>
      <c r="AI85" s="199"/>
      <c r="AJ85" s="199"/>
      <c r="AK85" s="200"/>
      <c r="AL85" s="201"/>
      <c r="AM85" s="201"/>
      <c r="AN85" s="201"/>
      <c r="AO85" s="201"/>
      <c r="AP85" s="1301"/>
      <c r="AQ85" s="1295"/>
      <c r="AR85" s="210"/>
      <c r="AS85" s="210"/>
      <c r="AT85" s="210"/>
      <c r="AU85" s="210"/>
      <c r="AV85" s="210"/>
      <c r="AW85" s="210"/>
      <c r="AX85" s="1301"/>
      <c r="AY85" s="1295"/>
      <c r="AZ85" s="210"/>
      <c r="BA85" s="210"/>
      <c r="BB85" s="210"/>
      <c r="BC85" s="210"/>
      <c r="BD85" s="210"/>
      <c r="BE85" s="210"/>
      <c r="BF85" s="1301"/>
      <c r="BG85" s="1295"/>
      <c r="BH85" s="210"/>
      <c r="BI85" s="210"/>
      <c r="BJ85" s="210"/>
      <c r="BK85" s="210"/>
      <c r="BL85" s="210"/>
      <c r="BM85" s="210"/>
      <c r="BN85" s="1301"/>
      <c r="BO85" s="1295"/>
      <c r="BP85" s="210"/>
      <c r="BQ85" s="210"/>
      <c r="BR85" s="210"/>
      <c r="BS85" s="210"/>
      <c r="BT85" s="210"/>
      <c r="BU85" s="210"/>
    </row>
    <row r="86" spans="1:73" ht="40.15" customHeight="1">
      <c r="A86" s="133"/>
      <c r="B86" s="141"/>
      <c r="C86" s="1221"/>
      <c r="D86" s="1307"/>
      <c r="E86" s="1233"/>
      <c r="F86" s="1239"/>
      <c r="G86" s="1227"/>
      <c r="H86" s="1245"/>
      <c r="I86" s="1245"/>
      <c r="J86" s="1245"/>
      <c r="K86" s="1227"/>
      <c r="L86" s="1245"/>
      <c r="M86" s="1227"/>
      <c r="N86" s="1253"/>
      <c r="O86" s="1392"/>
      <c r="P86" s="1262"/>
      <c r="Q86" s="1268"/>
      <c r="R86" s="1277"/>
      <c r="S86" s="1277"/>
      <c r="T86" s="1285"/>
      <c r="U86" s="1288"/>
      <c r="V86" s="1288"/>
      <c r="W86" s="1288"/>
      <c r="X86" s="1288"/>
      <c r="Y86" s="1288"/>
      <c r="Z86" s="1295"/>
      <c r="AA86" s="1295"/>
      <c r="AB86" s="1295"/>
      <c r="AC86" s="1295"/>
      <c r="AD86" s="1295"/>
      <c r="AE86" s="1295"/>
      <c r="AF86" s="1295"/>
      <c r="AG86" s="200"/>
      <c r="AH86" s="199"/>
      <c r="AI86" s="199"/>
      <c r="AJ86" s="199"/>
      <c r="AK86" s="200"/>
      <c r="AL86" s="201"/>
      <c r="AM86" s="201"/>
      <c r="AN86" s="201"/>
      <c r="AO86" s="201"/>
      <c r="AP86" s="1301"/>
      <c r="AQ86" s="1295"/>
      <c r="AR86" s="210"/>
      <c r="AS86" s="210"/>
      <c r="AT86" s="210"/>
      <c r="AU86" s="210"/>
      <c r="AV86" s="210"/>
      <c r="AW86" s="210"/>
      <c r="AX86" s="1301"/>
      <c r="AY86" s="1295"/>
      <c r="AZ86" s="210"/>
      <c r="BA86" s="210"/>
      <c r="BB86" s="210"/>
      <c r="BC86" s="210"/>
      <c r="BD86" s="210"/>
      <c r="BE86" s="210"/>
      <c r="BF86" s="1301"/>
      <c r="BG86" s="1295"/>
      <c r="BH86" s="210"/>
      <c r="BI86" s="210"/>
      <c r="BJ86" s="210"/>
      <c r="BK86" s="210"/>
      <c r="BL86" s="210"/>
      <c r="BM86" s="210"/>
      <c r="BN86" s="1301"/>
      <c r="BO86" s="1295"/>
      <c r="BP86" s="210"/>
      <c r="BQ86" s="210"/>
      <c r="BR86" s="210"/>
      <c r="BS86" s="210"/>
      <c r="BT86" s="210"/>
      <c r="BU86" s="210"/>
    </row>
    <row r="87" spans="1:73" ht="40.15" customHeight="1">
      <c r="A87" s="133"/>
      <c r="B87" s="141"/>
      <c r="C87" s="1222"/>
      <c r="D87" s="1308"/>
      <c r="E87" s="1234"/>
      <c r="F87" s="1240"/>
      <c r="G87" s="1228"/>
      <c r="H87" s="1246"/>
      <c r="I87" s="1246"/>
      <c r="J87" s="1246"/>
      <c r="K87" s="1228"/>
      <c r="L87" s="1246"/>
      <c r="M87" s="1228"/>
      <c r="N87" s="1254"/>
      <c r="O87" s="1392"/>
      <c r="P87" s="1263"/>
      <c r="Q87" s="1269"/>
      <c r="R87" s="1278"/>
      <c r="S87" s="1278"/>
      <c r="T87" s="1286"/>
      <c r="U87" s="1289"/>
      <c r="V87" s="1289"/>
      <c r="W87" s="1289"/>
      <c r="X87" s="1289"/>
      <c r="Y87" s="1289"/>
      <c r="Z87" s="1296"/>
      <c r="AA87" s="1296"/>
      <c r="AB87" s="1296"/>
      <c r="AC87" s="1296"/>
      <c r="AD87" s="1296"/>
      <c r="AE87" s="1296"/>
      <c r="AF87" s="1296"/>
      <c r="AG87" s="202"/>
      <c r="AH87" s="203"/>
      <c r="AI87" s="203"/>
      <c r="AJ87" s="203"/>
      <c r="AK87" s="202"/>
      <c r="AL87" s="204"/>
      <c r="AM87" s="204"/>
      <c r="AN87" s="204"/>
      <c r="AO87" s="204"/>
      <c r="AP87" s="1302"/>
      <c r="AQ87" s="1296"/>
      <c r="AR87" s="211"/>
      <c r="AS87" s="211"/>
      <c r="AT87" s="211"/>
      <c r="AU87" s="211"/>
      <c r="AV87" s="211"/>
      <c r="AW87" s="211"/>
      <c r="AX87" s="1302"/>
      <c r="AY87" s="1296"/>
      <c r="AZ87" s="211"/>
      <c r="BA87" s="211"/>
      <c r="BB87" s="211"/>
      <c r="BC87" s="211"/>
      <c r="BD87" s="211"/>
      <c r="BE87" s="211"/>
      <c r="BF87" s="1302"/>
      <c r="BG87" s="1296"/>
      <c r="BH87" s="211"/>
      <c r="BI87" s="211"/>
      <c r="BJ87" s="211"/>
      <c r="BK87" s="211"/>
      <c r="BL87" s="211"/>
      <c r="BM87" s="211"/>
      <c r="BN87" s="1302"/>
      <c r="BO87" s="1296"/>
      <c r="BP87" s="211"/>
      <c r="BQ87" s="211"/>
      <c r="BR87" s="211"/>
      <c r="BS87" s="211"/>
      <c r="BT87" s="211"/>
      <c r="BU87" s="211"/>
    </row>
    <row r="88" spans="1:73" ht="40.15" customHeight="1">
      <c r="A88" s="133"/>
      <c r="B88" s="141"/>
      <c r="C88" s="1220" t="s">
        <v>2791</v>
      </c>
      <c r="D88" s="1306" t="s">
        <v>2792</v>
      </c>
      <c r="E88" s="1232">
        <v>923</v>
      </c>
      <c r="F88" s="1238" t="s">
        <v>3937</v>
      </c>
      <c r="G88" s="1226" t="s">
        <v>3938</v>
      </c>
      <c r="H88" s="1244" t="s">
        <v>3025</v>
      </c>
      <c r="I88" s="1244" t="s">
        <v>2982</v>
      </c>
      <c r="J88" s="1244" t="s">
        <v>3058</v>
      </c>
      <c r="K88" s="1226" t="s">
        <v>3917</v>
      </c>
      <c r="L88" s="1244" t="s">
        <v>3614</v>
      </c>
      <c r="M88" s="1226" t="s">
        <v>3910</v>
      </c>
      <c r="N88" s="1252">
        <v>2026004540019</v>
      </c>
      <c r="O88" s="1392" t="s">
        <v>3918</v>
      </c>
      <c r="P88" s="1261" t="s">
        <v>2793</v>
      </c>
      <c r="Q88" s="1267">
        <v>40</v>
      </c>
      <c r="R88" s="1276" t="s">
        <v>2871</v>
      </c>
      <c r="S88" s="1276"/>
      <c r="T88" s="1284"/>
      <c r="U88" s="1287"/>
      <c r="V88" s="1287"/>
      <c r="W88" s="1287"/>
      <c r="X88" s="1287"/>
      <c r="Y88" s="1287"/>
      <c r="Z88" s="1294">
        <f t="shared" si="39"/>
        <v>0</v>
      </c>
      <c r="AA88" s="1294">
        <f t="shared" si="48"/>
        <v>0</v>
      </c>
      <c r="AB88" s="1294">
        <f t="shared" si="48"/>
        <v>0</v>
      </c>
      <c r="AC88" s="1294">
        <f t="shared" si="48"/>
        <v>0</v>
      </c>
      <c r="AD88" s="1294">
        <f t="shared" si="48"/>
        <v>0</v>
      </c>
      <c r="AE88" s="1294">
        <f t="shared" si="48"/>
        <v>0</v>
      </c>
      <c r="AF88" s="1294">
        <f t="shared" si="48"/>
        <v>0</v>
      </c>
      <c r="AG88" s="194"/>
      <c r="AH88" s="195"/>
      <c r="AI88" s="195"/>
      <c r="AJ88" s="195"/>
      <c r="AK88" s="196"/>
      <c r="AL88" s="197"/>
      <c r="AM88" s="197"/>
      <c r="AN88" s="197"/>
      <c r="AO88" s="197"/>
      <c r="AP88" s="1300">
        <f>+U88</f>
        <v>0</v>
      </c>
      <c r="AQ88" s="1294">
        <f>SUM(AR88:AW91)</f>
        <v>0</v>
      </c>
      <c r="AR88" s="209"/>
      <c r="AS88" s="209"/>
      <c r="AT88" s="209"/>
      <c r="AU88" s="209"/>
      <c r="AV88" s="209"/>
      <c r="AW88" s="209"/>
      <c r="AX88" s="1300">
        <f>+V88</f>
        <v>0</v>
      </c>
      <c r="AY88" s="1294">
        <f>SUM(AZ88:BE91)</f>
        <v>0</v>
      </c>
      <c r="AZ88" s="209"/>
      <c r="BA88" s="209"/>
      <c r="BB88" s="209"/>
      <c r="BC88" s="209"/>
      <c r="BD88" s="209"/>
      <c r="BE88" s="209"/>
      <c r="BF88" s="1300">
        <f>+W88</f>
        <v>0</v>
      </c>
      <c r="BG88" s="1294">
        <f>SUM(BH88:BM91)</f>
        <v>0</v>
      </c>
      <c r="BH88" s="209"/>
      <c r="BI88" s="209"/>
      <c r="BJ88" s="209"/>
      <c r="BK88" s="209"/>
      <c r="BL88" s="209"/>
      <c r="BM88" s="209"/>
      <c r="BN88" s="1300">
        <f>+X88</f>
        <v>0</v>
      </c>
      <c r="BO88" s="1294">
        <f>SUM(BP88:BU91)</f>
        <v>0</v>
      </c>
      <c r="BP88" s="209"/>
      <c r="BQ88" s="209"/>
      <c r="BR88" s="209"/>
      <c r="BS88" s="209"/>
      <c r="BT88" s="209"/>
      <c r="BU88" s="209"/>
    </row>
    <row r="89" spans="1:73" ht="40.15" customHeight="1">
      <c r="A89" s="133"/>
      <c r="B89" s="141"/>
      <c r="C89" s="1221"/>
      <c r="D89" s="1307"/>
      <c r="E89" s="1233"/>
      <c r="F89" s="1239"/>
      <c r="G89" s="1227"/>
      <c r="H89" s="1245"/>
      <c r="I89" s="1245"/>
      <c r="J89" s="1245"/>
      <c r="K89" s="1227"/>
      <c r="L89" s="1245"/>
      <c r="M89" s="1227"/>
      <c r="N89" s="1253"/>
      <c r="O89" s="1392"/>
      <c r="P89" s="1262"/>
      <c r="Q89" s="1268"/>
      <c r="R89" s="1277"/>
      <c r="S89" s="1277"/>
      <c r="T89" s="1285"/>
      <c r="U89" s="1288"/>
      <c r="V89" s="1288"/>
      <c r="W89" s="1288"/>
      <c r="X89" s="1288"/>
      <c r="Y89" s="1288"/>
      <c r="Z89" s="1295"/>
      <c r="AA89" s="1295"/>
      <c r="AB89" s="1295"/>
      <c r="AC89" s="1295"/>
      <c r="AD89" s="1295"/>
      <c r="AE89" s="1295"/>
      <c r="AF89" s="1295"/>
      <c r="AG89" s="198"/>
      <c r="AH89" s="199"/>
      <c r="AI89" s="199"/>
      <c r="AJ89" s="199"/>
      <c r="AK89" s="200"/>
      <c r="AL89" s="201"/>
      <c r="AM89" s="201"/>
      <c r="AN89" s="201"/>
      <c r="AO89" s="201"/>
      <c r="AP89" s="1301"/>
      <c r="AQ89" s="1295"/>
      <c r="AR89" s="210"/>
      <c r="AS89" s="210"/>
      <c r="AT89" s="210"/>
      <c r="AU89" s="210"/>
      <c r="AV89" s="210"/>
      <c r="AW89" s="210"/>
      <c r="AX89" s="1301"/>
      <c r="AY89" s="1295"/>
      <c r="AZ89" s="210"/>
      <c r="BA89" s="210"/>
      <c r="BB89" s="210"/>
      <c r="BC89" s="210"/>
      <c r="BD89" s="210"/>
      <c r="BE89" s="210"/>
      <c r="BF89" s="1301"/>
      <c r="BG89" s="1295"/>
      <c r="BH89" s="210"/>
      <c r="BI89" s="210"/>
      <c r="BJ89" s="210"/>
      <c r="BK89" s="210"/>
      <c r="BL89" s="210"/>
      <c r="BM89" s="210"/>
      <c r="BN89" s="1301"/>
      <c r="BO89" s="1295"/>
      <c r="BP89" s="210"/>
      <c r="BQ89" s="210"/>
      <c r="BR89" s="210"/>
      <c r="BS89" s="210"/>
      <c r="BT89" s="210"/>
      <c r="BU89" s="210"/>
    </row>
    <row r="90" spans="1:73" ht="40.15" customHeight="1">
      <c r="A90" s="133"/>
      <c r="B90" s="141"/>
      <c r="C90" s="1221"/>
      <c r="D90" s="1307"/>
      <c r="E90" s="1233"/>
      <c r="F90" s="1239"/>
      <c r="G90" s="1227"/>
      <c r="H90" s="1245"/>
      <c r="I90" s="1245"/>
      <c r="J90" s="1245"/>
      <c r="K90" s="1227"/>
      <c r="L90" s="1245"/>
      <c r="M90" s="1227"/>
      <c r="N90" s="1253"/>
      <c r="O90" s="1392"/>
      <c r="P90" s="1262"/>
      <c r="Q90" s="1268"/>
      <c r="R90" s="1277"/>
      <c r="S90" s="1277"/>
      <c r="T90" s="1285"/>
      <c r="U90" s="1288"/>
      <c r="V90" s="1288"/>
      <c r="W90" s="1288"/>
      <c r="X90" s="1288"/>
      <c r="Y90" s="1288"/>
      <c r="Z90" s="1295"/>
      <c r="AA90" s="1295"/>
      <c r="AB90" s="1295"/>
      <c r="AC90" s="1295"/>
      <c r="AD90" s="1295"/>
      <c r="AE90" s="1295"/>
      <c r="AF90" s="1295"/>
      <c r="AG90" s="200"/>
      <c r="AH90" s="199"/>
      <c r="AI90" s="199"/>
      <c r="AJ90" s="199"/>
      <c r="AK90" s="200"/>
      <c r="AL90" s="201"/>
      <c r="AM90" s="201"/>
      <c r="AN90" s="201"/>
      <c r="AO90" s="201"/>
      <c r="AP90" s="1301"/>
      <c r="AQ90" s="1295"/>
      <c r="AR90" s="210"/>
      <c r="AS90" s="210"/>
      <c r="AT90" s="210"/>
      <c r="AU90" s="210"/>
      <c r="AV90" s="210"/>
      <c r="AW90" s="210"/>
      <c r="AX90" s="1301"/>
      <c r="AY90" s="1295"/>
      <c r="AZ90" s="210"/>
      <c r="BA90" s="210"/>
      <c r="BB90" s="210"/>
      <c r="BC90" s="210"/>
      <c r="BD90" s="210"/>
      <c r="BE90" s="210"/>
      <c r="BF90" s="1301"/>
      <c r="BG90" s="1295"/>
      <c r="BH90" s="210"/>
      <c r="BI90" s="210"/>
      <c r="BJ90" s="210"/>
      <c r="BK90" s="210"/>
      <c r="BL90" s="210"/>
      <c r="BM90" s="210"/>
      <c r="BN90" s="1301"/>
      <c r="BO90" s="1295"/>
      <c r="BP90" s="210"/>
      <c r="BQ90" s="210"/>
      <c r="BR90" s="210"/>
      <c r="BS90" s="210"/>
      <c r="BT90" s="210"/>
      <c r="BU90" s="210"/>
    </row>
    <row r="91" spans="1:73" ht="40.15" customHeight="1">
      <c r="A91" s="133"/>
      <c r="B91" s="141"/>
      <c r="C91" s="1222"/>
      <c r="D91" s="1308"/>
      <c r="E91" s="1234"/>
      <c r="F91" s="1240"/>
      <c r="G91" s="1228"/>
      <c r="H91" s="1246"/>
      <c r="I91" s="1246"/>
      <c r="J91" s="1246"/>
      <c r="K91" s="1228"/>
      <c r="L91" s="1246"/>
      <c r="M91" s="1228"/>
      <c r="N91" s="1254"/>
      <c r="O91" s="1392"/>
      <c r="P91" s="1263"/>
      <c r="Q91" s="1269"/>
      <c r="R91" s="1278"/>
      <c r="S91" s="1278"/>
      <c r="T91" s="1286"/>
      <c r="U91" s="1289"/>
      <c r="V91" s="1289"/>
      <c r="W91" s="1289"/>
      <c r="X91" s="1289"/>
      <c r="Y91" s="1289"/>
      <c r="Z91" s="1296"/>
      <c r="AA91" s="1296"/>
      <c r="AB91" s="1296"/>
      <c r="AC91" s="1296"/>
      <c r="AD91" s="1296"/>
      <c r="AE91" s="1296"/>
      <c r="AF91" s="1296"/>
      <c r="AG91" s="202"/>
      <c r="AH91" s="203"/>
      <c r="AI91" s="203"/>
      <c r="AJ91" s="203"/>
      <c r="AK91" s="202"/>
      <c r="AL91" s="204"/>
      <c r="AM91" s="204"/>
      <c r="AN91" s="204"/>
      <c r="AO91" s="204"/>
      <c r="AP91" s="1302"/>
      <c r="AQ91" s="1296"/>
      <c r="AR91" s="211"/>
      <c r="AS91" s="211"/>
      <c r="AT91" s="211"/>
      <c r="AU91" s="211"/>
      <c r="AV91" s="211"/>
      <c r="AW91" s="211"/>
      <c r="AX91" s="1302"/>
      <c r="AY91" s="1296"/>
      <c r="AZ91" s="211"/>
      <c r="BA91" s="211"/>
      <c r="BB91" s="211"/>
      <c r="BC91" s="211"/>
      <c r="BD91" s="211"/>
      <c r="BE91" s="211"/>
      <c r="BF91" s="1302"/>
      <c r="BG91" s="1296"/>
      <c r="BH91" s="211"/>
      <c r="BI91" s="211"/>
      <c r="BJ91" s="211"/>
      <c r="BK91" s="211"/>
      <c r="BL91" s="211"/>
      <c r="BM91" s="211"/>
      <c r="BN91" s="1302"/>
      <c r="BO91" s="1296"/>
      <c r="BP91" s="211"/>
      <c r="BQ91" s="211"/>
      <c r="BR91" s="211"/>
      <c r="BS91" s="211"/>
      <c r="BT91" s="211"/>
      <c r="BU91" s="211"/>
    </row>
    <row r="92" spans="1:73" ht="40.15" customHeight="1">
      <c r="A92" s="224"/>
      <c r="B92" s="134" t="s">
        <v>2794</v>
      </c>
      <c r="C92" s="225" t="s">
        <v>2795</v>
      </c>
      <c r="D92" s="226"/>
      <c r="E92" s="227"/>
      <c r="F92" s="228"/>
      <c r="G92" s="229"/>
      <c r="H92" s="230"/>
      <c r="I92" s="230"/>
      <c r="J92" s="231"/>
      <c r="K92" s="231"/>
      <c r="L92" s="226"/>
      <c r="M92" s="232"/>
      <c r="N92" s="233"/>
      <c r="O92" s="234"/>
      <c r="P92" s="234"/>
      <c r="Q92" s="236"/>
      <c r="R92" s="236"/>
      <c r="S92" s="237"/>
      <c r="T92" s="238"/>
      <c r="U92" s="239"/>
      <c r="V92" s="239"/>
      <c r="W92" s="239"/>
      <c r="X92" s="240"/>
      <c r="Y92" s="242">
        <f>Y93+Y97+Y101+Y105+Y109+Y113+Y117+Y121+Y125</f>
        <v>0</v>
      </c>
      <c r="Z92" s="243">
        <f t="shared" ref="Z92:AF113" si="49">+AQ92+AY92+BG92+BO92</f>
        <v>0</v>
      </c>
      <c r="AA92" s="243">
        <f t="shared" si="49"/>
        <v>0</v>
      </c>
      <c r="AB92" s="243">
        <f t="shared" si="49"/>
        <v>0</v>
      </c>
      <c r="AC92" s="243">
        <f t="shared" si="49"/>
        <v>0</v>
      </c>
      <c r="AD92" s="243">
        <f t="shared" si="49"/>
        <v>0</v>
      </c>
      <c r="AE92" s="243">
        <f t="shared" si="49"/>
        <v>0</v>
      </c>
      <c r="AF92" s="243">
        <f t="shared" si="49"/>
        <v>0</v>
      </c>
      <c r="AG92" s="244"/>
      <c r="AH92" s="244"/>
      <c r="AI92" s="244"/>
      <c r="AJ92" s="244"/>
      <c r="AK92" s="244"/>
      <c r="AL92" s="244"/>
      <c r="AM92" s="244"/>
      <c r="AN92" s="244"/>
      <c r="AO92" s="244"/>
      <c r="AP92" s="245"/>
      <c r="AQ92" s="246">
        <f t="shared" ref="AQ92:AR92" si="50">SUM(AQ93:AQ128)</f>
        <v>0</v>
      </c>
      <c r="AR92" s="246">
        <f t="shared" si="50"/>
        <v>0</v>
      </c>
      <c r="AS92" s="246">
        <f t="shared" ref="AS92:AW92" si="51">SUM(AS93:AS128)</f>
        <v>0</v>
      </c>
      <c r="AT92" s="246">
        <f t="shared" si="51"/>
        <v>0</v>
      </c>
      <c r="AU92" s="246">
        <f t="shared" si="51"/>
        <v>0</v>
      </c>
      <c r="AV92" s="246">
        <f t="shared" si="51"/>
        <v>0</v>
      </c>
      <c r="AW92" s="246">
        <f t="shared" si="51"/>
        <v>0</v>
      </c>
      <c r="AX92" s="245"/>
      <c r="AY92" s="246">
        <f t="shared" ref="AY92:AZ92" si="52">SUM(AY93:AY128)</f>
        <v>0</v>
      </c>
      <c r="AZ92" s="246">
        <f t="shared" si="52"/>
        <v>0</v>
      </c>
      <c r="BA92" s="246">
        <f t="shared" ref="BA92:BE92" si="53">SUM(BA93:BA128)</f>
        <v>0</v>
      </c>
      <c r="BB92" s="246">
        <f t="shared" si="53"/>
        <v>0</v>
      </c>
      <c r="BC92" s="246">
        <f t="shared" si="53"/>
        <v>0</v>
      </c>
      <c r="BD92" s="246">
        <f t="shared" si="53"/>
        <v>0</v>
      </c>
      <c r="BE92" s="246">
        <f t="shared" si="53"/>
        <v>0</v>
      </c>
      <c r="BF92" s="245"/>
      <c r="BG92" s="246">
        <f t="shared" ref="BG92:BH92" si="54">SUM(BG93:BG128)</f>
        <v>0</v>
      </c>
      <c r="BH92" s="246">
        <f t="shared" si="54"/>
        <v>0</v>
      </c>
      <c r="BI92" s="246">
        <f t="shared" ref="BI92:BM92" si="55">SUM(BI93:BI128)</f>
        <v>0</v>
      </c>
      <c r="BJ92" s="246">
        <f t="shared" si="55"/>
        <v>0</v>
      </c>
      <c r="BK92" s="246">
        <f t="shared" si="55"/>
        <v>0</v>
      </c>
      <c r="BL92" s="246">
        <f t="shared" si="55"/>
        <v>0</v>
      </c>
      <c r="BM92" s="246">
        <f t="shared" si="55"/>
        <v>0</v>
      </c>
      <c r="BN92" s="245"/>
      <c r="BO92" s="246">
        <f t="shared" ref="BO92:BP92" si="56">SUM(BO93:BO128)</f>
        <v>0</v>
      </c>
      <c r="BP92" s="246">
        <f t="shared" si="56"/>
        <v>0</v>
      </c>
      <c r="BQ92" s="246">
        <f t="shared" ref="BQ92:BU92" si="57">SUM(BQ93:BQ128)</f>
        <v>0</v>
      </c>
      <c r="BR92" s="246">
        <f t="shared" si="57"/>
        <v>0</v>
      </c>
      <c r="BS92" s="246">
        <f t="shared" si="57"/>
        <v>0</v>
      </c>
      <c r="BT92" s="246">
        <f t="shared" si="57"/>
        <v>0</v>
      </c>
      <c r="BU92" s="246">
        <f t="shared" si="57"/>
        <v>0</v>
      </c>
    </row>
    <row r="93" spans="1:73" ht="40.15" customHeight="1">
      <c r="A93" s="133"/>
      <c r="B93" s="141"/>
      <c r="C93" s="1220" t="s">
        <v>2796</v>
      </c>
      <c r="D93" s="1306" t="s">
        <v>2797</v>
      </c>
      <c r="E93" s="1232">
        <v>924</v>
      </c>
      <c r="F93" s="1238" t="s">
        <v>3939</v>
      </c>
      <c r="G93" s="1226" t="s">
        <v>2182</v>
      </c>
      <c r="H93" s="1244" t="s">
        <v>2954</v>
      </c>
      <c r="I93" s="1244" t="s">
        <v>2982</v>
      </c>
      <c r="J93" s="1244" t="s">
        <v>3058</v>
      </c>
      <c r="K93" s="1226" t="s">
        <v>3917</v>
      </c>
      <c r="L93" s="1244" t="s">
        <v>3614</v>
      </c>
      <c r="M93" s="1226" t="s">
        <v>3910</v>
      </c>
      <c r="N93" s="1252">
        <v>2026004540019</v>
      </c>
      <c r="O93" s="1392" t="s">
        <v>3918</v>
      </c>
      <c r="P93" s="1261" t="s">
        <v>2741</v>
      </c>
      <c r="Q93" s="1267">
        <v>200</v>
      </c>
      <c r="R93" s="1276" t="s">
        <v>2871</v>
      </c>
      <c r="S93" s="1276"/>
      <c r="T93" s="1284"/>
      <c r="U93" s="1287"/>
      <c r="V93" s="1287"/>
      <c r="W93" s="1287"/>
      <c r="X93" s="1287"/>
      <c r="Y93" s="1287"/>
      <c r="Z93" s="1294">
        <f t="shared" si="49"/>
        <v>0</v>
      </c>
      <c r="AA93" s="1294">
        <f t="shared" ref="AA93:AF105" si="58">SUM(AR93:AR96,AZ93:AZ96,BH93:BH96,BP93:BP96)</f>
        <v>0</v>
      </c>
      <c r="AB93" s="1294">
        <f t="shared" si="58"/>
        <v>0</v>
      </c>
      <c r="AC93" s="1294">
        <f t="shared" si="58"/>
        <v>0</v>
      </c>
      <c r="AD93" s="1294">
        <f t="shared" si="58"/>
        <v>0</v>
      </c>
      <c r="AE93" s="1294">
        <f t="shared" si="58"/>
        <v>0</v>
      </c>
      <c r="AF93" s="1294">
        <f t="shared" si="58"/>
        <v>0</v>
      </c>
      <c r="AG93" s="194"/>
      <c r="AH93" s="195"/>
      <c r="AI93" s="195"/>
      <c r="AJ93" s="195"/>
      <c r="AK93" s="196"/>
      <c r="AL93" s="197"/>
      <c r="AM93" s="197"/>
      <c r="AN93" s="197"/>
      <c r="AO93" s="197"/>
      <c r="AP93" s="1300">
        <f>+U93</f>
        <v>0</v>
      </c>
      <c r="AQ93" s="1294">
        <f>SUM(AR93:AW96)</f>
        <v>0</v>
      </c>
      <c r="AR93" s="209"/>
      <c r="AS93" s="209"/>
      <c r="AT93" s="209"/>
      <c r="AU93" s="209"/>
      <c r="AV93" s="209"/>
      <c r="AW93" s="209"/>
      <c r="AX93" s="1300">
        <f>+V93</f>
        <v>0</v>
      </c>
      <c r="AY93" s="1294">
        <f>SUM(AZ93:BE96)</f>
        <v>0</v>
      </c>
      <c r="AZ93" s="209"/>
      <c r="BA93" s="209"/>
      <c r="BB93" s="209"/>
      <c r="BC93" s="209"/>
      <c r="BD93" s="209"/>
      <c r="BE93" s="209"/>
      <c r="BF93" s="1300">
        <f>+W93</f>
        <v>0</v>
      </c>
      <c r="BG93" s="1294">
        <f>SUM(BH93:BM96)</f>
        <v>0</v>
      </c>
      <c r="BH93" s="209"/>
      <c r="BI93" s="209"/>
      <c r="BJ93" s="209"/>
      <c r="BK93" s="209"/>
      <c r="BL93" s="209"/>
      <c r="BM93" s="209"/>
      <c r="BN93" s="1300">
        <f>+X93</f>
        <v>0</v>
      </c>
      <c r="BO93" s="1294">
        <f>SUM(BP93:BU96)</f>
        <v>0</v>
      </c>
      <c r="BP93" s="209"/>
      <c r="BQ93" s="209"/>
      <c r="BR93" s="209"/>
      <c r="BS93" s="209"/>
      <c r="BT93" s="209"/>
      <c r="BU93" s="209"/>
    </row>
    <row r="94" spans="1:73" ht="40.15" customHeight="1">
      <c r="A94" s="133"/>
      <c r="B94" s="141"/>
      <c r="C94" s="1221"/>
      <c r="D94" s="1307"/>
      <c r="E94" s="1233"/>
      <c r="F94" s="1239"/>
      <c r="G94" s="1227"/>
      <c r="H94" s="1245"/>
      <c r="I94" s="1245"/>
      <c r="J94" s="1245"/>
      <c r="K94" s="1227"/>
      <c r="L94" s="1245"/>
      <c r="M94" s="1227"/>
      <c r="N94" s="1253"/>
      <c r="O94" s="1392"/>
      <c r="P94" s="1262"/>
      <c r="Q94" s="1268"/>
      <c r="R94" s="1277"/>
      <c r="S94" s="1277"/>
      <c r="T94" s="1285"/>
      <c r="U94" s="1288"/>
      <c r="V94" s="1288"/>
      <c r="W94" s="1288"/>
      <c r="X94" s="1288"/>
      <c r="Y94" s="1288"/>
      <c r="Z94" s="1295"/>
      <c r="AA94" s="1295"/>
      <c r="AB94" s="1295"/>
      <c r="AC94" s="1295"/>
      <c r="AD94" s="1295"/>
      <c r="AE94" s="1295"/>
      <c r="AF94" s="1295"/>
      <c r="AG94" s="198"/>
      <c r="AH94" s="199"/>
      <c r="AI94" s="199"/>
      <c r="AJ94" s="199"/>
      <c r="AK94" s="200"/>
      <c r="AL94" s="201"/>
      <c r="AM94" s="201"/>
      <c r="AN94" s="201"/>
      <c r="AO94" s="201"/>
      <c r="AP94" s="1301"/>
      <c r="AQ94" s="1295"/>
      <c r="AR94" s="210"/>
      <c r="AS94" s="210"/>
      <c r="AT94" s="210"/>
      <c r="AU94" s="210"/>
      <c r="AV94" s="210"/>
      <c r="AW94" s="210"/>
      <c r="AX94" s="1301"/>
      <c r="AY94" s="1295"/>
      <c r="AZ94" s="210"/>
      <c r="BA94" s="210"/>
      <c r="BB94" s="210"/>
      <c r="BC94" s="210"/>
      <c r="BD94" s="210"/>
      <c r="BE94" s="210"/>
      <c r="BF94" s="1301"/>
      <c r="BG94" s="1295"/>
      <c r="BH94" s="210"/>
      <c r="BI94" s="210"/>
      <c r="BJ94" s="210"/>
      <c r="BK94" s="210"/>
      <c r="BL94" s="210"/>
      <c r="BM94" s="210"/>
      <c r="BN94" s="1301"/>
      <c r="BO94" s="1295"/>
      <c r="BP94" s="210"/>
      <c r="BQ94" s="210"/>
      <c r="BR94" s="210"/>
      <c r="BS94" s="210"/>
      <c r="BT94" s="210"/>
      <c r="BU94" s="210"/>
    </row>
    <row r="95" spans="1:73" ht="40.15" customHeight="1">
      <c r="A95" s="133"/>
      <c r="B95" s="141"/>
      <c r="C95" s="1221"/>
      <c r="D95" s="1307"/>
      <c r="E95" s="1233"/>
      <c r="F95" s="1239"/>
      <c r="G95" s="1227"/>
      <c r="H95" s="1245"/>
      <c r="I95" s="1245"/>
      <c r="J95" s="1245"/>
      <c r="K95" s="1227"/>
      <c r="L95" s="1245"/>
      <c r="M95" s="1227"/>
      <c r="N95" s="1253"/>
      <c r="O95" s="1392"/>
      <c r="P95" s="1262"/>
      <c r="Q95" s="1268"/>
      <c r="R95" s="1277"/>
      <c r="S95" s="1277"/>
      <c r="T95" s="1285"/>
      <c r="U95" s="1288"/>
      <c r="V95" s="1288"/>
      <c r="W95" s="1288"/>
      <c r="X95" s="1288"/>
      <c r="Y95" s="1288"/>
      <c r="Z95" s="1295"/>
      <c r="AA95" s="1295"/>
      <c r="AB95" s="1295"/>
      <c r="AC95" s="1295"/>
      <c r="AD95" s="1295"/>
      <c r="AE95" s="1295"/>
      <c r="AF95" s="1295"/>
      <c r="AG95" s="200"/>
      <c r="AH95" s="199"/>
      <c r="AI95" s="199"/>
      <c r="AJ95" s="199"/>
      <c r="AK95" s="200"/>
      <c r="AL95" s="201"/>
      <c r="AM95" s="201"/>
      <c r="AN95" s="201"/>
      <c r="AO95" s="201"/>
      <c r="AP95" s="1301"/>
      <c r="AQ95" s="1295"/>
      <c r="AR95" s="210"/>
      <c r="AS95" s="210"/>
      <c r="AT95" s="210"/>
      <c r="AU95" s="210"/>
      <c r="AV95" s="210"/>
      <c r="AW95" s="210"/>
      <c r="AX95" s="1301"/>
      <c r="AY95" s="1295"/>
      <c r="AZ95" s="210"/>
      <c r="BA95" s="210"/>
      <c r="BB95" s="210"/>
      <c r="BC95" s="210"/>
      <c r="BD95" s="210"/>
      <c r="BE95" s="210"/>
      <c r="BF95" s="1301"/>
      <c r="BG95" s="1295"/>
      <c r="BH95" s="210"/>
      <c r="BI95" s="210"/>
      <c r="BJ95" s="210"/>
      <c r="BK95" s="210"/>
      <c r="BL95" s="210"/>
      <c r="BM95" s="210"/>
      <c r="BN95" s="1301"/>
      <c r="BO95" s="1295"/>
      <c r="BP95" s="210"/>
      <c r="BQ95" s="210"/>
      <c r="BR95" s="210"/>
      <c r="BS95" s="210"/>
      <c r="BT95" s="210"/>
      <c r="BU95" s="210"/>
    </row>
    <row r="96" spans="1:73" ht="40.15" customHeight="1">
      <c r="A96" s="133"/>
      <c r="B96" s="141"/>
      <c r="C96" s="1222"/>
      <c r="D96" s="1308"/>
      <c r="E96" s="1234"/>
      <c r="F96" s="1240"/>
      <c r="G96" s="1228"/>
      <c r="H96" s="1246"/>
      <c r="I96" s="1246"/>
      <c r="J96" s="1246"/>
      <c r="K96" s="1228"/>
      <c r="L96" s="1246"/>
      <c r="M96" s="1228"/>
      <c r="N96" s="1254"/>
      <c r="O96" s="1392"/>
      <c r="P96" s="1263"/>
      <c r="Q96" s="1269"/>
      <c r="R96" s="1278"/>
      <c r="S96" s="1278"/>
      <c r="T96" s="1286"/>
      <c r="U96" s="1289"/>
      <c r="V96" s="1289"/>
      <c r="W96" s="1289"/>
      <c r="X96" s="1289"/>
      <c r="Y96" s="1289"/>
      <c r="Z96" s="1296"/>
      <c r="AA96" s="1296"/>
      <c r="AB96" s="1296"/>
      <c r="AC96" s="1296"/>
      <c r="AD96" s="1296"/>
      <c r="AE96" s="1296"/>
      <c r="AF96" s="1296"/>
      <c r="AG96" s="202"/>
      <c r="AH96" s="203"/>
      <c r="AI96" s="203"/>
      <c r="AJ96" s="203"/>
      <c r="AK96" s="202"/>
      <c r="AL96" s="204"/>
      <c r="AM96" s="204"/>
      <c r="AN96" s="204"/>
      <c r="AO96" s="204"/>
      <c r="AP96" s="1302"/>
      <c r="AQ96" s="1296"/>
      <c r="AR96" s="211"/>
      <c r="AS96" s="211"/>
      <c r="AT96" s="211"/>
      <c r="AU96" s="211"/>
      <c r="AV96" s="211"/>
      <c r="AW96" s="211"/>
      <c r="AX96" s="1302"/>
      <c r="AY96" s="1296"/>
      <c r="AZ96" s="211"/>
      <c r="BA96" s="211"/>
      <c r="BB96" s="211"/>
      <c r="BC96" s="211"/>
      <c r="BD96" s="211"/>
      <c r="BE96" s="211"/>
      <c r="BF96" s="1302"/>
      <c r="BG96" s="1296"/>
      <c r="BH96" s="211"/>
      <c r="BI96" s="211"/>
      <c r="BJ96" s="211"/>
      <c r="BK96" s="211"/>
      <c r="BL96" s="211"/>
      <c r="BM96" s="211"/>
      <c r="BN96" s="1302"/>
      <c r="BO96" s="1296"/>
      <c r="BP96" s="211"/>
      <c r="BQ96" s="211"/>
      <c r="BR96" s="211"/>
      <c r="BS96" s="211"/>
      <c r="BT96" s="211"/>
      <c r="BU96" s="211"/>
    </row>
    <row r="97" spans="1:73" ht="40.15" customHeight="1">
      <c r="A97" s="133"/>
      <c r="B97" s="141"/>
      <c r="C97" s="1220" t="s">
        <v>2798</v>
      </c>
      <c r="D97" s="1306" t="s">
        <v>2799</v>
      </c>
      <c r="E97" s="1232">
        <v>925</v>
      </c>
      <c r="F97" s="1238" t="s">
        <v>3940</v>
      </c>
      <c r="G97" s="1226" t="s">
        <v>2800</v>
      </c>
      <c r="H97" s="1244" t="s">
        <v>272</v>
      </c>
      <c r="I97" s="1244" t="s">
        <v>2982</v>
      </c>
      <c r="J97" s="1244" t="s">
        <v>3058</v>
      </c>
      <c r="K97" s="1226" t="s">
        <v>3917</v>
      </c>
      <c r="L97" s="1244" t="s">
        <v>3614</v>
      </c>
      <c r="M97" s="1226" t="s">
        <v>3910</v>
      </c>
      <c r="N97" s="1252">
        <v>2026004540019</v>
      </c>
      <c r="O97" s="1392" t="s">
        <v>3918</v>
      </c>
      <c r="P97" s="1261" t="s">
        <v>2800</v>
      </c>
      <c r="Q97" s="1267">
        <v>1</v>
      </c>
      <c r="R97" s="1276" t="s">
        <v>2867</v>
      </c>
      <c r="S97" s="1276"/>
      <c r="T97" s="1284"/>
      <c r="U97" s="1287"/>
      <c r="V97" s="1287"/>
      <c r="W97" s="1287"/>
      <c r="X97" s="1287"/>
      <c r="Y97" s="1287"/>
      <c r="Z97" s="1294">
        <f t="shared" si="49"/>
        <v>0</v>
      </c>
      <c r="AA97" s="1294">
        <f t="shared" si="58"/>
        <v>0</v>
      </c>
      <c r="AB97" s="1294">
        <f t="shared" si="58"/>
        <v>0</v>
      </c>
      <c r="AC97" s="1294">
        <f t="shared" si="58"/>
        <v>0</v>
      </c>
      <c r="AD97" s="1294">
        <f t="shared" si="58"/>
        <v>0</v>
      </c>
      <c r="AE97" s="1294">
        <f t="shared" si="58"/>
        <v>0</v>
      </c>
      <c r="AF97" s="1294">
        <f t="shared" si="58"/>
        <v>0</v>
      </c>
      <c r="AG97" s="194"/>
      <c r="AH97" s="195"/>
      <c r="AI97" s="195"/>
      <c r="AJ97" s="195"/>
      <c r="AK97" s="196"/>
      <c r="AL97" s="197"/>
      <c r="AM97" s="197"/>
      <c r="AN97" s="197"/>
      <c r="AO97" s="197"/>
      <c r="AP97" s="1300">
        <f>+U97</f>
        <v>0</v>
      </c>
      <c r="AQ97" s="1294">
        <f>SUM(AR97:AW100)</f>
        <v>0</v>
      </c>
      <c r="AR97" s="209"/>
      <c r="AS97" s="209"/>
      <c r="AT97" s="209"/>
      <c r="AU97" s="209"/>
      <c r="AV97" s="209"/>
      <c r="AW97" s="209"/>
      <c r="AX97" s="1300">
        <f>+V97</f>
        <v>0</v>
      </c>
      <c r="AY97" s="1294">
        <f>SUM(AZ97:BE100)</f>
        <v>0</v>
      </c>
      <c r="AZ97" s="209"/>
      <c r="BA97" s="209"/>
      <c r="BB97" s="209"/>
      <c r="BC97" s="209"/>
      <c r="BD97" s="209"/>
      <c r="BE97" s="209"/>
      <c r="BF97" s="1300">
        <f>+W97</f>
        <v>0</v>
      </c>
      <c r="BG97" s="1294">
        <f>SUM(BH97:BM100)</f>
        <v>0</v>
      </c>
      <c r="BH97" s="209"/>
      <c r="BI97" s="209"/>
      <c r="BJ97" s="209"/>
      <c r="BK97" s="209"/>
      <c r="BL97" s="209"/>
      <c r="BM97" s="209"/>
      <c r="BN97" s="1300">
        <f>+X97</f>
        <v>0</v>
      </c>
      <c r="BO97" s="1294">
        <f>SUM(BP97:BU100)</f>
        <v>0</v>
      </c>
      <c r="BP97" s="209"/>
      <c r="BQ97" s="209"/>
      <c r="BR97" s="209"/>
      <c r="BS97" s="209"/>
      <c r="BT97" s="209"/>
      <c r="BU97" s="209"/>
    </row>
    <row r="98" spans="1:73" ht="40.15" customHeight="1">
      <c r="A98" s="133"/>
      <c r="B98" s="141"/>
      <c r="C98" s="1221"/>
      <c r="D98" s="1307"/>
      <c r="E98" s="1233"/>
      <c r="F98" s="1239"/>
      <c r="G98" s="1227"/>
      <c r="H98" s="1245"/>
      <c r="I98" s="1245"/>
      <c r="J98" s="1245"/>
      <c r="K98" s="1227"/>
      <c r="L98" s="1245"/>
      <c r="M98" s="1227"/>
      <c r="N98" s="1253"/>
      <c r="O98" s="1392"/>
      <c r="P98" s="1262"/>
      <c r="Q98" s="1268"/>
      <c r="R98" s="1277"/>
      <c r="S98" s="1277"/>
      <c r="T98" s="1285"/>
      <c r="U98" s="1288"/>
      <c r="V98" s="1288"/>
      <c r="W98" s="1288"/>
      <c r="X98" s="1288"/>
      <c r="Y98" s="1288"/>
      <c r="Z98" s="1295"/>
      <c r="AA98" s="1295"/>
      <c r="AB98" s="1295"/>
      <c r="AC98" s="1295"/>
      <c r="AD98" s="1295"/>
      <c r="AE98" s="1295"/>
      <c r="AF98" s="1295"/>
      <c r="AG98" s="198"/>
      <c r="AH98" s="199"/>
      <c r="AI98" s="199"/>
      <c r="AJ98" s="199"/>
      <c r="AK98" s="200"/>
      <c r="AL98" s="201"/>
      <c r="AM98" s="201"/>
      <c r="AN98" s="201"/>
      <c r="AO98" s="201"/>
      <c r="AP98" s="1301"/>
      <c r="AQ98" s="1295"/>
      <c r="AR98" s="210"/>
      <c r="AS98" s="210"/>
      <c r="AT98" s="210"/>
      <c r="AU98" s="210"/>
      <c r="AV98" s="210"/>
      <c r="AW98" s="210"/>
      <c r="AX98" s="1301"/>
      <c r="AY98" s="1295"/>
      <c r="AZ98" s="210"/>
      <c r="BA98" s="210"/>
      <c r="BB98" s="210"/>
      <c r="BC98" s="210"/>
      <c r="BD98" s="210"/>
      <c r="BE98" s="210"/>
      <c r="BF98" s="1301"/>
      <c r="BG98" s="1295"/>
      <c r="BH98" s="210"/>
      <c r="BI98" s="210"/>
      <c r="BJ98" s="210"/>
      <c r="BK98" s="210"/>
      <c r="BL98" s="210"/>
      <c r="BM98" s="210"/>
      <c r="BN98" s="1301"/>
      <c r="BO98" s="1295"/>
      <c r="BP98" s="210"/>
      <c r="BQ98" s="210"/>
      <c r="BR98" s="210"/>
      <c r="BS98" s="210"/>
      <c r="BT98" s="210"/>
      <c r="BU98" s="210"/>
    </row>
    <row r="99" spans="1:73" ht="40.15" customHeight="1">
      <c r="A99" s="133"/>
      <c r="B99" s="141"/>
      <c r="C99" s="1221"/>
      <c r="D99" s="1307"/>
      <c r="E99" s="1233"/>
      <c r="F99" s="1239"/>
      <c r="G99" s="1227"/>
      <c r="H99" s="1245"/>
      <c r="I99" s="1245"/>
      <c r="J99" s="1245"/>
      <c r="K99" s="1227"/>
      <c r="L99" s="1245"/>
      <c r="M99" s="1227"/>
      <c r="N99" s="1253"/>
      <c r="O99" s="1392"/>
      <c r="P99" s="1262"/>
      <c r="Q99" s="1268"/>
      <c r="R99" s="1277"/>
      <c r="S99" s="1277"/>
      <c r="T99" s="1285"/>
      <c r="U99" s="1288"/>
      <c r="V99" s="1288"/>
      <c r="W99" s="1288"/>
      <c r="X99" s="1288"/>
      <c r="Y99" s="1288"/>
      <c r="Z99" s="1295"/>
      <c r="AA99" s="1295"/>
      <c r="AB99" s="1295"/>
      <c r="AC99" s="1295"/>
      <c r="AD99" s="1295"/>
      <c r="AE99" s="1295"/>
      <c r="AF99" s="1295"/>
      <c r="AG99" s="200"/>
      <c r="AH99" s="199"/>
      <c r="AI99" s="199"/>
      <c r="AJ99" s="199"/>
      <c r="AK99" s="200"/>
      <c r="AL99" s="201"/>
      <c r="AM99" s="201"/>
      <c r="AN99" s="201"/>
      <c r="AO99" s="201"/>
      <c r="AP99" s="1301"/>
      <c r="AQ99" s="1295"/>
      <c r="AR99" s="210"/>
      <c r="AS99" s="210"/>
      <c r="AT99" s="210"/>
      <c r="AU99" s="210"/>
      <c r="AV99" s="210"/>
      <c r="AW99" s="210"/>
      <c r="AX99" s="1301"/>
      <c r="AY99" s="1295"/>
      <c r="AZ99" s="210"/>
      <c r="BA99" s="210"/>
      <c r="BB99" s="210"/>
      <c r="BC99" s="210"/>
      <c r="BD99" s="210"/>
      <c r="BE99" s="210"/>
      <c r="BF99" s="1301"/>
      <c r="BG99" s="1295"/>
      <c r="BH99" s="210"/>
      <c r="BI99" s="210"/>
      <c r="BJ99" s="210"/>
      <c r="BK99" s="210"/>
      <c r="BL99" s="210"/>
      <c r="BM99" s="210"/>
      <c r="BN99" s="1301"/>
      <c r="BO99" s="1295"/>
      <c r="BP99" s="210"/>
      <c r="BQ99" s="210"/>
      <c r="BR99" s="210"/>
      <c r="BS99" s="210"/>
      <c r="BT99" s="210"/>
      <c r="BU99" s="210"/>
    </row>
    <row r="100" spans="1:73" ht="40.15" customHeight="1">
      <c r="A100" s="133"/>
      <c r="B100" s="141"/>
      <c r="C100" s="1222"/>
      <c r="D100" s="1308"/>
      <c r="E100" s="1234"/>
      <c r="F100" s="1240"/>
      <c r="G100" s="1228"/>
      <c r="H100" s="1246"/>
      <c r="I100" s="1246"/>
      <c r="J100" s="1246"/>
      <c r="K100" s="1228"/>
      <c r="L100" s="1246"/>
      <c r="M100" s="1228"/>
      <c r="N100" s="1254"/>
      <c r="O100" s="1392"/>
      <c r="P100" s="1263"/>
      <c r="Q100" s="1269"/>
      <c r="R100" s="1278"/>
      <c r="S100" s="1278"/>
      <c r="T100" s="1286"/>
      <c r="U100" s="1289"/>
      <c r="V100" s="1289"/>
      <c r="W100" s="1289"/>
      <c r="X100" s="1289"/>
      <c r="Y100" s="1289"/>
      <c r="Z100" s="1296"/>
      <c r="AA100" s="1296"/>
      <c r="AB100" s="1296"/>
      <c r="AC100" s="1296"/>
      <c r="AD100" s="1296"/>
      <c r="AE100" s="1296"/>
      <c r="AF100" s="1296"/>
      <c r="AG100" s="202"/>
      <c r="AH100" s="203"/>
      <c r="AI100" s="203"/>
      <c r="AJ100" s="203"/>
      <c r="AK100" s="202"/>
      <c r="AL100" s="204"/>
      <c r="AM100" s="204"/>
      <c r="AN100" s="204"/>
      <c r="AO100" s="204"/>
      <c r="AP100" s="1302"/>
      <c r="AQ100" s="1296"/>
      <c r="AR100" s="211"/>
      <c r="AS100" s="211"/>
      <c r="AT100" s="211"/>
      <c r="AU100" s="211"/>
      <c r="AV100" s="211"/>
      <c r="AW100" s="211"/>
      <c r="AX100" s="1302"/>
      <c r="AY100" s="1296"/>
      <c r="AZ100" s="211"/>
      <c r="BA100" s="211"/>
      <c r="BB100" s="211"/>
      <c r="BC100" s="211"/>
      <c r="BD100" s="211"/>
      <c r="BE100" s="211"/>
      <c r="BF100" s="1302"/>
      <c r="BG100" s="1296"/>
      <c r="BH100" s="211"/>
      <c r="BI100" s="211"/>
      <c r="BJ100" s="211"/>
      <c r="BK100" s="211"/>
      <c r="BL100" s="211"/>
      <c r="BM100" s="211"/>
      <c r="BN100" s="1302"/>
      <c r="BO100" s="1296"/>
      <c r="BP100" s="211"/>
      <c r="BQ100" s="211"/>
      <c r="BR100" s="211"/>
      <c r="BS100" s="211"/>
      <c r="BT100" s="211"/>
      <c r="BU100" s="211"/>
    </row>
    <row r="101" spans="1:73" ht="40.15" customHeight="1">
      <c r="A101" s="133"/>
      <c r="B101" s="141"/>
      <c r="C101" s="1220" t="s">
        <v>2801</v>
      </c>
      <c r="D101" s="1306" t="s">
        <v>2802</v>
      </c>
      <c r="E101" s="1232">
        <v>926</v>
      </c>
      <c r="F101" s="1238" t="s">
        <v>3939</v>
      </c>
      <c r="G101" s="1226" t="s">
        <v>2182</v>
      </c>
      <c r="H101" s="1244" t="s">
        <v>3011</v>
      </c>
      <c r="I101" s="1244" t="s">
        <v>2982</v>
      </c>
      <c r="J101" s="1244" t="s">
        <v>3058</v>
      </c>
      <c r="K101" s="1226" t="s">
        <v>3917</v>
      </c>
      <c r="L101" s="1244" t="s">
        <v>3614</v>
      </c>
      <c r="M101" s="1226" t="s">
        <v>3910</v>
      </c>
      <c r="N101" s="1252">
        <v>2026004540019</v>
      </c>
      <c r="O101" s="1392" t="s">
        <v>3918</v>
      </c>
      <c r="P101" s="1261" t="s">
        <v>2182</v>
      </c>
      <c r="Q101" s="1267">
        <v>4</v>
      </c>
      <c r="R101" s="1276" t="s">
        <v>2871</v>
      </c>
      <c r="S101" s="1276"/>
      <c r="T101" s="1284"/>
      <c r="U101" s="1287"/>
      <c r="V101" s="1287"/>
      <c r="W101" s="1287"/>
      <c r="X101" s="1287"/>
      <c r="Y101" s="1287"/>
      <c r="Z101" s="1294">
        <f t="shared" si="49"/>
        <v>0</v>
      </c>
      <c r="AA101" s="1294">
        <f t="shared" si="58"/>
        <v>0</v>
      </c>
      <c r="AB101" s="1294">
        <f t="shared" si="58"/>
        <v>0</v>
      </c>
      <c r="AC101" s="1294">
        <f t="shared" si="58"/>
        <v>0</v>
      </c>
      <c r="AD101" s="1294">
        <f t="shared" si="58"/>
        <v>0</v>
      </c>
      <c r="AE101" s="1294">
        <f t="shared" si="58"/>
        <v>0</v>
      </c>
      <c r="AF101" s="1294">
        <f t="shared" si="58"/>
        <v>0</v>
      </c>
      <c r="AG101" s="194"/>
      <c r="AH101" s="195"/>
      <c r="AI101" s="195"/>
      <c r="AJ101" s="195"/>
      <c r="AK101" s="196"/>
      <c r="AL101" s="197"/>
      <c r="AM101" s="197"/>
      <c r="AN101" s="197"/>
      <c r="AO101" s="197"/>
      <c r="AP101" s="1300">
        <f>+U101</f>
        <v>0</v>
      </c>
      <c r="AQ101" s="1294">
        <f>SUM(AR101:AW104)</f>
        <v>0</v>
      </c>
      <c r="AR101" s="209"/>
      <c r="AS101" s="209"/>
      <c r="AT101" s="209"/>
      <c r="AU101" s="209"/>
      <c r="AV101" s="209"/>
      <c r="AW101" s="209"/>
      <c r="AX101" s="1300">
        <f>+V101</f>
        <v>0</v>
      </c>
      <c r="AY101" s="1294">
        <f>SUM(AZ101:BE104)</f>
        <v>0</v>
      </c>
      <c r="AZ101" s="209"/>
      <c r="BA101" s="209"/>
      <c r="BB101" s="209"/>
      <c r="BC101" s="209"/>
      <c r="BD101" s="209"/>
      <c r="BE101" s="209"/>
      <c r="BF101" s="1300">
        <f>+W101</f>
        <v>0</v>
      </c>
      <c r="BG101" s="1294">
        <f>SUM(BH101:BM104)</f>
        <v>0</v>
      </c>
      <c r="BH101" s="209"/>
      <c r="BI101" s="209"/>
      <c r="BJ101" s="209"/>
      <c r="BK101" s="209"/>
      <c r="BL101" s="209"/>
      <c r="BM101" s="209"/>
      <c r="BN101" s="1300">
        <f>+X101</f>
        <v>0</v>
      </c>
      <c r="BO101" s="1294">
        <f>SUM(BP101:BU104)</f>
        <v>0</v>
      </c>
      <c r="BP101" s="209"/>
      <c r="BQ101" s="209"/>
      <c r="BR101" s="209"/>
      <c r="BS101" s="209"/>
      <c r="BT101" s="209"/>
      <c r="BU101" s="209"/>
    </row>
    <row r="102" spans="1:73" ht="40.15" customHeight="1">
      <c r="A102" s="133"/>
      <c r="B102" s="141"/>
      <c r="C102" s="1221"/>
      <c r="D102" s="1307"/>
      <c r="E102" s="1233"/>
      <c r="F102" s="1239"/>
      <c r="G102" s="1227"/>
      <c r="H102" s="1245"/>
      <c r="I102" s="1245"/>
      <c r="J102" s="1245"/>
      <c r="K102" s="1227"/>
      <c r="L102" s="1245"/>
      <c r="M102" s="1227"/>
      <c r="N102" s="1253"/>
      <c r="O102" s="1392"/>
      <c r="P102" s="1262"/>
      <c r="Q102" s="1268"/>
      <c r="R102" s="1277"/>
      <c r="S102" s="1277"/>
      <c r="T102" s="1285"/>
      <c r="U102" s="1288"/>
      <c r="V102" s="1288"/>
      <c r="W102" s="1288"/>
      <c r="X102" s="1288"/>
      <c r="Y102" s="1288"/>
      <c r="Z102" s="1295"/>
      <c r="AA102" s="1295"/>
      <c r="AB102" s="1295"/>
      <c r="AC102" s="1295"/>
      <c r="AD102" s="1295"/>
      <c r="AE102" s="1295"/>
      <c r="AF102" s="1295"/>
      <c r="AG102" s="198"/>
      <c r="AH102" s="199"/>
      <c r="AI102" s="199"/>
      <c r="AJ102" s="199"/>
      <c r="AK102" s="200"/>
      <c r="AL102" s="201"/>
      <c r="AM102" s="201"/>
      <c r="AN102" s="201"/>
      <c r="AO102" s="201"/>
      <c r="AP102" s="1301"/>
      <c r="AQ102" s="1295"/>
      <c r="AR102" s="210"/>
      <c r="AS102" s="210"/>
      <c r="AT102" s="210"/>
      <c r="AU102" s="210"/>
      <c r="AV102" s="210"/>
      <c r="AW102" s="210"/>
      <c r="AX102" s="1301"/>
      <c r="AY102" s="1295"/>
      <c r="AZ102" s="210"/>
      <c r="BA102" s="210"/>
      <c r="BB102" s="210"/>
      <c r="BC102" s="210"/>
      <c r="BD102" s="210"/>
      <c r="BE102" s="210"/>
      <c r="BF102" s="1301"/>
      <c r="BG102" s="1295"/>
      <c r="BH102" s="210"/>
      <c r="BI102" s="210"/>
      <c r="BJ102" s="210"/>
      <c r="BK102" s="210"/>
      <c r="BL102" s="210"/>
      <c r="BM102" s="210"/>
      <c r="BN102" s="1301"/>
      <c r="BO102" s="1295"/>
      <c r="BP102" s="210"/>
      <c r="BQ102" s="210"/>
      <c r="BR102" s="210"/>
      <c r="BS102" s="210"/>
      <c r="BT102" s="210"/>
      <c r="BU102" s="210"/>
    </row>
    <row r="103" spans="1:73" ht="40.15" customHeight="1">
      <c r="A103" s="133"/>
      <c r="B103" s="141"/>
      <c r="C103" s="1221"/>
      <c r="D103" s="1307"/>
      <c r="E103" s="1233"/>
      <c r="F103" s="1239"/>
      <c r="G103" s="1227"/>
      <c r="H103" s="1245"/>
      <c r="I103" s="1245"/>
      <c r="J103" s="1245"/>
      <c r="K103" s="1227"/>
      <c r="L103" s="1245"/>
      <c r="M103" s="1227"/>
      <c r="N103" s="1253"/>
      <c r="O103" s="1392"/>
      <c r="P103" s="1262"/>
      <c r="Q103" s="1268"/>
      <c r="R103" s="1277"/>
      <c r="S103" s="1277"/>
      <c r="T103" s="1285"/>
      <c r="U103" s="1288"/>
      <c r="V103" s="1288"/>
      <c r="W103" s="1288"/>
      <c r="X103" s="1288"/>
      <c r="Y103" s="1288"/>
      <c r="Z103" s="1295"/>
      <c r="AA103" s="1295"/>
      <c r="AB103" s="1295"/>
      <c r="AC103" s="1295"/>
      <c r="AD103" s="1295"/>
      <c r="AE103" s="1295"/>
      <c r="AF103" s="1295"/>
      <c r="AG103" s="200"/>
      <c r="AH103" s="199"/>
      <c r="AI103" s="199"/>
      <c r="AJ103" s="199"/>
      <c r="AK103" s="200"/>
      <c r="AL103" s="201"/>
      <c r="AM103" s="201"/>
      <c r="AN103" s="201"/>
      <c r="AO103" s="201"/>
      <c r="AP103" s="1301"/>
      <c r="AQ103" s="1295"/>
      <c r="AR103" s="210"/>
      <c r="AS103" s="210"/>
      <c r="AT103" s="210"/>
      <c r="AU103" s="210"/>
      <c r="AV103" s="210"/>
      <c r="AW103" s="210"/>
      <c r="AX103" s="1301"/>
      <c r="AY103" s="1295"/>
      <c r="AZ103" s="210"/>
      <c r="BA103" s="210"/>
      <c r="BB103" s="210"/>
      <c r="BC103" s="210"/>
      <c r="BD103" s="210"/>
      <c r="BE103" s="210"/>
      <c r="BF103" s="1301"/>
      <c r="BG103" s="1295"/>
      <c r="BH103" s="210"/>
      <c r="BI103" s="210"/>
      <c r="BJ103" s="210"/>
      <c r="BK103" s="210"/>
      <c r="BL103" s="210"/>
      <c r="BM103" s="210"/>
      <c r="BN103" s="1301"/>
      <c r="BO103" s="1295"/>
      <c r="BP103" s="210"/>
      <c r="BQ103" s="210"/>
      <c r="BR103" s="210"/>
      <c r="BS103" s="210"/>
      <c r="BT103" s="210"/>
      <c r="BU103" s="210"/>
    </row>
    <row r="104" spans="1:73" ht="40.15" customHeight="1">
      <c r="A104" s="133"/>
      <c r="B104" s="141"/>
      <c r="C104" s="1222"/>
      <c r="D104" s="1308"/>
      <c r="E104" s="1234"/>
      <c r="F104" s="1240"/>
      <c r="G104" s="1228"/>
      <c r="H104" s="1246"/>
      <c r="I104" s="1246"/>
      <c r="J104" s="1246"/>
      <c r="K104" s="1228"/>
      <c r="L104" s="1246"/>
      <c r="M104" s="1228"/>
      <c r="N104" s="1254"/>
      <c r="O104" s="1392"/>
      <c r="P104" s="1263"/>
      <c r="Q104" s="1269"/>
      <c r="R104" s="1278"/>
      <c r="S104" s="1278"/>
      <c r="T104" s="1286"/>
      <c r="U104" s="1289"/>
      <c r="V104" s="1289"/>
      <c r="W104" s="1289"/>
      <c r="X104" s="1289"/>
      <c r="Y104" s="1289"/>
      <c r="Z104" s="1296"/>
      <c r="AA104" s="1296"/>
      <c r="AB104" s="1296"/>
      <c r="AC104" s="1296"/>
      <c r="AD104" s="1296"/>
      <c r="AE104" s="1296"/>
      <c r="AF104" s="1296"/>
      <c r="AG104" s="202"/>
      <c r="AH104" s="203"/>
      <c r="AI104" s="203"/>
      <c r="AJ104" s="203"/>
      <c r="AK104" s="202"/>
      <c r="AL104" s="204"/>
      <c r="AM104" s="204"/>
      <c r="AN104" s="204"/>
      <c r="AO104" s="204"/>
      <c r="AP104" s="1302"/>
      <c r="AQ104" s="1296"/>
      <c r="AR104" s="211"/>
      <c r="AS104" s="211"/>
      <c r="AT104" s="211"/>
      <c r="AU104" s="211"/>
      <c r="AV104" s="211"/>
      <c r="AW104" s="211"/>
      <c r="AX104" s="1302"/>
      <c r="AY104" s="1296"/>
      <c r="AZ104" s="211"/>
      <c r="BA104" s="211"/>
      <c r="BB104" s="211"/>
      <c r="BC104" s="211"/>
      <c r="BD104" s="211"/>
      <c r="BE104" s="211"/>
      <c r="BF104" s="1302"/>
      <c r="BG104" s="1296"/>
      <c r="BH104" s="211"/>
      <c r="BI104" s="211"/>
      <c r="BJ104" s="211"/>
      <c r="BK104" s="211"/>
      <c r="BL104" s="211"/>
      <c r="BM104" s="211"/>
      <c r="BN104" s="1302"/>
      <c r="BO104" s="1296"/>
      <c r="BP104" s="211"/>
      <c r="BQ104" s="211"/>
      <c r="BR104" s="211"/>
      <c r="BS104" s="211"/>
      <c r="BT104" s="211"/>
      <c r="BU104" s="211"/>
    </row>
    <row r="105" spans="1:73" ht="40.15" customHeight="1">
      <c r="A105" s="133"/>
      <c r="B105" s="141"/>
      <c r="C105" s="1220" t="s">
        <v>2803</v>
      </c>
      <c r="D105" s="1306" t="s">
        <v>2804</v>
      </c>
      <c r="E105" s="1232">
        <v>927</v>
      </c>
      <c r="F105" s="1238" t="s">
        <v>3876</v>
      </c>
      <c r="G105" s="1226" t="s">
        <v>809</v>
      </c>
      <c r="H105" s="1244" t="s">
        <v>3025</v>
      </c>
      <c r="I105" s="1244" t="s">
        <v>2982</v>
      </c>
      <c r="J105" s="1244" t="s">
        <v>3058</v>
      </c>
      <c r="K105" s="1226" t="s">
        <v>3917</v>
      </c>
      <c r="L105" s="1244" t="s">
        <v>3614</v>
      </c>
      <c r="M105" s="1226" t="s">
        <v>3910</v>
      </c>
      <c r="N105" s="1252">
        <v>2026004540019</v>
      </c>
      <c r="O105" s="1392" t="s">
        <v>3918</v>
      </c>
      <c r="P105" s="1261" t="s">
        <v>809</v>
      </c>
      <c r="Q105" s="1267">
        <v>40</v>
      </c>
      <c r="R105" s="1276" t="s">
        <v>2871</v>
      </c>
      <c r="S105" s="1276"/>
      <c r="T105" s="1284"/>
      <c r="U105" s="1287"/>
      <c r="V105" s="1287"/>
      <c r="W105" s="1287"/>
      <c r="X105" s="1287"/>
      <c r="Y105" s="1287"/>
      <c r="Z105" s="1294">
        <f t="shared" si="49"/>
        <v>0</v>
      </c>
      <c r="AA105" s="1294">
        <f t="shared" si="58"/>
        <v>0</v>
      </c>
      <c r="AB105" s="1294">
        <f t="shared" si="58"/>
        <v>0</v>
      </c>
      <c r="AC105" s="1294">
        <f t="shared" si="58"/>
        <v>0</v>
      </c>
      <c r="AD105" s="1294">
        <f t="shared" si="58"/>
        <v>0</v>
      </c>
      <c r="AE105" s="1294">
        <f t="shared" si="58"/>
        <v>0</v>
      </c>
      <c r="AF105" s="1294">
        <f t="shared" si="58"/>
        <v>0</v>
      </c>
      <c r="AG105" s="194"/>
      <c r="AH105" s="195"/>
      <c r="AI105" s="195"/>
      <c r="AJ105" s="195"/>
      <c r="AK105" s="196"/>
      <c r="AL105" s="197"/>
      <c r="AM105" s="197"/>
      <c r="AN105" s="197"/>
      <c r="AO105" s="197"/>
      <c r="AP105" s="1300">
        <f>+U105</f>
        <v>0</v>
      </c>
      <c r="AQ105" s="1294">
        <f>SUM(AR105:AW108)</f>
        <v>0</v>
      </c>
      <c r="AR105" s="209"/>
      <c r="AS105" s="209"/>
      <c r="AT105" s="209"/>
      <c r="AU105" s="209"/>
      <c r="AV105" s="209"/>
      <c r="AW105" s="209"/>
      <c r="AX105" s="1300">
        <f>+V105</f>
        <v>0</v>
      </c>
      <c r="AY105" s="1294">
        <f>SUM(AZ105:BE108)</f>
        <v>0</v>
      </c>
      <c r="AZ105" s="209"/>
      <c r="BA105" s="209"/>
      <c r="BB105" s="209"/>
      <c r="BC105" s="209"/>
      <c r="BD105" s="209"/>
      <c r="BE105" s="209"/>
      <c r="BF105" s="1300">
        <f>+W105</f>
        <v>0</v>
      </c>
      <c r="BG105" s="1294">
        <f>SUM(BH105:BM108)</f>
        <v>0</v>
      </c>
      <c r="BH105" s="209"/>
      <c r="BI105" s="209"/>
      <c r="BJ105" s="209"/>
      <c r="BK105" s="209"/>
      <c r="BL105" s="209"/>
      <c r="BM105" s="209"/>
      <c r="BN105" s="1300">
        <f>+X105</f>
        <v>0</v>
      </c>
      <c r="BO105" s="1294">
        <f>SUM(BP105:BU108)</f>
        <v>0</v>
      </c>
      <c r="BP105" s="209"/>
      <c r="BQ105" s="209"/>
      <c r="BR105" s="209"/>
      <c r="BS105" s="209"/>
      <c r="BT105" s="209"/>
      <c r="BU105" s="209"/>
    </row>
    <row r="106" spans="1:73" ht="40.15" customHeight="1">
      <c r="A106" s="133"/>
      <c r="B106" s="141"/>
      <c r="C106" s="1221"/>
      <c r="D106" s="1307"/>
      <c r="E106" s="1233"/>
      <c r="F106" s="1239"/>
      <c r="G106" s="1227"/>
      <c r="H106" s="1245"/>
      <c r="I106" s="1245"/>
      <c r="J106" s="1245"/>
      <c r="K106" s="1227"/>
      <c r="L106" s="1245"/>
      <c r="M106" s="1227"/>
      <c r="N106" s="1253"/>
      <c r="O106" s="1392"/>
      <c r="P106" s="1262"/>
      <c r="Q106" s="1268"/>
      <c r="R106" s="1277"/>
      <c r="S106" s="1277"/>
      <c r="T106" s="1285"/>
      <c r="U106" s="1288"/>
      <c r="V106" s="1288"/>
      <c r="W106" s="1288"/>
      <c r="X106" s="1288"/>
      <c r="Y106" s="1288"/>
      <c r="Z106" s="1295"/>
      <c r="AA106" s="1295"/>
      <c r="AB106" s="1295"/>
      <c r="AC106" s="1295"/>
      <c r="AD106" s="1295"/>
      <c r="AE106" s="1295"/>
      <c r="AF106" s="1295"/>
      <c r="AG106" s="198"/>
      <c r="AH106" s="199"/>
      <c r="AI106" s="199"/>
      <c r="AJ106" s="199"/>
      <c r="AK106" s="200"/>
      <c r="AL106" s="201"/>
      <c r="AM106" s="201"/>
      <c r="AN106" s="201"/>
      <c r="AO106" s="201"/>
      <c r="AP106" s="1301"/>
      <c r="AQ106" s="1295"/>
      <c r="AR106" s="210"/>
      <c r="AS106" s="210"/>
      <c r="AT106" s="210"/>
      <c r="AU106" s="210"/>
      <c r="AV106" s="210"/>
      <c r="AW106" s="210"/>
      <c r="AX106" s="1301"/>
      <c r="AY106" s="1295"/>
      <c r="AZ106" s="210"/>
      <c r="BA106" s="210"/>
      <c r="BB106" s="210"/>
      <c r="BC106" s="210"/>
      <c r="BD106" s="210"/>
      <c r="BE106" s="210"/>
      <c r="BF106" s="1301"/>
      <c r="BG106" s="1295"/>
      <c r="BH106" s="210"/>
      <c r="BI106" s="210"/>
      <c r="BJ106" s="210"/>
      <c r="BK106" s="210"/>
      <c r="BL106" s="210"/>
      <c r="BM106" s="210"/>
      <c r="BN106" s="1301"/>
      <c r="BO106" s="1295"/>
      <c r="BP106" s="210"/>
      <c r="BQ106" s="210"/>
      <c r="BR106" s="210"/>
      <c r="BS106" s="210"/>
      <c r="BT106" s="210"/>
      <c r="BU106" s="210"/>
    </row>
    <row r="107" spans="1:73" ht="40.15" customHeight="1">
      <c r="A107" s="133"/>
      <c r="B107" s="141"/>
      <c r="C107" s="1221"/>
      <c r="D107" s="1307"/>
      <c r="E107" s="1233"/>
      <c r="F107" s="1239"/>
      <c r="G107" s="1227"/>
      <c r="H107" s="1245"/>
      <c r="I107" s="1245"/>
      <c r="J107" s="1245"/>
      <c r="K107" s="1227"/>
      <c r="L107" s="1245"/>
      <c r="M107" s="1227"/>
      <c r="N107" s="1253"/>
      <c r="O107" s="1392"/>
      <c r="P107" s="1262"/>
      <c r="Q107" s="1268"/>
      <c r="R107" s="1277"/>
      <c r="S107" s="1277"/>
      <c r="T107" s="1285"/>
      <c r="U107" s="1288"/>
      <c r="V107" s="1288"/>
      <c r="W107" s="1288"/>
      <c r="X107" s="1288"/>
      <c r="Y107" s="1288"/>
      <c r="Z107" s="1295"/>
      <c r="AA107" s="1295"/>
      <c r="AB107" s="1295"/>
      <c r="AC107" s="1295"/>
      <c r="AD107" s="1295"/>
      <c r="AE107" s="1295"/>
      <c r="AF107" s="1295"/>
      <c r="AG107" s="200"/>
      <c r="AH107" s="199"/>
      <c r="AI107" s="199"/>
      <c r="AJ107" s="199"/>
      <c r="AK107" s="200"/>
      <c r="AL107" s="201"/>
      <c r="AM107" s="201"/>
      <c r="AN107" s="201"/>
      <c r="AO107" s="201"/>
      <c r="AP107" s="1301"/>
      <c r="AQ107" s="1295"/>
      <c r="AR107" s="210"/>
      <c r="AS107" s="210"/>
      <c r="AT107" s="210"/>
      <c r="AU107" s="210"/>
      <c r="AV107" s="210"/>
      <c r="AW107" s="210"/>
      <c r="AX107" s="1301"/>
      <c r="AY107" s="1295"/>
      <c r="AZ107" s="210"/>
      <c r="BA107" s="210"/>
      <c r="BB107" s="210"/>
      <c r="BC107" s="210"/>
      <c r="BD107" s="210"/>
      <c r="BE107" s="210"/>
      <c r="BF107" s="1301"/>
      <c r="BG107" s="1295"/>
      <c r="BH107" s="210"/>
      <c r="BI107" s="210"/>
      <c r="BJ107" s="210"/>
      <c r="BK107" s="210"/>
      <c r="BL107" s="210"/>
      <c r="BM107" s="210"/>
      <c r="BN107" s="1301"/>
      <c r="BO107" s="1295"/>
      <c r="BP107" s="210"/>
      <c r="BQ107" s="210"/>
      <c r="BR107" s="210"/>
      <c r="BS107" s="210"/>
      <c r="BT107" s="210"/>
      <c r="BU107" s="210"/>
    </row>
    <row r="108" spans="1:73" ht="40.15" customHeight="1">
      <c r="A108" s="133"/>
      <c r="B108" s="141"/>
      <c r="C108" s="1222"/>
      <c r="D108" s="1308"/>
      <c r="E108" s="1234"/>
      <c r="F108" s="1240"/>
      <c r="G108" s="1228"/>
      <c r="H108" s="1246"/>
      <c r="I108" s="1246"/>
      <c r="J108" s="1246"/>
      <c r="K108" s="1228"/>
      <c r="L108" s="1246"/>
      <c r="M108" s="1228"/>
      <c r="N108" s="1254"/>
      <c r="O108" s="1392"/>
      <c r="P108" s="1263"/>
      <c r="Q108" s="1269"/>
      <c r="R108" s="1278"/>
      <c r="S108" s="1278"/>
      <c r="T108" s="1286"/>
      <c r="U108" s="1289"/>
      <c r="V108" s="1289"/>
      <c r="W108" s="1289"/>
      <c r="X108" s="1289"/>
      <c r="Y108" s="1289"/>
      <c r="Z108" s="1296"/>
      <c r="AA108" s="1296"/>
      <c r="AB108" s="1296"/>
      <c r="AC108" s="1296"/>
      <c r="AD108" s="1296"/>
      <c r="AE108" s="1296"/>
      <c r="AF108" s="1296"/>
      <c r="AG108" s="202"/>
      <c r="AH108" s="203"/>
      <c r="AI108" s="203"/>
      <c r="AJ108" s="203"/>
      <c r="AK108" s="202"/>
      <c r="AL108" s="204"/>
      <c r="AM108" s="204"/>
      <c r="AN108" s="204"/>
      <c r="AO108" s="204"/>
      <c r="AP108" s="1302"/>
      <c r="AQ108" s="1296"/>
      <c r="AR108" s="211"/>
      <c r="AS108" s="211"/>
      <c r="AT108" s="211"/>
      <c r="AU108" s="211"/>
      <c r="AV108" s="211"/>
      <c r="AW108" s="211"/>
      <c r="AX108" s="1302"/>
      <c r="AY108" s="1296"/>
      <c r="AZ108" s="211"/>
      <c r="BA108" s="211"/>
      <c r="BB108" s="211"/>
      <c r="BC108" s="211"/>
      <c r="BD108" s="211"/>
      <c r="BE108" s="211"/>
      <c r="BF108" s="1302"/>
      <c r="BG108" s="1296"/>
      <c r="BH108" s="211"/>
      <c r="BI108" s="211"/>
      <c r="BJ108" s="211"/>
      <c r="BK108" s="211"/>
      <c r="BL108" s="211"/>
      <c r="BM108" s="211"/>
      <c r="BN108" s="1302"/>
      <c r="BO108" s="1296"/>
      <c r="BP108" s="211"/>
      <c r="BQ108" s="211"/>
      <c r="BR108" s="211"/>
      <c r="BS108" s="211"/>
      <c r="BT108" s="211"/>
      <c r="BU108" s="211"/>
    </row>
    <row r="109" spans="1:73" ht="40.15" customHeight="1">
      <c r="A109" s="133"/>
      <c r="B109" s="141"/>
      <c r="C109" s="1220" t="s">
        <v>2805</v>
      </c>
      <c r="D109" s="1226" t="s">
        <v>2806</v>
      </c>
      <c r="E109" s="1232">
        <v>928</v>
      </c>
      <c r="F109" s="1238"/>
      <c r="G109" s="1226" t="s">
        <v>742</v>
      </c>
      <c r="H109" s="1244" t="s">
        <v>272</v>
      </c>
      <c r="I109" s="1244" t="s">
        <v>2982</v>
      </c>
      <c r="J109" s="1244" t="s">
        <v>3058</v>
      </c>
      <c r="K109" s="1226" t="s">
        <v>3917</v>
      </c>
      <c r="L109" s="1244" t="s">
        <v>3614</v>
      </c>
      <c r="M109" s="1226" t="s">
        <v>3910</v>
      </c>
      <c r="N109" s="1252">
        <v>2026004540019</v>
      </c>
      <c r="O109" s="1392" t="s">
        <v>3918</v>
      </c>
      <c r="P109" s="1261" t="s">
        <v>742</v>
      </c>
      <c r="Q109" s="1267">
        <v>1</v>
      </c>
      <c r="R109" s="1276" t="s">
        <v>2871</v>
      </c>
      <c r="S109" s="1276"/>
      <c r="T109" s="1284"/>
      <c r="U109" s="1287"/>
      <c r="V109" s="1287"/>
      <c r="W109" s="1287"/>
      <c r="X109" s="1287"/>
      <c r="Y109" s="1287"/>
      <c r="Z109" s="1294">
        <f t="shared" si="49"/>
        <v>0</v>
      </c>
      <c r="AA109" s="1294">
        <f t="shared" ref="AA109:AF121" si="59">SUM(AR109:AR112,AZ109:AZ112,BH109:BH112,BP109:BP112)</f>
        <v>0</v>
      </c>
      <c r="AB109" s="1294">
        <f t="shared" si="59"/>
        <v>0</v>
      </c>
      <c r="AC109" s="1294">
        <f t="shared" si="59"/>
        <v>0</v>
      </c>
      <c r="AD109" s="1294">
        <f t="shared" si="59"/>
        <v>0</v>
      </c>
      <c r="AE109" s="1294">
        <f t="shared" si="59"/>
        <v>0</v>
      </c>
      <c r="AF109" s="1294">
        <f t="shared" si="59"/>
        <v>0</v>
      </c>
      <c r="AG109" s="194"/>
      <c r="AH109" s="195"/>
      <c r="AI109" s="195"/>
      <c r="AJ109" s="195"/>
      <c r="AK109" s="196"/>
      <c r="AL109" s="197"/>
      <c r="AM109" s="197"/>
      <c r="AN109" s="197"/>
      <c r="AO109" s="197"/>
      <c r="AP109" s="1300">
        <f>+U109</f>
        <v>0</v>
      </c>
      <c r="AQ109" s="1294">
        <f>SUM(AR109:AW112)</f>
        <v>0</v>
      </c>
      <c r="AR109" s="209"/>
      <c r="AS109" s="209"/>
      <c r="AT109" s="209"/>
      <c r="AU109" s="209"/>
      <c r="AV109" s="209"/>
      <c r="AW109" s="209"/>
      <c r="AX109" s="1300">
        <f>+V109</f>
        <v>0</v>
      </c>
      <c r="AY109" s="1294">
        <f>SUM(AZ109:BE112)</f>
        <v>0</v>
      </c>
      <c r="AZ109" s="209"/>
      <c r="BA109" s="209"/>
      <c r="BB109" s="209"/>
      <c r="BC109" s="209"/>
      <c r="BD109" s="209"/>
      <c r="BE109" s="209"/>
      <c r="BF109" s="1300">
        <f>+W109</f>
        <v>0</v>
      </c>
      <c r="BG109" s="1294">
        <f>SUM(BH109:BM112)</f>
        <v>0</v>
      </c>
      <c r="BH109" s="209"/>
      <c r="BI109" s="209"/>
      <c r="BJ109" s="209"/>
      <c r="BK109" s="209"/>
      <c r="BL109" s="209"/>
      <c r="BM109" s="209"/>
      <c r="BN109" s="1300">
        <f>+X109</f>
        <v>0</v>
      </c>
      <c r="BO109" s="1294">
        <f>SUM(BP109:BU112)</f>
        <v>0</v>
      </c>
      <c r="BP109" s="209"/>
      <c r="BQ109" s="209"/>
      <c r="BR109" s="209"/>
      <c r="BS109" s="209"/>
      <c r="BT109" s="209"/>
      <c r="BU109" s="209"/>
    </row>
    <row r="110" spans="1:73" ht="40.15" customHeight="1">
      <c r="A110" s="133"/>
      <c r="B110" s="141"/>
      <c r="C110" s="1221"/>
      <c r="D110" s="1227"/>
      <c r="E110" s="1233"/>
      <c r="F110" s="1239"/>
      <c r="G110" s="1227"/>
      <c r="H110" s="1245"/>
      <c r="I110" s="1245"/>
      <c r="J110" s="1245"/>
      <c r="K110" s="1227"/>
      <c r="L110" s="1245"/>
      <c r="M110" s="1227"/>
      <c r="N110" s="1253"/>
      <c r="O110" s="1392"/>
      <c r="P110" s="1262"/>
      <c r="Q110" s="1268"/>
      <c r="R110" s="1277"/>
      <c r="S110" s="1277"/>
      <c r="T110" s="1285"/>
      <c r="U110" s="1288"/>
      <c r="V110" s="1288"/>
      <c r="W110" s="1288"/>
      <c r="X110" s="1288"/>
      <c r="Y110" s="1288"/>
      <c r="Z110" s="1295"/>
      <c r="AA110" s="1295"/>
      <c r="AB110" s="1295"/>
      <c r="AC110" s="1295"/>
      <c r="AD110" s="1295"/>
      <c r="AE110" s="1295"/>
      <c r="AF110" s="1295"/>
      <c r="AG110" s="198"/>
      <c r="AH110" s="199"/>
      <c r="AI110" s="199"/>
      <c r="AJ110" s="199"/>
      <c r="AK110" s="200"/>
      <c r="AL110" s="201"/>
      <c r="AM110" s="201"/>
      <c r="AN110" s="201"/>
      <c r="AO110" s="201"/>
      <c r="AP110" s="1301"/>
      <c r="AQ110" s="1295"/>
      <c r="AR110" s="210"/>
      <c r="AS110" s="210"/>
      <c r="AT110" s="210"/>
      <c r="AU110" s="210"/>
      <c r="AV110" s="210"/>
      <c r="AW110" s="210"/>
      <c r="AX110" s="1301"/>
      <c r="AY110" s="1295"/>
      <c r="AZ110" s="210"/>
      <c r="BA110" s="210"/>
      <c r="BB110" s="210"/>
      <c r="BC110" s="210"/>
      <c r="BD110" s="210"/>
      <c r="BE110" s="210"/>
      <c r="BF110" s="1301"/>
      <c r="BG110" s="1295"/>
      <c r="BH110" s="210"/>
      <c r="BI110" s="210"/>
      <c r="BJ110" s="210"/>
      <c r="BK110" s="210"/>
      <c r="BL110" s="210"/>
      <c r="BM110" s="210"/>
      <c r="BN110" s="1301"/>
      <c r="BO110" s="1295"/>
      <c r="BP110" s="210"/>
      <c r="BQ110" s="210"/>
      <c r="BR110" s="210"/>
      <c r="BS110" s="210"/>
      <c r="BT110" s="210"/>
      <c r="BU110" s="210"/>
    </row>
    <row r="111" spans="1:73" ht="40.15" customHeight="1">
      <c r="A111" s="133"/>
      <c r="B111" s="141"/>
      <c r="C111" s="1221"/>
      <c r="D111" s="1227"/>
      <c r="E111" s="1233"/>
      <c r="F111" s="1239"/>
      <c r="G111" s="1227"/>
      <c r="H111" s="1245"/>
      <c r="I111" s="1245"/>
      <c r="J111" s="1245"/>
      <c r="K111" s="1227"/>
      <c r="L111" s="1245"/>
      <c r="M111" s="1227"/>
      <c r="N111" s="1253"/>
      <c r="O111" s="1392"/>
      <c r="P111" s="1262"/>
      <c r="Q111" s="1268"/>
      <c r="R111" s="1277"/>
      <c r="S111" s="1277"/>
      <c r="T111" s="1285"/>
      <c r="U111" s="1288"/>
      <c r="V111" s="1288"/>
      <c r="W111" s="1288"/>
      <c r="X111" s="1288"/>
      <c r="Y111" s="1288"/>
      <c r="Z111" s="1295"/>
      <c r="AA111" s="1295"/>
      <c r="AB111" s="1295"/>
      <c r="AC111" s="1295"/>
      <c r="AD111" s="1295"/>
      <c r="AE111" s="1295"/>
      <c r="AF111" s="1295"/>
      <c r="AG111" s="200"/>
      <c r="AH111" s="199"/>
      <c r="AI111" s="199"/>
      <c r="AJ111" s="199"/>
      <c r="AK111" s="200"/>
      <c r="AL111" s="201"/>
      <c r="AM111" s="201"/>
      <c r="AN111" s="201"/>
      <c r="AO111" s="201"/>
      <c r="AP111" s="1301"/>
      <c r="AQ111" s="1295"/>
      <c r="AR111" s="210"/>
      <c r="AS111" s="210"/>
      <c r="AT111" s="210"/>
      <c r="AU111" s="210"/>
      <c r="AV111" s="210"/>
      <c r="AW111" s="210"/>
      <c r="AX111" s="1301"/>
      <c r="AY111" s="1295"/>
      <c r="AZ111" s="210"/>
      <c r="BA111" s="210"/>
      <c r="BB111" s="210"/>
      <c r="BC111" s="210"/>
      <c r="BD111" s="210"/>
      <c r="BE111" s="210"/>
      <c r="BF111" s="1301"/>
      <c r="BG111" s="1295"/>
      <c r="BH111" s="210"/>
      <c r="BI111" s="210"/>
      <c r="BJ111" s="210"/>
      <c r="BK111" s="210"/>
      <c r="BL111" s="210"/>
      <c r="BM111" s="210"/>
      <c r="BN111" s="1301"/>
      <c r="BO111" s="1295"/>
      <c r="BP111" s="210"/>
      <c r="BQ111" s="210"/>
      <c r="BR111" s="210"/>
      <c r="BS111" s="210"/>
      <c r="BT111" s="210"/>
      <c r="BU111" s="210"/>
    </row>
    <row r="112" spans="1:73" ht="40.15" customHeight="1">
      <c r="A112" s="133"/>
      <c r="B112" s="141"/>
      <c r="C112" s="1222"/>
      <c r="D112" s="1228"/>
      <c r="E112" s="1234"/>
      <c r="F112" s="1240"/>
      <c r="G112" s="1228"/>
      <c r="H112" s="1246"/>
      <c r="I112" s="1246"/>
      <c r="J112" s="1246"/>
      <c r="K112" s="1228"/>
      <c r="L112" s="1246"/>
      <c r="M112" s="1228"/>
      <c r="N112" s="1254"/>
      <c r="O112" s="1392"/>
      <c r="P112" s="1263"/>
      <c r="Q112" s="1269"/>
      <c r="R112" s="1278"/>
      <c r="S112" s="1278"/>
      <c r="T112" s="1286"/>
      <c r="U112" s="1289"/>
      <c r="V112" s="1289"/>
      <c r="W112" s="1289"/>
      <c r="X112" s="1289"/>
      <c r="Y112" s="1289"/>
      <c r="Z112" s="1296"/>
      <c r="AA112" s="1296"/>
      <c r="AB112" s="1296"/>
      <c r="AC112" s="1296"/>
      <c r="AD112" s="1296"/>
      <c r="AE112" s="1296"/>
      <c r="AF112" s="1296"/>
      <c r="AG112" s="202"/>
      <c r="AH112" s="203"/>
      <c r="AI112" s="203"/>
      <c r="AJ112" s="203"/>
      <c r="AK112" s="202"/>
      <c r="AL112" s="204"/>
      <c r="AM112" s="204"/>
      <c r="AN112" s="204"/>
      <c r="AO112" s="204"/>
      <c r="AP112" s="1302"/>
      <c r="AQ112" s="1296"/>
      <c r="AR112" s="211"/>
      <c r="AS112" s="211"/>
      <c r="AT112" s="211"/>
      <c r="AU112" s="211"/>
      <c r="AV112" s="211"/>
      <c r="AW112" s="211"/>
      <c r="AX112" s="1302"/>
      <c r="AY112" s="1296"/>
      <c r="AZ112" s="211"/>
      <c r="BA112" s="211"/>
      <c r="BB112" s="211"/>
      <c r="BC112" s="211"/>
      <c r="BD112" s="211"/>
      <c r="BE112" s="211"/>
      <c r="BF112" s="1302"/>
      <c r="BG112" s="1296"/>
      <c r="BH112" s="211"/>
      <c r="BI112" s="211"/>
      <c r="BJ112" s="211"/>
      <c r="BK112" s="211"/>
      <c r="BL112" s="211"/>
      <c r="BM112" s="211"/>
      <c r="BN112" s="1302"/>
      <c r="BO112" s="1296"/>
      <c r="BP112" s="211"/>
      <c r="BQ112" s="211"/>
      <c r="BR112" s="211"/>
      <c r="BS112" s="211"/>
      <c r="BT112" s="211"/>
      <c r="BU112" s="211"/>
    </row>
    <row r="113" spans="1:73" ht="40.15" customHeight="1">
      <c r="A113" s="133"/>
      <c r="B113" s="141"/>
      <c r="C113" s="1220" t="s">
        <v>2807</v>
      </c>
      <c r="D113" s="1226" t="s">
        <v>2808</v>
      </c>
      <c r="E113" s="1232">
        <v>929</v>
      </c>
      <c r="F113" s="1238" t="s">
        <v>3941</v>
      </c>
      <c r="G113" s="1226" t="s">
        <v>3925</v>
      </c>
      <c r="H113" s="1244" t="s">
        <v>272</v>
      </c>
      <c r="I113" s="1244" t="s">
        <v>2982</v>
      </c>
      <c r="J113" s="1244" t="s">
        <v>3058</v>
      </c>
      <c r="K113" s="1226" t="s">
        <v>3917</v>
      </c>
      <c r="L113" s="1244" t="s">
        <v>3614</v>
      </c>
      <c r="M113" s="1226" t="s">
        <v>3910</v>
      </c>
      <c r="N113" s="1252">
        <v>2026004540019</v>
      </c>
      <c r="O113" s="1392" t="s">
        <v>3918</v>
      </c>
      <c r="P113" s="1261" t="s">
        <v>351</v>
      </c>
      <c r="Q113" s="1267">
        <v>1</v>
      </c>
      <c r="R113" s="1276" t="s">
        <v>2871</v>
      </c>
      <c r="S113" s="1276"/>
      <c r="T113" s="1284"/>
      <c r="U113" s="1287"/>
      <c r="V113" s="1287"/>
      <c r="W113" s="1287"/>
      <c r="X113" s="1287"/>
      <c r="Y113" s="1287"/>
      <c r="Z113" s="1294">
        <f t="shared" si="49"/>
        <v>0</v>
      </c>
      <c r="AA113" s="1294">
        <f t="shared" si="59"/>
        <v>0</v>
      </c>
      <c r="AB113" s="1294">
        <f t="shared" si="59"/>
        <v>0</v>
      </c>
      <c r="AC113" s="1294">
        <f t="shared" si="59"/>
        <v>0</v>
      </c>
      <c r="AD113" s="1294">
        <f t="shared" si="59"/>
        <v>0</v>
      </c>
      <c r="AE113" s="1294">
        <f t="shared" si="59"/>
        <v>0</v>
      </c>
      <c r="AF113" s="1294">
        <f t="shared" si="59"/>
        <v>0</v>
      </c>
      <c r="AG113" s="194"/>
      <c r="AH113" s="195"/>
      <c r="AI113" s="195"/>
      <c r="AJ113" s="195"/>
      <c r="AK113" s="196"/>
      <c r="AL113" s="197"/>
      <c r="AM113" s="197"/>
      <c r="AN113" s="197"/>
      <c r="AO113" s="197"/>
      <c r="AP113" s="1300">
        <f>+U113</f>
        <v>0</v>
      </c>
      <c r="AQ113" s="1294">
        <f>SUM(AR113:AW116)</f>
        <v>0</v>
      </c>
      <c r="AR113" s="209"/>
      <c r="AS113" s="209"/>
      <c r="AT113" s="209"/>
      <c r="AU113" s="209"/>
      <c r="AV113" s="209"/>
      <c r="AW113" s="209"/>
      <c r="AX113" s="1300">
        <f>+V113</f>
        <v>0</v>
      </c>
      <c r="AY113" s="1294">
        <f>SUM(AZ113:BE116)</f>
        <v>0</v>
      </c>
      <c r="AZ113" s="209"/>
      <c r="BA113" s="209"/>
      <c r="BB113" s="209"/>
      <c r="BC113" s="209"/>
      <c r="BD113" s="209"/>
      <c r="BE113" s="209"/>
      <c r="BF113" s="1300">
        <f>+W113</f>
        <v>0</v>
      </c>
      <c r="BG113" s="1294">
        <f>SUM(BH113:BM116)</f>
        <v>0</v>
      </c>
      <c r="BH113" s="209"/>
      <c r="BI113" s="209"/>
      <c r="BJ113" s="209"/>
      <c r="BK113" s="209"/>
      <c r="BL113" s="209"/>
      <c r="BM113" s="209"/>
      <c r="BN113" s="1300">
        <f>+X113</f>
        <v>0</v>
      </c>
      <c r="BO113" s="1294">
        <f>SUM(BP113:BU116)</f>
        <v>0</v>
      </c>
      <c r="BP113" s="209"/>
      <c r="BQ113" s="209"/>
      <c r="BR113" s="209"/>
      <c r="BS113" s="209"/>
      <c r="BT113" s="209"/>
      <c r="BU113" s="209"/>
    </row>
    <row r="114" spans="1:73" ht="40.15" customHeight="1">
      <c r="A114" s="133"/>
      <c r="B114" s="141"/>
      <c r="C114" s="1221"/>
      <c r="D114" s="1227"/>
      <c r="E114" s="1233"/>
      <c r="F114" s="1239"/>
      <c r="G114" s="1227"/>
      <c r="H114" s="1245"/>
      <c r="I114" s="1245"/>
      <c r="J114" s="1245"/>
      <c r="K114" s="1227"/>
      <c r="L114" s="1245"/>
      <c r="M114" s="1227"/>
      <c r="N114" s="1253"/>
      <c r="O114" s="1392"/>
      <c r="P114" s="1262"/>
      <c r="Q114" s="1268"/>
      <c r="R114" s="1277"/>
      <c r="S114" s="1277"/>
      <c r="T114" s="1285"/>
      <c r="U114" s="1288"/>
      <c r="V114" s="1288"/>
      <c r="W114" s="1288"/>
      <c r="X114" s="1288"/>
      <c r="Y114" s="1288"/>
      <c r="Z114" s="1295"/>
      <c r="AA114" s="1295"/>
      <c r="AB114" s="1295"/>
      <c r="AC114" s="1295"/>
      <c r="AD114" s="1295"/>
      <c r="AE114" s="1295"/>
      <c r="AF114" s="1295"/>
      <c r="AG114" s="198"/>
      <c r="AH114" s="199"/>
      <c r="AI114" s="199"/>
      <c r="AJ114" s="199"/>
      <c r="AK114" s="200"/>
      <c r="AL114" s="201"/>
      <c r="AM114" s="201"/>
      <c r="AN114" s="201"/>
      <c r="AO114" s="201"/>
      <c r="AP114" s="1301"/>
      <c r="AQ114" s="1295"/>
      <c r="AR114" s="210"/>
      <c r="AS114" s="210"/>
      <c r="AT114" s="210"/>
      <c r="AU114" s="210"/>
      <c r="AV114" s="210"/>
      <c r="AW114" s="210"/>
      <c r="AX114" s="1301"/>
      <c r="AY114" s="1295"/>
      <c r="AZ114" s="210"/>
      <c r="BA114" s="210"/>
      <c r="BB114" s="210"/>
      <c r="BC114" s="210"/>
      <c r="BD114" s="210"/>
      <c r="BE114" s="210"/>
      <c r="BF114" s="1301"/>
      <c r="BG114" s="1295"/>
      <c r="BH114" s="210"/>
      <c r="BI114" s="210"/>
      <c r="BJ114" s="210"/>
      <c r="BK114" s="210"/>
      <c r="BL114" s="210"/>
      <c r="BM114" s="210"/>
      <c r="BN114" s="1301"/>
      <c r="BO114" s="1295"/>
      <c r="BP114" s="210"/>
      <c r="BQ114" s="210"/>
      <c r="BR114" s="210"/>
      <c r="BS114" s="210"/>
      <c r="BT114" s="210"/>
      <c r="BU114" s="210"/>
    </row>
    <row r="115" spans="1:73" ht="40.15" customHeight="1">
      <c r="A115" s="133"/>
      <c r="B115" s="141"/>
      <c r="C115" s="1221"/>
      <c r="D115" s="1227"/>
      <c r="E115" s="1233"/>
      <c r="F115" s="1239"/>
      <c r="G115" s="1227"/>
      <c r="H115" s="1245"/>
      <c r="I115" s="1245"/>
      <c r="J115" s="1245"/>
      <c r="K115" s="1227"/>
      <c r="L115" s="1245"/>
      <c r="M115" s="1227"/>
      <c r="N115" s="1253"/>
      <c r="O115" s="1392"/>
      <c r="P115" s="1262"/>
      <c r="Q115" s="1268"/>
      <c r="R115" s="1277"/>
      <c r="S115" s="1277"/>
      <c r="T115" s="1285"/>
      <c r="U115" s="1288"/>
      <c r="V115" s="1288"/>
      <c r="W115" s="1288"/>
      <c r="X115" s="1288"/>
      <c r="Y115" s="1288"/>
      <c r="Z115" s="1295"/>
      <c r="AA115" s="1295"/>
      <c r="AB115" s="1295"/>
      <c r="AC115" s="1295"/>
      <c r="AD115" s="1295"/>
      <c r="AE115" s="1295"/>
      <c r="AF115" s="1295"/>
      <c r="AG115" s="200"/>
      <c r="AH115" s="199"/>
      <c r="AI115" s="199"/>
      <c r="AJ115" s="199"/>
      <c r="AK115" s="200"/>
      <c r="AL115" s="201"/>
      <c r="AM115" s="201"/>
      <c r="AN115" s="201"/>
      <c r="AO115" s="201"/>
      <c r="AP115" s="1301"/>
      <c r="AQ115" s="1295"/>
      <c r="AR115" s="210"/>
      <c r="AS115" s="210"/>
      <c r="AT115" s="210"/>
      <c r="AU115" s="210"/>
      <c r="AV115" s="210"/>
      <c r="AW115" s="210"/>
      <c r="AX115" s="1301"/>
      <c r="AY115" s="1295"/>
      <c r="AZ115" s="210"/>
      <c r="BA115" s="210"/>
      <c r="BB115" s="210"/>
      <c r="BC115" s="210"/>
      <c r="BD115" s="210"/>
      <c r="BE115" s="210"/>
      <c r="BF115" s="1301"/>
      <c r="BG115" s="1295"/>
      <c r="BH115" s="210"/>
      <c r="BI115" s="210"/>
      <c r="BJ115" s="210"/>
      <c r="BK115" s="210"/>
      <c r="BL115" s="210"/>
      <c r="BM115" s="210"/>
      <c r="BN115" s="1301"/>
      <c r="BO115" s="1295"/>
      <c r="BP115" s="210"/>
      <c r="BQ115" s="210"/>
      <c r="BR115" s="210"/>
      <c r="BS115" s="210"/>
      <c r="BT115" s="210"/>
      <c r="BU115" s="210"/>
    </row>
    <row r="116" spans="1:73" ht="40.15" customHeight="1">
      <c r="A116" s="133"/>
      <c r="B116" s="141"/>
      <c r="C116" s="1222"/>
      <c r="D116" s="1228"/>
      <c r="E116" s="1234"/>
      <c r="F116" s="1240"/>
      <c r="G116" s="1228"/>
      <c r="H116" s="1246"/>
      <c r="I116" s="1246"/>
      <c r="J116" s="1246"/>
      <c r="K116" s="1228"/>
      <c r="L116" s="1246"/>
      <c r="M116" s="1228"/>
      <c r="N116" s="1254"/>
      <c r="O116" s="1392"/>
      <c r="P116" s="1263"/>
      <c r="Q116" s="1269"/>
      <c r="R116" s="1278"/>
      <c r="S116" s="1278"/>
      <c r="T116" s="1286"/>
      <c r="U116" s="1289"/>
      <c r="V116" s="1289"/>
      <c r="W116" s="1289"/>
      <c r="X116" s="1289"/>
      <c r="Y116" s="1289"/>
      <c r="Z116" s="1296"/>
      <c r="AA116" s="1296"/>
      <c r="AB116" s="1296"/>
      <c r="AC116" s="1296"/>
      <c r="AD116" s="1296"/>
      <c r="AE116" s="1296"/>
      <c r="AF116" s="1296"/>
      <c r="AG116" s="202"/>
      <c r="AH116" s="203"/>
      <c r="AI116" s="203"/>
      <c r="AJ116" s="203"/>
      <c r="AK116" s="202"/>
      <c r="AL116" s="204"/>
      <c r="AM116" s="204"/>
      <c r="AN116" s="204"/>
      <c r="AO116" s="204"/>
      <c r="AP116" s="1302"/>
      <c r="AQ116" s="1296"/>
      <c r="AR116" s="211"/>
      <c r="AS116" s="211"/>
      <c r="AT116" s="211"/>
      <c r="AU116" s="211"/>
      <c r="AV116" s="211"/>
      <c r="AW116" s="211"/>
      <c r="AX116" s="1302"/>
      <c r="AY116" s="1296"/>
      <c r="AZ116" s="211"/>
      <c r="BA116" s="211"/>
      <c r="BB116" s="211"/>
      <c r="BC116" s="211"/>
      <c r="BD116" s="211"/>
      <c r="BE116" s="211"/>
      <c r="BF116" s="1302"/>
      <c r="BG116" s="1296"/>
      <c r="BH116" s="211"/>
      <c r="BI116" s="211"/>
      <c r="BJ116" s="211"/>
      <c r="BK116" s="211"/>
      <c r="BL116" s="211"/>
      <c r="BM116" s="211"/>
      <c r="BN116" s="1302"/>
      <c r="BO116" s="1296"/>
      <c r="BP116" s="211"/>
      <c r="BQ116" s="211"/>
      <c r="BR116" s="211"/>
      <c r="BS116" s="211"/>
      <c r="BT116" s="211"/>
      <c r="BU116" s="211"/>
    </row>
    <row r="117" spans="1:73" ht="40.15" customHeight="1">
      <c r="A117" s="133"/>
      <c r="B117" s="141"/>
      <c r="C117" s="1220" t="s">
        <v>2809</v>
      </c>
      <c r="D117" s="1306" t="s">
        <v>2810</v>
      </c>
      <c r="E117" s="1232">
        <v>930</v>
      </c>
      <c r="F117" s="1238" t="s">
        <v>3942</v>
      </c>
      <c r="G117" s="1226" t="s">
        <v>2811</v>
      </c>
      <c r="H117" s="1244" t="s">
        <v>3133</v>
      </c>
      <c r="I117" s="1244" t="s">
        <v>2982</v>
      </c>
      <c r="J117" s="1244" t="s">
        <v>3058</v>
      </c>
      <c r="K117" s="1226" t="s">
        <v>3917</v>
      </c>
      <c r="L117" s="1244" t="s">
        <v>3614</v>
      </c>
      <c r="M117" s="1226" t="s">
        <v>3910</v>
      </c>
      <c r="N117" s="1252">
        <v>2026004540019</v>
      </c>
      <c r="O117" s="1392" t="s">
        <v>3918</v>
      </c>
      <c r="P117" s="1261" t="s">
        <v>2811</v>
      </c>
      <c r="Q117" s="1267">
        <v>10</v>
      </c>
      <c r="R117" s="1276" t="s">
        <v>2871</v>
      </c>
      <c r="S117" s="1276"/>
      <c r="T117" s="1284"/>
      <c r="U117" s="1287"/>
      <c r="V117" s="1287"/>
      <c r="W117" s="1287"/>
      <c r="X117" s="1287"/>
      <c r="Y117" s="1287"/>
      <c r="Z117" s="1294">
        <f t="shared" ref="Z117:Z125" si="60">+AQ117+AY117+BG117+BO117</f>
        <v>0</v>
      </c>
      <c r="AA117" s="1294">
        <f t="shared" si="59"/>
        <v>0</v>
      </c>
      <c r="AB117" s="1294">
        <f t="shared" si="59"/>
        <v>0</v>
      </c>
      <c r="AC117" s="1294">
        <f t="shared" si="59"/>
        <v>0</v>
      </c>
      <c r="AD117" s="1294">
        <f t="shared" si="59"/>
        <v>0</v>
      </c>
      <c r="AE117" s="1294">
        <f t="shared" si="59"/>
        <v>0</v>
      </c>
      <c r="AF117" s="1294">
        <f t="shared" si="59"/>
        <v>0</v>
      </c>
      <c r="AG117" s="194"/>
      <c r="AH117" s="195"/>
      <c r="AI117" s="195"/>
      <c r="AJ117" s="195"/>
      <c r="AK117" s="196"/>
      <c r="AL117" s="197"/>
      <c r="AM117" s="197"/>
      <c r="AN117" s="197"/>
      <c r="AO117" s="197"/>
      <c r="AP117" s="1300">
        <f>+U117</f>
        <v>0</v>
      </c>
      <c r="AQ117" s="1294">
        <f>SUM(AR117:AW120)</f>
        <v>0</v>
      </c>
      <c r="AR117" s="209"/>
      <c r="AS117" s="209"/>
      <c r="AT117" s="209"/>
      <c r="AU117" s="209"/>
      <c r="AV117" s="209"/>
      <c r="AW117" s="209"/>
      <c r="AX117" s="1300">
        <f>+V117</f>
        <v>0</v>
      </c>
      <c r="AY117" s="1294">
        <f>SUM(AZ117:BE120)</f>
        <v>0</v>
      </c>
      <c r="AZ117" s="209"/>
      <c r="BA117" s="209"/>
      <c r="BB117" s="209"/>
      <c r="BC117" s="209"/>
      <c r="BD117" s="209"/>
      <c r="BE117" s="209"/>
      <c r="BF117" s="1300">
        <f>+W117</f>
        <v>0</v>
      </c>
      <c r="BG117" s="1294">
        <f>SUM(BH117:BM120)</f>
        <v>0</v>
      </c>
      <c r="BH117" s="209"/>
      <c r="BI117" s="209"/>
      <c r="BJ117" s="209"/>
      <c r="BK117" s="209"/>
      <c r="BL117" s="209"/>
      <c r="BM117" s="209"/>
      <c r="BN117" s="1300">
        <f>+X117</f>
        <v>0</v>
      </c>
      <c r="BO117" s="1294">
        <f>SUM(BP117:BU120)</f>
        <v>0</v>
      </c>
      <c r="BP117" s="209"/>
      <c r="BQ117" s="209"/>
      <c r="BR117" s="209"/>
      <c r="BS117" s="209"/>
      <c r="BT117" s="209"/>
      <c r="BU117" s="209"/>
    </row>
    <row r="118" spans="1:73" ht="40.15" customHeight="1">
      <c r="A118" s="133"/>
      <c r="B118" s="141"/>
      <c r="C118" s="1221"/>
      <c r="D118" s="1307"/>
      <c r="E118" s="1233"/>
      <c r="F118" s="1239"/>
      <c r="G118" s="1227"/>
      <c r="H118" s="1245"/>
      <c r="I118" s="1245"/>
      <c r="J118" s="1245"/>
      <c r="K118" s="1227"/>
      <c r="L118" s="1245"/>
      <c r="M118" s="1227"/>
      <c r="N118" s="1253"/>
      <c r="O118" s="1392"/>
      <c r="P118" s="1262"/>
      <c r="Q118" s="1268"/>
      <c r="R118" s="1277"/>
      <c r="S118" s="1277"/>
      <c r="T118" s="1285"/>
      <c r="U118" s="1288"/>
      <c r="V118" s="1288"/>
      <c r="W118" s="1288"/>
      <c r="X118" s="1288"/>
      <c r="Y118" s="1288"/>
      <c r="Z118" s="1295"/>
      <c r="AA118" s="1295"/>
      <c r="AB118" s="1295"/>
      <c r="AC118" s="1295"/>
      <c r="AD118" s="1295"/>
      <c r="AE118" s="1295"/>
      <c r="AF118" s="1295"/>
      <c r="AG118" s="198"/>
      <c r="AH118" s="199"/>
      <c r="AI118" s="199"/>
      <c r="AJ118" s="199"/>
      <c r="AK118" s="200"/>
      <c r="AL118" s="201"/>
      <c r="AM118" s="201"/>
      <c r="AN118" s="201"/>
      <c r="AO118" s="201"/>
      <c r="AP118" s="1301"/>
      <c r="AQ118" s="1295"/>
      <c r="AR118" s="210"/>
      <c r="AS118" s="210"/>
      <c r="AT118" s="210"/>
      <c r="AU118" s="210"/>
      <c r="AV118" s="210"/>
      <c r="AW118" s="210"/>
      <c r="AX118" s="1301"/>
      <c r="AY118" s="1295"/>
      <c r="AZ118" s="210"/>
      <c r="BA118" s="210"/>
      <c r="BB118" s="210"/>
      <c r="BC118" s="210"/>
      <c r="BD118" s="210"/>
      <c r="BE118" s="210"/>
      <c r="BF118" s="1301"/>
      <c r="BG118" s="1295"/>
      <c r="BH118" s="210"/>
      <c r="BI118" s="210"/>
      <c r="BJ118" s="210"/>
      <c r="BK118" s="210"/>
      <c r="BL118" s="210"/>
      <c r="BM118" s="210"/>
      <c r="BN118" s="1301"/>
      <c r="BO118" s="1295"/>
      <c r="BP118" s="210"/>
      <c r="BQ118" s="210"/>
      <c r="BR118" s="210"/>
      <c r="BS118" s="210"/>
      <c r="BT118" s="210"/>
      <c r="BU118" s="210"/>
    </row>
    <row r="119" spans="1:73" ht="40.15" customHeight="1">
      <c r="A119" s="133"/>
      <c r="B119" s="141"/>
      <c r="C119" s="1221"/>
      <c r="D119" s="1307"/>
      <c r="E119" s="1233"/>
      <c r="F119" s="1239"/>
      <c r="G119" s="1227"/>
      <c r="H119" s="1245"/>
      <c r="I119" s="1245"/>
      <c r="J119" s="1245"/>
      <c r="K119" s="1227"/>
      <c r="L119" s="1245"/>
      <c r="M119" s="1227"/>
      <c r="N119" s="1253"/>
      <c r="O119" s="1392"/>
      <c r="P119" s="1262"/>
      <c r="Q119" s="1268"/>
      <c r="R119" s="1277"/>
      <c r="S119" s="1277"/>
      <c r="T119" s="1285"/>
      <c r="U119" s="1288"/>
      <c r="V119" s="1288"/>
      <c r="W119" s="1288"/>
      <c r="X119" s="1288"/>
      <c r="Y119" s="1288"/>
      <c r="Z119" s="1295"/>
      <c r="AA119" s="1295"/>
      <c r="AB119" s="1295"/>
      <c r="AC119" s="1295"/>
      <c r="AD119" s="1295"/>
      <c r="AE119" s="1295"/>
      <c r="AF119" s="1295"/>
      <c r="AG119" s="200"/>
      <c r="AH119" s="199"/>
      <c r="AI119" s="199"/>
      <c r="AJ119" s="199"/>
      <c r="AK119" s="200"/>
      <c r="AL119" s="201"/>
      <c r="AM119" s="201"/>
      <c r="AN119" s="201"/>
      <c r="AO119" s="201"/>
      <c r="AP119" s="1301"/>
      <c r="AQ119" s="1295"/>
      <c r="AR119" s="210"/>
      <c r="AS119" s="210"/>
      <c r="AT119" s="210"/>
      <c r="AU119" s="210"/>
      <c r="AV119" s="210"/>
      <c r="AW119" s="210"/>
      <c r="AX119" s="1301"/>
      <c r="AY119" s="1295"/>
      <c r="AZ119" s="210"/>
      <c r="BA119" s="210"/>
      <c r="BB119" s="210"/>
      <c r="BC119" s="210"/>
      <c r="BD119" s="210"/>
      <c r="BE119" s="210"/>
      <c r="BF119" s="1301"/>
      <c r="BG119" s="1295"/>
      <c r="BH119" s="210"/>
      <c r="BI119" s="210"/>
      <c r="BJ119" s="210"/>
      <c r="BK119" s="210"/>
      <c r="BL119" s="210"/>
      <c r="BM119" s="210"/>
      <c r="BN119" s="1301"/>
      <c r="BO119" s="1295"/>
      <c r="BP119" s="210"/>
      <c r="BQ119" s="210"/>
      <c r="BR119" s="210"/>
      <c r="BS119" s="210"/>
      <c r="BT119" s="210"/>
      <c r="BU119" s="210"/>
    </row>
    <row r="120" spans="1:73" ht="40.15" customHeight="1">
      <c r="A120" s="133"/>
      <c r="B120" s="141"/>
      <c r="C120" s="1222"/>
      <c r="D120" s="1308"/>
      <c r="E120" s="1234"/>
      <c r="F120" s="1240"/>
      <c r="G120" s="1228"/>
      <c r="H120" s="1246"/>
      <c r="I120" s="1246"/>
      <c r="J120" s="1246"/>
      <c r="K120" s="1228"/>
      <c r="L120" s="1246"/>
      <c r="M120" s="1228"/>
      <c r="N120" s="1254"/>
      <c r="O120" s="1392"/>
      <c r="P120" s="1263"/>
      <c r="Q120" s="1269"/>
      <c r="R120" s="1278"/>
      <c r="S120" s="1278"/>
      <c r="T120" s="1286"/>
      <c r="U120" s="1289"/>
      <c r="V120" s="1289"/>
      <c r="W120" s="1289"/>
      <c r="X120" s="1289"/>
      <c r="Y120" s="1289"/>
      <c r="Z120" s="1296"/>
      <c r="AA120" s="1296"/>
      <c r="AB120" s="1296"/>
      <c r="AC120" s="1296"/>
      <c r="AD120" s="1296"/>
      <c r="AE120" s="1296"/>
      <c r="AF120" s="1296"/>
      <c r="AG120" s="202"/>
      <c r="AH120" s="203"/>
      <c r="AI120" s="203"/>
      <c r="AJ120" s="203"/>
      <c r="AK120" s="202"/>
      <c r="AL120" s="204"/>
      <c r="AM120" s="204"/>
      <c r="AN120" s="204"/>
      <c r="AO120" s="204"/>
      <c r="AP120" s="1302"/>
      <c r="AQ120" s="1296"/>
      <c r="AR120" s="211"/>
      <c r="AS120" s="211"/>
      <c r="AT120" s="211"/>
      <c r="AU120" s="211"/>
      <c r="AV120" s="211"/>
      <c r="AW120" s="211"/>
      <c r="AX120" s="1302"/>
      <c r="AY120" s="1296"/>
      <c r="AZ120" s="211"/>
      <c r="BA120" s="211"/>
      <c r="BB120" s="211"/>
      <c r="BC120" s="211"/>
      <c r="BD120" s="211"/>
      <c r="BE120" s="211"/>
      <c r="BF120" s="1302"/>
      <c r="BG120" s="1296"/>
      <c r="BH120" s="211"/>
      <c r="BI120" s="211"/>
      <c r="BJ120" s="211"/>
      <c r="BK120" s="211"/>
      <c r="BL120" s="211"/>
      <c r="BM120" s="211"/>
      <c r="BN120" s="1302"/>
      <c r="BO120" s="1296"/>
      <c r="BP120" s="211"/>
      <c r="BQ120" s="211"/>
      <c r="BR120" s="211"/>
      <c r="BS120" s="211"/>
      <c r="BT120" s="211"/>
      <c r="BU120" s="211"/>
    </row>
    <row r="121" spans="1:73" ht="40.15" customHeight="1">
      <c r="A121" s="133"/>
      <c r="B121" s="141"/>
      <c r="C121" s="1220" t="s">
        <v>2812</v>
      </c>
      <c r="D121" s="1306" t="s">
        <v>2813</v>
      </c>
      <c r="E121" s="1232">
        <v>931</v>
      </c>
      <c r="F121" s="1238" t="s">
        <v>3943</v>
      </c>
      <c r="G121" s="1226" t="s">
        <v>328</v>
      </c>
      <c r="H121" s="1244" t="s">
        <v>3944</v>
      </c>
      <c r="I121" s="1244" t="s">
        <v>2982</v>
      </c>
      <c r="J121" s="1244" t="s">
        <v>3058</v>
      </c>
      <c r="K121" s="1226" t="s">
        <v>3917</v>
      </c>
      <c r="L121" s="1244" t="s">
        <v>3614</v>
      </c>
      <c r="M121" s="1226" t="s">
        <v>3910</v>
      </c>
      <c r="N121" s="1252">
        <v>2026004540019</v>
      </c>
      <c r="O121" s="1392" t="s">
        <v>3918</v>
      </c>
      <c r="P121" s="1261" t="s">
        <v>328</v>
      </c>
      <c r="Q121" s="1267">
        <v>7</v>
      </c>
      <c r="R121" s="1276" t="s">
        <v>2871</v>
      </c>
      <c r="S121" s="1276"/>
      <c r="T121" s="1284"/>
      <c r="U121" s="1287"/>
      <c r="V121" s="1287"/>
      <c r="W121" s="1287"/>
      <c r="X121" s="1287"/>
      <c r="Y121" s="1287"/>
      <c r="Z121" s="1294">
        <f t="shared" si="60"/>
        <v>0</v>
      </c>
      <c r="AA121" s="1294">
        <f t="shared" si="59"/>
        <v>0</v>
      </c>
      <c r="AB121" s="1294">
        <f t="shared" si="59"/>
        <v>0</v>
      </c>
      <c r="AC121" s="1294">
        <f t="shared" si="59"/>
        <v>0</v>
      </c>
      <c r="AD121" s="1294">
        <f t="shared" si="59"/>
        <v>0</v>
      </c>
      <c r="AE121" s="1294">
        <f t="shared" si="59"/>
        <v>0</v>
      </c>
      <c r="AF121" s="1294">
        <f t="shared" si="59"/>
        <v>0</v>
      </c>
      <c r="AG121" s="194"/>
      <c r="AH121" s="195"/>
      <c r="AI121" s="195"/>
      <c r="AJ121" s="195"/>
      <c r="AK121" s="196"/>
      <c r="AL121" s="197"/>
      <c r="AM121" s="197"/>
      <c r="AN121" s="197"/>
      <c r="AO121" s="197"/>
      <c r="AP121" s="1300">
        <f>+U121</f>
        <v>0</v>
      </c>
      <c r="AQ121" s="1294">
        <f>SUM(AR121:AW124)</f>
        <v>0</v>
      </c>
      <c r="AR121" s="209"/>
      <c r="AS121" s="209"/>
      <c r="AT121" s="209"/>
      <c r="AU121" s="209"/>
      <c r="AV121" s="209"/>
      <c r="AW121" s="209"/>
      <c r="AX121" s="1300">
        <f>+V121</f>
        <v>0</v>
      </c>
      <c r="AY121" s="1294">
        <f>SUM(AZ121:BE124)</f>
        <v>0</v>
      </c>
      <c r="AZ121" s="209"/>
      <c r="BA121" s="209"/>
      <c r="BB121" s="209"/>
      <c r="BC121" s="209"/>
      <c r="BD121" s="209"/>
      <c r="BE121" s="209"/>
      <c r="BF121" s="1300">
        <f>+W121</f>
        <v>0</v>
      </c>
      <c r="BG121" s="1294">
        <f>SUM(BH121:BM124)</f>
        <v>0</v>
      </c>
      <c r="BH121" s="209"/>
      <c r="BI121" s="209"/>
      <c r="BJ121" s="209"/>
      <c r="BK121" s="209"/>
      <c r="BL121" s="209"/>
      <c r="BM121" s="209"/>
      <c r="BN121" s="1300">
        <f>+X121</f>
        <v>0</v>
      </c>
      <c r="BO121" s="1294">
        <f>SUM(BP121:BU124)</f>
        <v>0</v>
      </c>
      <c r="BP121" s="209"/>
      <c r="BQ121" s="209"/>
      <c r="BR121" s="209"/>
      <c r="BS121" s="209"/>
      <c r="BT121" s="209"/>
      <c r="BU121" s="209"/>
    </row>
    <row r="122" spans="1:73" ht="40.15" customHeight="1">
      <c r="A122" s="133"/>
      <c r="B122" s="141"/>
      <c r="C122" s="1221"/>
      <c r="D122" s="1307"/>
      <c r="E122" s="1233"/>
      <c r="F122" s="1239"/>
      <c r="G122" s="1227"/>
      <c r="H122" s="1245"/>
      <c r="I122" s="1245"/>
      <c r="J122" s="1245"/>
      <c r="K122" s="1227"/>
      <c r="L122" s="1245"/>
      <c r="M122" s="1227"/>
      <c r="N122" s="1253"/>
      <c r="O122" s="1392"/>
      <c r="P122" s="1262"/>
      <c r="Q122" s="1268"/>
      <c r="R122" s="1277"/>
      <c r="S122" s="1277"/>
      <c r="T122" s="1285"/>
      <c r="U122" s="1288"/>
      <c r="V122" s="1288"/>
      <c r="W122" s="1288"/>
      <c r="X122" s="1288"/>
      <c r="Y122" s="1288"/>
      <c r="Z122" s="1295"/>
      <c r="AA122" s="1295"/>
      <c r="AB122" s="1295"/>
      <c r="AC122" s="1295"/>
      <c r="AD122" s="1295"/>
      <c r="AE122" s="1295"/>
      <c r="AF122" s="1295"/>
      <c r="AG122" s="198"/>
      <c r="AH122" s="199"/>
      <c r="AI122" s="199"/>
      <c r="AJ122" s="199"/>
      <c r="AK122" s="200"/>
      <c r="AL122" s="201"/>
      <c r="AM122" s="201"/>
      <c r="AN122" s="201"/>
      <c r="AO122" s="201"/>
      <c r="AP122" s="1301"/>
      <c r="AQ122" s="1295"/>
      <c r="AR122" s="210"/>
      <c r="AS122" s="210"/>
      <c r="AT122" s="210"/>
      <c r="AU122" s="210"/>
      <c r="AV122" s="210"/>
      <c r="AW122" s="210"/>
      <c r="AX122" s="1301"/>
      <c r="AY122" s="1295"/>
      <c r="AZ122" s="210"/>
      <c r="BA122" s="210"/>
      <c r="BB122" s="210"/>
      <c r="BC122" s="210"/>
      <c r="BD122" s="210"/>
      <c r="BE122" s="210"/>
      <c r="BF122" s="1301"/>
      <c r="BG122" s="1295"/>
      <c r="BH122" s="210"/>
      <c r="BI122" s="210"/>
      <c r="BJ122" s="210"/>
      <c r="BK122" s="210"/>
      <c r="BL122" s="210"/>
      <c r="BM122" s="210"/>
      <c r="BN122" s="1301"/>
      <c r="BO122" s="1295"/>
      <c r="BP122" s="210"/>
      <c r="BQ122" s="210"/>
      <c r="BR122" s="210"/>
      <c r="BS122" s="210"/>
      <c r="BT122" s="210"/>
      <c r="BU122" s="210"/>
    </row>
    <row r="123" spans="1:73" ht="40.15" customHeight="1">
      <c r="A123" s="133"/>
      <c r="B123" s="141"/>
      <c r="C123" s="1221"/>
      <c r="D123" s="1307"/>
      <c r="E123" s="1233"/>
      <c r="F123" s="1239"/>
      <c r="G123" s="1227"/>
      <c r="H123" s="1245"/>
      <c r="I123" s="1245"/>
      <c r="J123" s="1245"/>
      <c r="K123" s="1227"/>
      <c r="L123" s="1245"/>
      <c r="M123" s="1227"/>
      <c r="N123" s="1253"/>
      <c r="O123" s="1392"/>
      <c r="P123" s="1262"/>
      <c r="Q123" s="1268"/>
      <c r="R123" s="1277"/>
      <c r="S123" s="1277"/>
      <c r="T123" s="1285"/>
      <c r="U123" s="1288"/>
      <c r="V123" s="1288"/>
      <c r="W123" s="1288"/>
      <c r="X123" s="1288"/>
      <c r="Y123" s="1288"/>
      <c r="Z123" s="1295"/>
      <c r="AA123" s="1295"/>
      <c r="AB123" s="1295"/>
      <c r="AC123" s="1295"/>
      <c r="AD123" s="1295"/>
      <c r="AE123" s="1295"/>
      <c r="AF123" s="1295"/>
      <c r="AG123" s="200"/>
      <c r="AH123" s="199"/>
      <c r="AI123" s="199"/>
      <c r="AJ123" s="199"/>
      <c r="AK123" s="200"/>
      <c r="AL123" s="201"/>
      <c r="AM123" s="201"/>
      <c r="AN123" s="201"/>
      <c r="AO123" s="201"/>
      <c r="AP123" s="1301"/>
      <c r="AQ123" s="1295"/>
      <c r="AR123" s="210"/>
      <c r="AS123" s="210"/>
      <c r="AT123" s="210"/>
      <c r="AU123" s="210"/>
      <c r="AV123" s="210"/>
      <c r="AW123" s="210"/>
      <c r="AX123" s="1301"/>
      <c r="AY123" s="1295"/>
      <c r="AZ123" s="210"/>
      <c r="BA123" s="210"/>
      <c r="BB123" s="210"/>
      <c r="BC123" s="210"/>
      <c r="BD123" s="210"/>
      <c r="BE123" s="210"/>
      <c r="BF123" s="1301"/>
      <c r="BG123" s="1295"/>
      <c r="BH123" s="210"/>
      <c r="BI123" s="210"/>
      <c r="BJ123" s="210"/>
      <c r="BK123" s="210"/>
      <c r="BL123" s="210"/>
      <c r="BM123" s="210"/>
      <c r="BN123" s="1301"/>
      <c r="BO123" s="1295"/>
      <c r="BP123" s="210"/>
      <c r="BQ123" s="210"/>
      <c r="BR123" s="210"/>
      <c r="BS123" s="210"/>
      <c r="BT123" s="210"/>
      <c r="BU123" s="210"/>
    </row>
    <row r="124" spans="1:73" ht="40.15" customHeight="1">
      <c r="A124" s="133"/>
      <c r="B124" s="141"/>
      <c r="C124" s="1222"/>
      <c r="D124" s="1308"/>
      <c r="E124" s="1234"/>
      <c r="F124" s="1240"/>
      <c r="G124" s="1228"/>
      <c r="H124" s="1246"/>
      <c r="I124" s="1246"/>
      <c r="J124" s="1246"/>
      <c r="K124" s="1228"/>
      <c r="L124" s="1246"/>
      <c r="M124" s="1228"/>
      <c r="N124" s="1254"/>
      <c r="O124" s="1392"/>
      <c r="P124" s="1263"/>
      <c r="Q124" s="1269"/>
      <c r="R124" s="1278"/>
      <c r="S124" s="1278"/>
      <c r="T124" s="1286"/>
      <c r="U124" s="1289"/>
      <c r="V124" s="1289"/>
      <c r="W124" s="1289"/>
      <c r="X124" s="1289"/>
      <c r="Y124" s="1289"/>
      <c r="Z124" s="1296"/>
      <c r="AA124" s="1296"/>
      <c r="AB124" s="1296"/>
      <c r="AC124" s="1296"/>
      <c r="AD124" s="1296"/>
      <c r="AE124" s="1296"/>
      <c r="AF124" s="1296"/>
      <c r="AG124" s="202"/>
      <c r="AH124" s="203"/>
      <c r="AI124" s="203"/>
      <c r="AJ124" s="203"/>
      <c r="AK124" s="202"/>
      <c r="AL124" s="204"/>
      <c r="AM124" s="204"/>
      <c r="AN124" s="204"/>
      <c r="AO124" s="204"/>
      <c r="AP124" s="1302"/>
      <c r="AQ124" s="1296"/>
      <c r="AR124" s="211"/>
      <c r="AS124" s="211"/>
      <c r="AT124" s="211"/>
      <c r="AU124" s="211"/>
      <c r="AV124" s="211"/>
      <c r="AW124" s="211"/>
      <c r="AX124" s="1302"/>
      <c r="AY124" s="1296"/>
      <c r="AZ124" s="211"/>
      <c r="BA124" s="211"/>
      <c r="BB124" s="211"/>
      <c r="BC124" s="211"/>
      <c r="BD124" s="211"/>
      <c r="BE124" s="211"/>
      <c r="BF124" s="1302"/>
      <c r="BG124" s="1296"/>
      <c r="BH124" s="211"/>
      <c r="BI124" s="211"/>
      <c r="BJ124" s="211"/>
      <c r="BK124" s="211"/>
      <c r="BL124" s="211"/>
      <c r="BM124" s="211"/>
      <c r="BN124" s="1302"/>
      <c r="BO124" s="1296"/>
      <c r="BP124" s="211"/>
      <c r="BQ124" s="211"/>
      <c r="BR124" s="211"/>
      <c r="BS124" s="211"/>
      <c r="BT124" s="211"/>
      <c r="BU124" s="211"/>
    </row>
    <row r="125" spans="1:73" ht="40.15" customHeight="1">
      <c r="A125" s="133"/>
      <c r="B125" s="141"/>
      <c r="C125" s="1220" t="s">
        <v>2814</v>
      </c>
      <c r="D125" s="1306" t="s">
        <v>2815</v>
      </c>
      <c r="E125" s="1232">
        <v>932</v>
      </c>
      <c r="F125" s="1238" t="s">
        <v>3941</v>
      </c>
      <c r="G125" s="1226" t="s">
        <v>3925</v>
      </c>
      <c r="H125" s="1244" t="s">
        <v>272</v>
      </c>
      <c r="I125" s="1244" t="s">
        <v>2982</v>
      </c>
      <c r="J125" s="1244" t="s">
        <v>3058</v>
      </c>
      <c r="K125" s="1226" t="s">
        <v>3917</v>
      </c>
      <c r="L125" s="1244" t="s">
        <v>3614</v>
      </c>
      <c r="M125" s="1226" t="s">
        <v>3910</v>
      </c>
      <c r="N125" s="1252">
        <v>2026004540019</v>
      </c>
      <c r="O125" s="1392" t="s">
        <v>3918</v>
      </c>
      <c r="P125" s="1261" t="s">
        <v>351</v>
      </c>
      <c r="Q125" s="1267">
        <v>1</v>
      </c>
      <c r="R125" s="1276" t="s">
        <v>2871</v>
      </c>
      <c r="S125" s="1276"/>
      <c r="T125" s="1284"/>
      <c r="U125" s="1287"/>
      <c r="V125" s="1287"/>
      <c r="W125" s="1287"/>
      <c r="X125" s="1287"/>
      <c r="Y125" s="1287"/>
      <c r="Z125" s="1294">
        <f t="shared" si="60"/>
        <v>0</v>
      </c>
      <c r="AA125" s="1294">
        <f t="shared" ref="AA125:AF125" si="61">SUM(AR125:AR128,AZ125:AZ128,BH125:BH128,BP125:BP128)</f>
        <v>0</v>
      </c>
      <c r="AB125" s="1294">
        <f t="shared" si="61"/>
        <v>0</v>
      </c>
      <c r="AC125" s="1294">
        <f t="shared" si="61"/>
        <v>0</v>
      </c>
      <c r="AD125" s="1294">
        <f t="shared" si="61"/>
        <v>0</v>
      </c>
      <c r="AE125" s="1294">
        <f t="shared" si="61"/>
        <v>0</v>
      </c>
      <c r="AF125" s="1294">
        <f t="shared" si="61"/>
        <v>0</v>
      </c>
      <c r="AG125" s="194"/>
      <c r="AH125" s="195"/>
      <c r="AI125" s="195"/>
      <c r="AJ125" s="195"/>
      <c r="AK125" s="196"/>
      <c r="AL125" s="197"/>
      <c r="AM125" s="197"/>
      <c r="AN125" s="197"/>
      <c r="AO125" s="197"/>
      <c r="AP125" s="1300">
        <f>+U125</f>
        <v>0</v>
      </c>
      <c r="AQ125" s="1294">
        <f>SUM(AR125:AW128)</f>
        <v>0</v>
      </c>
      <c r="AR125" s="209"/>
      <c r="AS125" s="209"/>
      <c r="AT125" s="209"/>
      <c r="AU125" s="209"/>
      <c r="AV125" s="209"/>
      <c r="AW125" s="209"/>
      <c r="AX125" s="1300">
        <f>+V125</f>
        <v>0</v>
      </c>
      <c r="AY125" s="1294">
        <f>SUM(AZ125:BE128)</f>
        <v>0</v>
      </c>
      <c r="AZ125" s="209"/>
      <c r="BA125" s="209"/>
      <c r="BB125" s="209"/>
      <c r="BC125" s="209"/>
      <c r="BD125" s="209"/>
      <c r="BE125" s="209"/>
      <c r="BF125" s="1300">
        <f>+W125</f>
        <v>0</v>
      </c>
      <c r="BG125" s="1294">
        <f>SUM(BH125:BM128)</f>
        <v>0</v>
      </c>
      <c r="BH125" s="209"/>
      <c r="BI125" s="209"/>
      <c r="BJ125" s="209"/>
      <c r="BK125" s="209"/>
      <c r="BL125" s="209"/>
      <c r="BM125" s="209"/>
      <c r="BN125" s="1300">
        <f>+X125</f>
        <v>0</v>
      </c>
      <c r="BO125" s="1294">
        <f>SUM(BP125:BU128)</f>
        <v>0</v>
      </c>
      <c r="BP125" s="209"/>
      <c r="BQ125" s="209"/>
      <c r="BR125" s="209"/>
      <c r="BS125" s="209"/>
      <c r="BT125" s="209"/>
      <c r="BU125" s="209"/>
    </row>
    <row r="126" spans="1:73" ht="40.15" customHeight="1">
      <c r="A126" s="133"/>
      <c r="B126" s="141"/>
      <c r="C126" s="1221"/>
      <c r="D126" s="1307"/>
      <c r="E126" s="1233"/>
      <c r="F126" s="1239"/>
      <c r="G126" s="1227"/>
      <c r="H126" s="1245"/>
      <c r="I126" s="1245"/>
      <c r="J126" s="1245"/>
      <c r="K126" s="1227"/>
      <c r="L126" s="1245"/>
      <c r="M126" s="1227"/>
      <c r="N126" s="1253"/>
      <c r="O126" s="1392"/>
      <c r="P126" s="1262"/>
      <c r="Q126" s="1268"/>
      <c r="R126" s="1277"/>
      <c r="S126" s="1277"/>
      <c r="T126" s="1285"/>
      <c r="U126" s="1288"/>
      <c r="V126" s="1288"/>
      <c r="W126" s="1288"/>
      <c r="X126" s="1288"/>
      <c r="Y126" s="1288"/>
      <c r="Z126" s="1295"/>
      <c r="AA126" s="1295"/>
      <c r="AB126" s="1295"/>
      <c r="AC126" s="1295"/>
      <c r="AD126" s="1295"/>
      <c r="AE126" s="1295"/>
      <c r="AF126" s="1295"/>
      <c r="AG126" s="198"/>
      <c r="AH126" s="199"/>
      <c r="AI126" s="199"/>
      <c r="AJ126" s="199"/>
      <c r="AK126" s="200"/>
      <c r="AL126" s="201"/>
      <c r="AM126" s="201"/>
      <c r="AN126" s="201"/>
      <c r="AO126" s="201"/>
      <c r="AP126" s="1301"/>
      <c r="AQ126" s="1295"/>
      <c r="AR126" s="210"/>
      <c r="AS126" s="210"/>
      <c r="AT126" s="210"/>
      <c r="AU126" s="210"/>
      <c r="AV126" s="210"/>
      <c r="AW126" s="210"/>
      <c r="AX126" s="1301"/>
      <c r="AY126" s="1295"/>
      <c r="AZ126" s="210"/>
      <c r="BA126" s="210"/>
      <c r="BB126" s="210"/>
      <c r="BC126" s="210"/>
      <c r="BD126" s="210"/>
      <c r="BE126" s="210"/>
      <c r="BF126" s="1301"/>
      <c r="BG126" s="1295"/>
      <c r="BH126" s="210"/>
      <c r="BI126" s="210"/>
      <c r="BJ126" s="210"/>
      <c r="BK126" s="210"/>
      <c r="BL126" s="210"/>
      <c r="BM126" s="210"/>
      <c r="BN126" s="1301"/>
      <c r="BO126" s="1295"/>
      <c r="BP126" s="210"/>
      <c r="BQ126" s="210"/>
      <c r="BR126" s="210"/>
      <c r="BS126" s="210"/>
      <c r="BT126" s="210"/>
      <c r="BU126" s="210"/>
    </row>
    <row r="127" spans="1:73" ht="40.15" customHeight="1">
      <c r="A127" s="133"/>
      <c r="B127" s="141"/>
      <c r="C127" s="1221"/>
      <c r="D127" s="1307"/>
      <c r="E127" s="1233"/>
      <c r="F127" s="1239"/>
      <c r="G127" s="1227"/>
      <c r="H127" s="1245"/>
      <c r="I127" s="1245"/>
      <c r="J127" s="1245"/>
      <c r="K127" s="1227"/>
      <c r="L127" s="1245"/>
      <c r="M127" s="1227"/>
      <c r="N127" s="1253"/>
      <c r="O127" s="1392"/>
      <c r="P127" s="1262"/>
      <c r="Q127" s="1268"/>
      <c r="R127" s="1277"/>
      <c r="S127" s="1277"/>
      <c r="T127" s="1285"/>
      <c r="U127" s="1288"/>
      <c r="V127" s="1288"/>
      <c r="W127" s="1288"/>
      <c r="X127" s="1288"/>
      <c r="Y127" s="1288"/>
      <c r="Z127" s="1295"/>
      <c r="AA127" s="1295"/>
      <c r="AB127" s="1295"/>
      <c r="AC127" s="1295"/>
      <c r="AD127" s="1295"/>
      <c r="AE127" s="1295"/>
      <c r="AF127" s="1295"/>
      <c r="AG127" s="200"/>
      <c r="AH127" s="199"/>
      <c r="AI127" s="199"/>
      <c r="AJ127" s="199"/>
      <c r="AK127" s="200"/>
      <c r="AL127" s="201"/>
      <c r="AM127" s="201"/>
      <c r="AN127" s="201"/>
      <c r="AO127" s="201"/>
      <c r="AP127" s="1301"/>
      <c r="AQ127" s="1295"/>
      <c r="AR127" s="210"/>
      <c r="AS127" s="210"/>
      <c r="AT127" s="210"/>
      <c r="AU127" s="210"/>
      <c r="AV127" s="210"/>
      <c r="AW127" s="210"/>
      <c r="AX127" s="1301"/>
      <c r="AY127" s="1295"/>
      <c r="AZ127" s="210"/>
      <c r="BA127" s="210"/>
      <c r="BB127" s="210"/>
      <c r="BC127" s="210"/>
      <c r="BD127" s="210"/>
      <c r="BE127" s="210"/>
      <c r="BF127" s="1301"/>
      <c r="BG127" s="1295"/>
      <c r="BH127" s="210"/>
      <c r="BI127" s="210"/>
      <c r="BJ127" s="210"/>
      <c r="BK127" s="210"/>
      <c r="BL127" s="210"/>
      <c r="BM127" s="210"/>
      <c r="BN127" s="1301"/>
      <c r="BO127" s="1295"/>
      <c r="BP127" s="210"/>
      <c r="BQ127" s="210"/>
      <c r="BR127" s="210"/>
      <c r="BS127" s="210"/>
      <c r="BT127" s="210"/>
      <c r="BU127" s="210"/>
    </row>
    <row r="128" spans="1:73" ht="40.15" customHeight="1">
      <c r="A128" s="133"/>
      <c r="B128" s="141"/>
      <c r="C128" s="1222"/>
      <c r="D128" s="1308"/>
      <c r="E128" s="1234"/>
      <c r="F128" s="1240"/>
      <c r="G128" s="1228"/>
      <c r="H128" s="1246"/>
      <c r="I128" s="1246"/>
      <c r="J128" s="1246"/>
      <c r="K128" s="1228"/>
      <c r="L128" s="1246"/>
      <c r="M128" s="1228"/>
      <c r="N128" s="1254"/>
      <c r="O128" s="1392"/>
      <c r="P128" s="1263"/>
      <c r="Q128" s="1269"/>
      <c r="R128" s="1278"/>
      <c r="S128" s="1278"/>
      <c r="T128" s="1286"/>
      <c r="U128" s="1289"/>
      <c r="V128" s="1289"/>
      <c r="W128" s="1289"/>
      <c r="X128" s="1289"/>
      <c r="Y128" s="1289"/>
      <c r="Z128" s="1296"/>
      <c r="AA128" s="1296"/>
      <c r="AB128" s="1296"/>
      <c r="AC128" s="1296"/>
      <c r="AD128" s="1296"/>
      <c r="AE128" s="1296"/>
      <c r="AF128" s="1296"/>
      <c r="AG128" s="202"/>
      <c r="AH128" s="203"/>
      <c r="AI128" s="203"/>
      <c r="AJ128" s="203"/>
      <c r="AK128" s="202"/>
      <c r="AL128" s="204"/>
      <c r="AM128" s="204"/>
      <c r="AN128" s="204"/>
      <c r="AO128" s="204"/>
      <c r="AP128" s="1302"/>
      <c r="AQ128" s="1296"/>
      <c r="AR128" s="211"/>
      <c r="AS128" s="211"/>
      <c r="AT128" s="211"/>
      <c r="AU128" s="211"/>
      <c r="AV128" s="211"/>
      <c r="AW128" s="211"/>
      <c r="AX128" s="1302"/>
      <c r="AY128" s="1296"/>
      <c r="AZ128" s="211"/>
      <c r="BA128" s="211"/>
      <c r="BB128" s="211"/>
      <c r="BC128" s="211"/>
      <c r="BD128" s="211"/>
      <c r="BE128" s="211"/>
      <c r="BF128" s="1302"/>
      <c r="BG128" s="1296"/>
      <c r="BH128" s="211"/>
      <c r="BI128" s="211"/>
      <c r="BJ128" s="211"/>
      <c r="BK128" s="211"/>
      <c r="BL128" s="211"/>
      <c r="BM128" s="211"/>
      <c r="BN128" s="1302"/>
      <c r="BO128" s="1296"/>
      <c r="BP128" s="211"/>
      <c r="BQ128" s="211"/>
      <c r="BR128" s="211"/>
      <c r="BS128" s="211"/>
      <c r="BT128" s="211"/>
      <c r="BU128" s="211"/>
    </row>
    <row r="129" spans="4:16" ht="40.15" customHeight="1">
      <c r="D129" s="212"/>
      <c r="E129" s="213"/>
      <c r="F129" s="214"/>
      <c r="G129" s="215"/>
      <c r="H129" s="216"/>
      <c r="I129" s="216"/>
      <c r="J129" s="217"/>
      <c r="K129" s="217"/>
      <c r="L129" s="212"/>
      <c r="M129" s="212"/>
      <c r="N129" s="212"/>
      <c r="O129" s="218"/>
      <c r="P129" s="212"/>
    </row>
    <row r="130" spans="4:16" ht="40.15" customHeight="1">
      <c r="D130" s="212"/>
      <c r="E130" s="213"/>
      <c r="F130" s="214"/>
      <c r="G130" s="215"/>
      <c r="H130" s="216"/>
      <c r="I130" s="216"/>
      <c r="J130" s="217"/>
      <c r="K130" s="217"/>
      <c r="L130" s="212"/>
      <c r="M130" s="212"/>
      <c r="N130" s="212"/>
      <c r="O130" s="218"/>
      <c r="P130" s="212"/>
    </row>
    <row r="131" spans="4:16" ht="40.15" customHeight="1">
      <c r="D131" s="212"/>
      <c r="E131" s="213"/>
      <c r="F131" s="214"/>
      <c r="G131" s="215"/>
      <c r="H131" s="216"/>
      <c r="I131" s="216"/>
      <c r="J131" s="217"/>
      <c r="K131" s="217"/>
      <c r="L131" s="212"/>
      <c r="M131" s="212"/>
      <c r="N131" s="212"/>
      <c r="O131" s="218"/>
      <c r="P131" s="212"/>
    </row>
    <row r="132" spans="4:16" ht="40.15" customHeight="1">
      <c r="D132" s="212"/>
      <c r="E132" s="213"/>
      <c r="F132" s="214"/>
      <c r="G132" s="215"/>
      <c r="H132" s="216"/>
      <c r="I132" s="216"/>
      <c r="J132" s="217"/>
      <c r="K132" s="217"/>
      <c r="L132" s="212"/>
      <c r="M132" s="212"/>
      <c r="N132" s="212"/>
      <c r="O132" s="218"/>
      <c r="P132" s="212"/>
    </row>
    <row r="133" spans="4:16" ht="40.15" customHeight="1">
      <c r="D133" s="212"/>
      <c r="E133" s="213"/>
      <c r="F133" s="214"/>
      <c r="G133" s="215"/>
      <c r="H133" s="216"/>
      <c r="I133" s="216"/>
      <c r="J133" s="217"/>
      <c r="K133" s="217"/>
      <c r="L133" s="212"/>
      <c r="M133" s="212"/>
      <c r="N133" s="212"/>
      <c r="O133" s="218"/>
      <c r="P133" s="212"/>
    </row>
    <row r="134" spans="4:16" ht="40.15" customHeight="1">
      <c r="D134" s="212"/>
      <c r="E134" s="213"/>
      <c r="F134" s="214"/>
      <c r="G134" s="215"/>
      <c r="H134" s="216"/>
      <c r="I134" s="216"/>
      <c r="J134" s="217"/>
      <c r="K134" s="217"/>
      <c r="L134" s="212"/>
      <c r="M134" s="212"/>
      <c r="N134" s="212"/>
      <c r="O134" s="218"/>
      <c r="P134" s="212"/>
    </row>
    <row r="135" spans="4:16" ht="40.15" customHeight="1">
      <c r="D135" s="212"/>
      <c r="E135" s="213"/>
      <c r="F135" s="214"/>
      <c r="G135" s="215"/>
      <c r="H135" s="216"/>
      <c r="I135" s="216"/>
      <c r="J135" s="217"/>
      <c r="K135" s="217"/>
      <c r="L135" s="212"/>
      <c r="M135" s="212"/>
      <c r="N135" s="212"/>
      <c r="O135" s="218"/>
      <c r="P135" s="212"/>
    </row>
    <row r="136" spans="4:16" ht="40.15" customHeight="1">
      <c r="D136" s="212"/>
      <c r="E136" s="213"/>
      <c r="F136" s="214"/>
      <c r="G136" s="215"/>
      <c r="H136" s="216"/>
      <c r="I136" s="216"/>
      <c r="J136" s="217"/>
      <c r="K136" s="217"/>
      <c r="L136" s="212"/>
      <c r="M136" s="212"/>
      <c r="N136" s="212"/>
      <c r="O136" s="218"/>
      <c r="P136" s="212"/>
    </row>
    <row r="137" spans="4:16" ht="40.15" customHeight="1">
      <c r="D137" s="212"/>
      <c r="E137" s="213"/>
      <c r="F137" s="214"/>
      <c r="G137" s="215"/>
      <c r="H137" s="216"/>
      <c r="I137" s="216"/>
      <c r="J137" s="217"/>
      <c r="K137" s="217"/>
      <c r="L137" s="212"/>
      <c r="M137" s="212"/>
      <c r="N137" s="212"/>
      <c r="O137" s="218"/>
      <c r="P137" s="212"/>
    </row>
    <row r="138" spans="4:16" ht="40.15" customHeight="1">
      <c r="D138" s="212"/>
      <c r="E138" s="213"/>
      <c r="F138" s="214"/>
      <c r="G138" s="215"/>
      <c r="H138" s="216"/>
      <c r="I138" s="216"/>
      <c r="J138" s="217"/>
      <c r="K138" s="217"/>
      <c r="L138" s="212"/>
      <c r="M138" s="212"/>
      <c r="N138" s="212"/>
      <c r="O138" s="218"/>
      <c r="P138" s="212"/>
    </row>
    <row r="139" spans="4:16" ht="40.15" customHeight="1">
      <c r="D139" s="212"/>
      <c r="E139" s="213"/>
      <c r="F139" s="214"/>
      <c r="G139" s="215"/>
      <c r="H139" s="216"/>
      <c r="I139" s="216"/>
      <c r="J139" s="217"/>
      <c r="K139" s="217"/>
      <c r="L139" s="212"/>
      <c r="M139" s="212"/>
      <c r="N139" s="212"/>
      <c r="O139" s="218"/>
      <c r="P139" s="212"/>
    </row>
    <row r="140" spans="4:16" ht="40.15" customHeight="1">
      <c r="D140" s="212"/>
      <c r="E140" s="213"/>
      <c r="F140" s="214"/>
      <c r="G140" s="215"/>
      <c r="H140" s="216"/>
      <c r="I140" s="216"/>
      <c r="J140" s="217"/>
      <c r="K140" s="217"/>
      <c r="L140" s="212"/>
      <c r="M140" s="212"/>
      <c r="N140" s="212"/>
      <c r="O140" s="218"/>
      <c r="P140" s="212"/>
    </row>
    <row r="141" spans="4:16" ht="40.15" customHeight="1">
      <c r="D141" s="212"/>
      <c r="E141" s="213"/>
      <c r="F141" s="214"/>
      <c r="G141" s="215"/>
      <c r="H141" s="216"/>
      <c r="I141" s="216"/>
      <c r="J141" s="217"/>
      <c r="K141" s="217"/>
      <c r="L141" s="212"/>
      <c r="M141" s="212"/>
      <c r="N141" s="212"/>
      <c r="O141" s="218"/>
      <c r="P141" s="212"/>
    </row>
    <row r="142" spans="4:16" ht="40.15" customHeight="1">
      <c r="D142" s="212"/>
      <c r="E142" s="213"/>
      <c r="F142" s="214"/>
      <c r="G142" s="215"/>
      <c r="H142" s="216"/>
      <c r="I142" s="216"/>
      <c r="J142" s="217"/>
      <c r="K142" s="217"/>
      <c r="L142" s="212"/>
      <c r="M142" s="212"/>
      <c r="N142" s="212"/>
      <c r="O142" s="218"/>
      <c r="P142" s="212"/>
    </row>
    <row r="143" spans="4:16" ht="40.15" customHeight="1">
      <c r="D143" s="212"/>
      <c r="E143" s="213"/>
      <c r="F143" s="214"/>
      <c r="G143" s="215"/>
      <c r="H143" s="216"/>
      <c r="I143" s="216"/>
      <c r="J143" s="217"/>
      <c r="K143" s="217"/>
      <c r="L143" s="212"/>
      <c r="M143" s="212"/>
      <c r="N143" s="212"/>
      <c r="O143" s="218"/>
      <c r="P143" s="212"/>
    </row>
    <row r="144" spans="4:16" ht="40.15" customHeight="1">
      <c r="D144" s="212"/>
      <c r="E144" s="213"/>
      <c r="F144" s="214"/>
      <c r="G144" s="215"/>
      <c r="H144" s="216"/>
      <c r="I144" s="216"/>
      <c r="J144" s="217"/>
      <c r="K144" s="217"/>
      <c r="L144" s="212"/>
      <c r="M144" s="212"/>
      <c r="N144" s="212"/>
      <c r="O144" s="218"/>
      <c r="P144" s="212"/>
    </row>
    <row r="145" spans="4:16" ht="40.15" customHeight="1">
      <c r="D145" s="212"/>
      <c r="E145" s="213"/>
      <c r="F145" s="214"/>
      <c r="G145" s="215"/>
      <c r="H145" s="216"/>
      <c r="I145" s="216"/>
      <c r="J145" s="217"/>
      <c r="K145" s="217"/>
      <c r="L145" s="212"/>
      <c r="M145" s="212"/>
      <c r="N145" s="212"/>
      <c r="O145" s="218"/>
      <c r="P145" s="212"/>
    </row>
    <row r="146" spans="4:16" ht="40.15" customHeight="1">
      <c r="D146" s="212"/>
      <c r="E146" s="213"/>
      <c r="F146" s="214"/>
      <c r="G146" s="215"/>
      <c r="H146" s="216"/>
      <c r="I146" s="216"/>
      <c r="J146" s="217"/>
      <c r="K146" s="217"/>
      <c r="L146" s="212"/>
      <c r="M146" s="212"/>
      <c r="N146" s="212"/>
      <c r="O146" s="218"/>
      <c r="P146" s="212"/>
    </row>
    <row r="147" spans="4:16" ht="40.15" customHeight="1">
      <c r="D147" s="212"/>
      <c r="E147" s="213"/>
      <c r="F147" s="214"/>
      <c r="G147" s="215"/>
      <c r="H147" s="216"/>
      <c r="I147" s="216"/>
      <c r="J147" s="217"/>
      <c r="K147" s="217"/>
      <c r="L147" s="212"/>
      <c r="M147" s="212"/>
      <c r="N147" s="212"/>
      <c r="O147" s="218"/>
      <c r="P147" s="212"/>
    </row>
    <row r="148" spans="4:16" ht="40.15" customHeight="1">
      <c r="D148" s="212"/>
      <c r="E148" s="213"/>
      <c r="F148" s="214"/>
      <c r="G148" s="215"/>
      <c r="H148" s="216"/>
      <c r="I148" s="216"/>
      <c r="J148" s="217"/>
      <c r="K148" s="217"/>
      <c r="L148" s="212"/>
      <c r="M148" s="212"/>
      <c r="N148" s="212"/>
      <c r="O148" s="218"/>
      <c r="P148" s="212"/>
    </row>
    <row r="149" spans="4:16" ht="40.15" customHeight="1">
      <c r="D149" s="212"/>
      <c r="E149" s="213"/>
      <c r="F149" s="214"/>
      <c r="G149" s="215"/>
      <c r="H149" s="216"/>
      <c r="I149" s="216"/>
      <c r="J149" s="217"/>
      <c r="K149" s="217"/>
      <c r="L149" s="212"/>
      <c r="M149" s="212"/>
      <c r="N149" s="212"/>
      <c r="O149" s="218"/>
      <c r="P149" s="212"/>
    </row>
    <row r="150" spans="4:16" ht="40.15" customHeight="1">
      <c r="D150" s="212"/>
      <c r="E150" s="213"/>
      <c r="F150" s="214"/>
      <c r="G150" s="215"/>
      <c r="H150" s="216"/>
      <c r="I150" s="216"/>
      <c r="J150" s="217"/>
      <c r="K150" s="217"/>
      <c r="L150" s="212"/>
      <c r="M150" s="212"/>
      <c r="N150" s="212"/>
      <c r="O150" s="218"/>
      <c r="P150" s="212"/>
    </row>
    <row r="151" spans="4:16" ht="40.15" customHeight="1">
      <c r="D151" s="212"/>
      <c r="E151" s="213"/>
      <c r="F151" s="214"/>
      <c r="G151" s="215"/>
      <c r="H151" s="216"/>
      <c r="I151" s="216"/>
      <c r="J151" s="217"/>
      <c r="K151" s="217"/>
      <c r="L151" s="212"/>
      <c r="M151" s="212"/>
      <c r="N151" s="212"/>
      <c r="O151" s="218"/>
      <c r="P151" s="212"/>
    </row>
    <row r="152" spans="4:16" ht="40.15" customHeight="1">
      <c r="D152" s="212"/>
      <c r="E152" s="213"/>
      <c r="F152" s="214"/>
      <c r="G152" s="215"/>
      <c r="H152" s="216"/>
      <c r="I152" s="216"/>
      <c r="J152" s="217"/>
      <c r="K152" s="217"/>
      <c r="L152" s="212"/>
      <c r="M152" s="212"/>
      <c r="N152" s="212"/>
      <c r="O152" s="218"/>
      <c r="P152" s="212"/>
    </row>
    <row r="153" spans="4:16" ht="40.15" customHeight="1">
      <c r="D153" s="212"/>
      <c r="E153" s="213"/>
      <c r="F153" s="214"/>
      <c r="G153" s="215"/>
      <c r="H153" s="216"/>
      <c r="I153" s="216"/>
      <c r="J153" s="217"/>
      <c r="K153" s="217"/>
      <c r="L153" s="212"/>
      <c r="M153" s="212"/>
      <c r="N153" s="212"/>
      <c r="O153" s="218"/>
      <c r="P153" s="212"/>
    </row>
    <row r="154" spans="4:16" ht="40.15" customHeight="1">
      <c r="D154" s="212"/>
      <c r="E154" s="213"/>
      <c r="F154" s="214"/>
      <c r="G154" s="215"/>
      <c r="H154" s="216"/>
      <c r="I154" s="216"/>
      <c r="J154" s="217"/>
      <c r="K154" s="217"/>
      <c r="L154" s="212"/>
      <c r="M154" s="212"/>
      <c r="N154" s="212"/>
      <c r="O154" s="218"/>
      <c r="P154" s="212"/>
    </row>
    <row r="155" spans="4:16" ht="40.15" customHeight="1">
      <c r="D155" s="212"/>
      <c r="E155" s="213"/>
      <c r="F155" s="214"/>
      <c r="G155" s="215"/>
      <c r="H155" s="216"/>
      <c r="I155" s="216"/>
      <c r="J155" s="217"/>
      <c r="K155" s="217"/>
      <c r="L155" s="212"/>
      <c r="M155" s="212"/>
      <c r="N155" s="212"/>
      <c r="O155" s="218"/>
      <c r="P155" s="212"/>
    </row>
    <row r="156" spans="4:16" ht="40.15" customHeight="1">
      <c r="D156" s="212"/>
      <c r="E156" s="213"/>
      <c r="F156" s="214"/>
      <c r="G156" s="215"/>
      <c r="H156" s="216"/>
      <c r="I156" s="216"/>
      <c r="J156" s="217"/>
      <c r="K156" s="217"/>
      <c r="L156" s="212"/>
      <c r="M156" s="212"/>
      <c r="N156" s="212"/>
      <c r="O156" s="218"/>
      <c r="P156" s="212"/>
    </row>
    <row r="157" spans="4:16" ht="40.15" customHeight="1">
      <c r="D157" s="212"/>
      <c r="E157" s="213"/>
      <c r="F157" s="214"/>
      <c r="G157" s="215"/>
      <c r="H157" s="216"/>
      <c r="I157" s="216"/>
      <c r="J157" s="217"/>
      <c r="K157" s="217"/>
      <c r="L157" s="212"/>
      <c r="M157" s="212"/>
      <c r="N157" s="212"/>
      <c r="O157" s="218"/>
      <c r="P157" s="212"/>
    </row>
    <row r="158" spans="4:16" ht="40.15" customHeight="1">
      <c r="D158" s="212"/>
      <c r="E158" s="213"/>
      <c r="F158" s="214"/>
      <c r="G158" s="215"/>
      <c r="H158" s="216"/>
      <c r="I158" s="216"/>
      <c r="J158" s="217"/>
      <c r="K158" s="217"/>
      <c r="L158" s="212"/>
      <c r="M158" s="212"/>
      <c r="N158" s="212"/>
      <c r="O158" s="218"/>
      <c r="P158" s="212"/>
    </row>
    <row r="159" spans="4:16" ht="40.15" customHeight="1">
      <c r="D159" s="212"/>
      <c r="E159" s="213"/>
      <c r="F159" s="214"/>
      <c r="G159" s="215"/>
      <c r="H159" s="216"/>
      <c r="I159" s="216"/>
      <c r="J159" s="217"/>
      <c r="K159" s="217"/>
      <c r="L159" s="212"/>
      <c r="M159" s="212"/>
      <c r="N159" s="212"/>
      <c r="O159" s="218"/>
      <c r="P159" s="212"/>
    </row>
    <row r="160" spans="4:16" ht="40.15" customHeight="1">
      <c r="D160" s="212"/>
      <c r="E160" s="213"/>
      <c r="F160" s="214"/>
      <c r="G160" s="215"/>
      <c r="H160" s="216"/>
      <c r="I160" s="216"/>
      <c r="J160" s="217"/>
      <c r="K160" s="217"/>
      <c r="L160" s="212"/>
      <c r="M160" s="212"/>
      <c r="N160" s="212"/>
      <c r="O160" s="218"/>
      <c r="P160" s="212"/>
    </row>
    <row r="161" spans="4:16" ht="40.15" customHeight="1">
      <c r="D161" s="212"/>
      <c r="E161" s="213"/>
      <c r="F161" s="214"/>
      <c r="G161" s="215"/>
      <c r="H161" s="216"/>
      <c r="I161" s="216"/>
      <c r="J161" s="217"/>
      <c r="K161" s="217"/>
      <c r="L161" s="212"/>
      <c r="M161" s="212"/>
      <c r="N161" s="212"/>
      <c r="O161" s="218"/>
      <c r="P161" s="212"/>
    </row>
    <row r="162" spans="4:16" ht="40.15" customHeight="1">
      <c r="D162" s="212"/>
      <c r="E162" s="213"/>
      <c r="F162" s="214"/>
      <c r="G162" s="215"/>
      <c r="H162" s="216"/>
      <c r="I162" s="216"/>
      <c r="J162" s="217"/>
      <c r="K162" s="217"/>
      <c r="L162" s="212"/>
      <c r="M162" s="212"/>
      <c r="N162" s="212"/>
      <c r="O162" s="218"/>
      <c r="P162" s="212"/>
    </row>
    <row r="163" spans="4:16" ht="40.15" customHeight="1">
      <c r="D163" s="212"/>
      <c r="E163" s="213"/>
      <c r="F163" s="214"/>
      <c r="G163" s="215"/>
      <c r="H163" s="216"/>
      <c r="I163" s="216"/>
      <c r="J163" s="217"/>
      <c r="K163" s="217"/>
      <c r="L163" s="212"/>
      <c r="M163" s="212"/>
      <c r="N163" s="212"/>
      <c r="O163" s="218"/>
      <c r="P163" s="212"/>
    </row>
    <row r="164" spans="4:16" ht="40.15" customHeight="1">
      <c r="D164" s="212"/>
      <c r="E164" s="213"/>
      <c r="F164" s="214"/>
      <c r="G164" s="215"/>
      <c r="H164" s="216"/>
      <c r="I164" s="216"/>
      <c r="J164" s="217"/>
      <c r="K164" s="217"/>
      <c r="L164" s="212"/>
      <c r="M164" s="212"/>
      <c r="N164" s="212"/>
      <c r="O164" s="218"/>
      <c r="P164" s="212"/>
    </row>
    <row r="165" spans="4:16" ht="40.15" customHeight="1">
      <c r="D165" s="212"/>
      <c r="E165" s="213"/>
      <c r="F165" s="214"/>
      <c r="G165" s="215"/>
      <c r="H165" s="216"/>
      <c r="I165" s="216"/>
      <c r="J165" s="217"/>
      <c r="K165" s="217"/>
      <c r="L165" s="212"/>
      <c r="M165" s="212"/>
      <c r="N165" s="212"/>
      <c r="O165" s="218"/>
      <c r="P165" s="212"/>
    </row>
    <row r="166" spans="4:16" ht="40.15" customHeight="1">
      <c r="D166" s="212"/>
      <c r="E166" s="213"/>
      <c r="F166" s="214"/>
      <c r="G166" s="215"/>
      <c r="H166" s="216"/>
      <c r="I166" s="216"/>
      <c r="J166" s="217"/>
      <c r="K166" s="217"/>
      <c r="L166" s="212"/>
      <c r="M166" s="212"/>
      <c r="N166" s="212"/>
      <c r="O166" s="218"/>
      <c r="P166" s="212"/>
    </row>
    <row r="167" spans="4:16" ht="40.15" customHeight="1">
      <c r="D167" s="212"/>
      <c r="E167" s="213"/>
      <c r="F167" s="214"/>
      <c r="G167" s="215"/>
      <c r="H167" s="216"/>
      <c r="I167" s="216"/>
      <c r="J167" s="217"/>
      <c r="K167" s="217"/>
      <c r="L167" s="212"/>
      <c r="M167" s="212"/>
      <c r="N167" s="212"/>
      <c r="O167" s="218"/>
      <c r="P167" s="212"/>
    </row>
    <row r="168" spans="4:16" ht="40.15" customHeight="1">
      <c r="D168" s="212"/>
      <c r="E168" s="213"/>
      <c r="F168" s="214"/>
      <c r="G168" s="215"/>
      <c r="H168" s="216"/>
      <c r="I168" s="216"/>
      <c r="J168" s="217"/>
      <c r="K168" s="217"/>
      <c r="L168" s="212"/>
      <c r="M168" s="212"/>
      <c r="N168" s="212"/>
      <c r="O168" s="218"/>
      <c r="P168" s="212"/>
    </row>
    <row r="169" spans="4:16" ht="40.15" customHeight="1">
      <c r="D169" s="212"/>
      <c r="E169" s="213"/>
      <c r="F169" s="214"/>
      <c r="G169" s="215"/>
      <c r="H169" s="216"/>
      <c r="I169" s="216"/>
      <c r="J169" s="217"/>
      <c r="K169" s="217"/>
      <c r="L169" s="212"/>
      <c r="M169" s="212"/>
      <c r="N169" s="212"/>
      <c r="O169" s="218"/>
      <c r="P169" s="212"/>
    </row>
    <row r="170" spans="4:16" ht="40.15" customHeight="1">
      <c r="D170" s="212"/>
      <c r="E170" s="213"/>
      <c r="F170" s="214"/>
      <c r="G170" s="215"/>
      <c r="H170" s="216"/>
      <c r="I170" s="216"/>
      <c r="J170" s="217"/>
      <c r="K170" s="217"/>
      <c r="L170" s="212"/>
      <c r="M170" s="212"/>
      <c r="N170" s="212"/>
      <c r="O170" s="218"/>
      <c r="P170" s="212"/>
    </row>
    <row r="171" spans="4:16" ht="40.15" customHeight="1">
      <c r="D171" s="212"/>
      <c r="E171" s="213"/>
      <c r="F171" s="214"/>
      <c r="G171" s="215"/>
      <c r="H171" s="216"/>
      <c r="I171" s="216"/>
      <c r="J171" s="217"/>
      <c r="K171" s="217"/>
      <c r="L171" s="212"/>
      <c r="M171" s="212"/>
      <c r="N171" s="212"/>
      <c r="O171" s="218"/>
      <c r="P171" s="212"/>
    </row>
    <row r="172" spans="4:16" ht="40.15" customHeight="1">
      <c r="D172" s="212"/>
      <c r="E172" s="213"/>
      <c r="F172" s="214"/>
      <c r="G172" s="215"/>
      <c r="H172" s="216"/>
      <c r="I172" s="216"/>
      <c r="J172" s="217"/>
      <c r="K172" s="217"/>
      <c r="L172" s="212"/>
      <c r="M172" s="212"/>
      <c r="N172" s="212"/>
      <c r="O172" s="218"/>
      <c r="P172" s="212"/>
    </row>
    <row r="173" spans="4:16" ht="40.15" customHeight="1">
      <c r="D173" s="212"/>
      <c r="E173" s="213"/>
      <c r="F173" s="214"/>
      <c r="G173" s="215"/>
      <c r="H173" s="216"/>
      <c r="I173" s="216"/>
      <c r="J173" s="217"/>
      <c r="K173" s="217"/>
      <c r="L173" s="212"/>
      <c r="M173" s="212"/>
      <c r="N173" s="212"/>
      <c r="O173" s="218"/>
      <c r="P173" s="212"/>
    </row>
    <row r="174" spans="4:16" ht="40.15" customHeight="1">
      <c r="D174" s="212"/>
      <c r="E174" s="213"/>
      <c r="F174" s="214"/>
      <c r="G174" s="215"/>
      <c r="H174" s="216"/>
      <c r="I174" s="216"/>
      <c r="J174" s="217"/>
      <c r="K174" s="217"/>
      <c r="L174" s="212"/>
      <c r="M174" s="212"/>
      <c r="N174" s="212"/>
      <c r="O174" s="218"/>
      <c r="P174" s="212"/>
    </row>
    <row r="175" spans="4:16" ht="40.15" customHeight="1">
      <c r="D175" s="212"/>
      <c r="E175" s="213"/>
      <c r="F175" s="214"/>
      <c r="G175" s="215"/>
      <c r="H175" s="216"/>
      <c r="I175" s="216"/>
      <c r="J175" s="217"/>
      <c r="K175" s="217"/>
      <c r="L175" s="212"/>
      <c r="M175" s="212"/>
      <c r="N175" s="212"/>
      <c r="O175" s="218"/>
      <c r="P175" s="212"/>
    </row>
    <row r="176" spans="4:16" ht="40.15" customHeight="1">
      <c r="D176" s="212"/>
      <c r="E176" s="213"/>
      <c r="F176" s="214"/>
      <c r="G176" s="215"/>
      <c r="H176" s="216"/>
      <c r="I176" s="216"/>
      <c r="J176" s="217"/>
      <c r="K176" s="217"/>
      <c r="L176" s="212"/>
      <c r="M176" s="212"/>
      <c r="N176" s="212"/>
      <c r="O176" s="218"/>
      <c r="P176" s="212"/>
    </row>
    <row r="177" spans="4:16" ht="40.15" customHeight="1">
      <c r="D177" s="212"/>
      <c r="E177" s="213"/>
      <c r="F177" s="214"/>
      <c r="G177" s="215"/>
      <c r="H177" s="216"/>
      <c r="I177" s="216"/>
      <c r="J177" s="217"/>
      <c r="K177" s="217"/>
      <c r="L177" s="212"/>
      <c r="M177" s="212"/>
      <c r="N177" s="212"/>
      <c r="O177" s="218"/>
      <c r="P177" s="212"/>
    </row>
    <row r="178" spans="4:16" ht="40.15" customHeight="1">
      <c r="D178" s="212"/>
      <c r="E178" s="213"/>
      <c r="F178" s="214"/>
      <c r="G178" s="215"/>
      <c r="H178" s="216"/>
      <c r="I178" s="216"/>
      <c r="J178" s="217"/>
      <c r="K178" s="217"/>
      <c r="L178" s="212"/>
      <c r="M178" s="212"/>
      <c r="N178" s="212"/>
      <c r="O178" s="218"/>
      <c r="P178" s="212"/>
    </row>
    <row r="179" spans="4:16" ht="40.15" customHeight="1">
      <c r="D179" s="212"/>
      <c r="E179" s="213"/>
      <c r="F179" s="214"/>
      <c r="G179" s="215"/>
      <c r="H179" s="216"/>
      <c r="I179" s="216"/>
      <c r="J179" s="217"/>
      <c r="K179" s="217"/>
      <c r="L179" s="212"/>
      <c r="M179" s="212"/>
      <c r="N179" s="212"/>
      <c r="O179" s="218"/>
      <c r="P179" s="212"/>
    </row>
    <row r="180" spans="4:16" ht="40.15" customHeight="1">
      <c r="D180" s="212"/>
      <c r="E180" s="213"/>
      <c r="F180" s="214"/>
      <c r="G180" s="215"/>
      <c r="H180" s="216"/>
      <c r="I180" s="216"/>
      <c r="J180" s="217"/>
      <c r="K180" s="217"/>
      <c r="L180" s="212"/>
      <c r="M180" s="212"/>
      <c r="N180" s="212"/>
      <c r="O180" s="218"/>
      <c r="P180" s="212"/>
    </row>
    <row r="181" spans="4:16" ht="40.15" customHeight="1">
      <c r="D181" s="212"/>
      <c r="E181" s="213"/>
      <c r="F181" s="214"/>
      <c r="G181" s="215"/>
      <c r="H181" s="216"/>
      <c r="I181" s="216"/>
      <c r="J181" s="217"/>
      <c r="K181" s="217"/>
      <c r="L181" s="212"/>
      <c r="M181" s="212"/>
      <c r="N181" s="212"/>
      <c r="O181" s="218"/>
      <c r="P181" s="212"/>
    </row>
    <row r="182" spans="4:16" ht="40.15" customHeight="1">
      <c r="D182" s="212"/>
      <c r="E182" s="213"/>
      <c r="F182" s="214"/>
      <c r="G182" s="215"/>
      <c r="H182" s="216"/>
      <c r="I182" s="216"/>
      <c r="J182" s="217"/>
      <c r="K182" s="217"/>
      <c r="L182" s="212"/>
      <c r="M182" s="212"/>
      <c r="N182" s="212"/>
      <c r="O182" s="218"/>
      <c r="P182" s="212"/>
    </row>
    <row r="183" spans="4:16" ht="40.15" customHeight="1">
      <c r="D183" s="212"/>
      <c r="E183" s="213"/>
      <c r="F183" s="214"/>
      <c r="G183" s="215"/>
      <c r="H183" s="216"/>
      <c r="I183" s="216"/>
      <c r="J183" s="217"/>
      <c r="K183" s="217"/>
      <c r="L183" s="212"/>
      <c r="M183" s="212"/>
      <c r="N183" s="212"/>
      <c r="O183" s="218"/>
      <c r="P183" s="212"/>
    </row>
    <row r="184" spans="4:16" ht="40.15" customHeight="1">
      <c r="D184" s="212"/>
      <c r="E184" s="213"/>
      <c r="F184" s="214"/>
      <c r="G184" s="215"/>
      <c r="H184" s="216"/>
      <c r="I184" s="216"/>
      <c r="J184" s="217"/>
      <c r="K184" s="217"/>
      <c r="L184" s="212"/>
      <c r="M184" s="212"/>
      <c r="N184" s="212"/>
      <c r="O184" s="218"/>
      <c r="P184" s="212"/>
    </row>
    <row r="185" spans="4:16" ht="40.15" customHeight="1">
      <c r="D185" s="212"/>
      <c r="E185" s="213"/>
      <c r="F185" s="214"/>
      <c r="G185" s="215"/>
      <c r="H185" s="216"/>
      <c r="I185" s="216"/>
      <c r="J185" s="217"/>
      <c r="K185" s="217"/>
      <c r="L185" s="212"/>
      <c r="M185" s="212"/>
      <c r="N185" s="212"/>
      <c r="O185" s="218"/>
      <c r="P185" s="212"/>
    </row>
    <row r="186" spans="4:16" ht="40.15" customHeight="1">
      <c r="D186" s="212"/>
      <c r="E186" s="213"/>
      <c r="F186" s="214"/>
      <c r="G186" s="215"/>
      <c r="H186" s="216"/>
      <c r="I186" s="216"/>
      <c r="J186" s="217"/>
      <c r="K186" s="217"/>
      <c r="L186" s="212"/>
      <c r="M186" s="212"/>
      <c r="N186" s="212"/>
      <c r="O186" s="218"/>
      <c r="P186" s="212"/>
    </row>
    <row r="187" spans="4:16" ht="40.15" customHeight="1">
      <c r="D187" s="212"/>
      <c r="E187" s="213"/>
      <c r="F187" s="214"/>
      <c r="G187" s="215"/>
      <c r="H187" s="216"/>
      <c r="I187" s="216"/>
      <c r="J187" s="217"/>
      <c r="K187" s="217"/>
      <c r="L187" s="212"/>
      <c r="M187" s="212"/>
      <c r="N187" s="212"/>
      <c r="O187" s="218"/>
      <c r="P187" s="212"/>
    </row>
    <row r="188" spans="4:16" ht="40.15" customHeight="1">
      <c r="D188" s="212"/>
      <c r="E188" s="213"/>
      <c r="F188" s="214"/>
      <c r="G188" s="215"/>
      <c r="H188" s="216"/>
      <c r="I188" s="216"/>
      <c r="J188" s="217"/>
      <c r="K188" s="217"/>
      <c r="L188" s="212"/>
      <c r="M188" s="212"/>
      <c r="N188" s="212"/>
      <c r="O188" s="218"/>
      <c r="P188" s="212"/>
    </row>
    <row r="189" spans="4:16" ht="40.15" customHeight="1">
      <c r="D189" s="212"/>
      <c r="E189" s="213"/>
      <c r="F189" s="214"/>
      <c r="G189" s="215"/>
      <c r="H189" s="216"/>
      <c r="I189" s="216"/>
      <c r="J189" s="217"/>
      <c r="K189" s="217"/>
      <c r="L189" s="212"/>
      <c r="M189" s="212"/>
      <c r="N189" s="212"/>
      <c r="O189" s="218"/>
      <c r="P189" s="212"/>
    </row>
    <row r="190" spans="4:16" ht="40.15" customHeight="1">
      <c r="D190" s="212"/>
      <c r="E190" s="213"/>
      <c r="F190" s="214"/>
      <c r="G190" s="215"/>
      <c r="H190" s="216"/>
      <c r="I190" s="216"/>
      <c r="J190" s="217"/>
      <c r="K190" s="217"/>
      <c r="L190" s="212"/>
      <c r="M190" s="212"/>
      <c r="N190" s="212"/>
      <c r="O190" s="218"/>
      <c r="P190" s="212"/>
    </row>
    <row r="191" spans="4:16" ht="40.15" customHeight="1">
      <c r="D191" s="212"/>
      <c r="E191" s="213"/>
      <c r="F191" s="214"/>
      <c r="G191" s="215"/>
      <c r="H191" s="216"/>
      <c r="I191" s="216"/>
      <c r="J191" s="217"/>
      <c r="K191" s="217"/>
      <c r="L191" s="212"/>
      <c r="M191" s="212"/>
      <c r="N191" s="212"/>
      <c r="O191" s="218"/>
      <c r="P191" s="212"/>
    </row>
    <row r="192" spans="4:16" ht="40.15" customHeight="1">
      <c r="D192" s="212"/>
      <c r="E192" s="213"/>
      <c r="F192" s="214"/>
      <c r="G192" s="215"/>
      <c r="H192" s="216"/>
      <c r="I192" s="216"/>
      <c r="J192" s="217"/>
      <c r="K192" s="217"/>
      <c r="L192" s="212"/>
      <c r="M192" s="212"/>
      <c r="N192" s="212"/>
      <c r="O192" s="218"/>
      <c r="P192" s="212"/>
    </row>
    <row r="193" spans="4:16" ht="40.15" customHeight="1">
      <c r="D193" s="212"/>
      <c r="E193" s="213"/>
      <c r="F193" s="214"/>
      <c r="G193" s="215"/>
      <c r="H193" s="216"/>
      <c r="I193" s="216"/>
      <c r="J193" s="217"/>
      <c r="K193" s="217"/>
      <c r="L193" s="212"/>
      <c r="M193" s="212"/>
      <c r="N193" s="212"/>
      <c r="O193" s="218"/>
      <c r="P193" s="212"/>
    </row>
    <row r="194" spans="4:16" ht="40.15" customHeight="1">
      <c r="D194" s="212"/>
      <c r="E194" s="213"/>
      <c r="F194" s="214"/>
      <c r="G194" s="215"/>
      <c r="H194" s="216"/>
      <c r="I194" s="216"/>
      <c r="J194" s="217"/>
      <c r="K194" s="217"/>
      <c r="L194" s="212"/>
      <c r="M194" s="212"/>
      <c r="N194" s="212"/>
      <c r="O194" s="218"/>
      <c r="P194" s="212"/>
    </row>
    <row r="195" spans="4:16" ht="40.15" customHeight="1">
      <c r="D195" s="212"/>
      <c r="E195" s="213"/>
      <c r="F195" s="214"/>
      <c r="G195" s="215"/>
      <c r="H195" s="216"/>
      <c r="I195" s="216"/>
      <c r="J195" s="217"/>
      <c r="K195" s="217"/>
      <c r="L195" s="212"/>
      <c r="M195" s="212"/>
      <c r="N195" s="212"/>
      <c r="O195" s="218"/>
      <c r="P195" s="212"/>
    </row>
    <row r="196" spans="4:16" ht="40.15" customHeight="1">
      <c r="D196" s="212"/>
      <c r="E196" s="213"/>
      <c r="F196" s="214"/>
      <c r="G196" s="215"/>
      <c r="H196" s="216"/>
      <c r="I196" s="216"/>
      <c r="J196" s="217"/>
      <c r="K196" s="217"/>
      <c r="L196" s="212"/>
      <c r="M196" s="212"/>
      <c r="N196" s="212"/>
      <c r="O196" s="218"/>
      <c r="P196" s="212"/>
    </row>
    <row r="197" spans="4:16" ht="40.15" customHeight="1">
      <c r="D197" s="212"/>
      <c r="E197" s="213"/>
      <c r="F197" s="214"/>
      <c r="G197" s="215"/>
      <c r="H197" s="216"/>
      <c r="I197" s="216"/>
      <c r="J197" s="217"/>
      <c r="K197" s="217"/>
      <c r="L197" s="212"/>
      <c r="M197" s="212"/>
      <c r="N197" s="212"/>
      <c r="O197" s="218"/>
      <c r="P197" s="212"/>
    </row>
    <row r="198" spans="4:16" ht="40.15" customHeight="1">
      <c r="D198" s="212"/>
      <c r="E198" s="213"/>
      <c r="F198" s="214"/>
      <c r="G198" s="215"/>
      <c r="H198" s="216"/>
      <c r="I198" s="216"/>
      <c r="J198" s="217"/>
      <c r="K198" s="217"/>
      <c r="L198" s="212"/>
      <c r="M198" s="212"/>
      <c r="N198" s="212"/>
      <c r="O198" s="218"/>
      <c r="P198" s="212"/>
    </row>
    <row r="199" spans="4:16" ht="40.15" customHeight="1">
      <c r="D199" s="212"/>
      <c r="E199" s="213"/>
      <c r="F199" s="214"/>
      <c r="G199" s="215"/>
      <c r="H199" s="216"/>
      <c r="I199" s="216"/>
      <c r="J199" s="217"/>
      <c r="K199" s="217"/>
      <c r="L199" s="212"/>
      <c r="M199" s="212"/>
      <c r="N199" s="212"/>
      <c r="O199" s="218"/>
      <c r="P199" s="212"/>
    </row>
    <row r="200" spans="4:16" ht="40.15" customHeight="1">
      <c r="D200" s="212"/>
      <c r="E200" s="213"/>
      <c r="F200" s="214"/>
      <c r="G200" s="215"/>
      <c r="H200" s="216"/>
      <c r="I200" s="216"/>
      <c r="J200" s="217"/>
      <c r="K200" s="217"/>
      <c r="L200" s="212"/>
      <c r="M200" s="212"/>
      <c r="N200" s="212"/>
      <c r="O200" s="218"/>
      <c r="P200" s="212"/>
    </row>
    <row r="201" spans="4:16" ht="40.15" customHeight="1">
      <c r="D201" s="212"/>
      <c r="E201" s="213"/>
      <c r="F201" s="214"/>
      <c r="G201" s="215"/>
      <c r="H201" s="216"/>
      <c r="I201" s="216"/>
      <c r="J201" s="217"/>
      <c r="K201" s="217"/>
      <c r="L201" s="212"/>
      <c r="M201" s="212"/>
      <c r="N201" s="212"/>
      <c r="O201" s="218"/>
      <c r="P201" s="212"/>
    </row>
    <row r="202" spans="4:16" ht="40.15" customHeight="1">
      <c r="D202" s="212"/>
      <c r="E202" s="213"/>
      <c r="F202" s="214"/>
      <c r="G202" s="215"/>
      <c r="H202" s="216"/>
      <c r="I202" s="216"/>
      <c r="J202" s="217"/>
      <c r="K202" s="217"/>
      <c r="L202" s="212"/>
      <c r="M202" s="212"/>
      <c r="N202" s="212"/>
      <c r="O202" s="218"/>
      <c r="P202" s="212"/>
    </row>
    <row r="203" spans="4:16" ht="40.15" customHeight="1">
      <c r="D203" s="212"/>
      <c r="E203" s="213"/>
      <c r="F203" s="214"/>
      <c r="G203" s="215"/>
      <c r="H203" s="216"/>
      <c r="I203" s="216"/>
      <c r="J203" s="217"/>
      <c r="K203" s="217"/>
      <c r="L203" s="212"/>
      <c r="M203" s="212"/>
      <c r="N203" s="212"/>
      <c r="O203" s="218"/>
      <c r="P203" s="212"/>
    </row>
    <row r="204" spans="4:16" ht="40.15" customHeight="1">
      <c r="D204" s="212"/>
      <c r="E204" s="213"/>
      <c r="F204" s="214"/>
      <c r="G204" s="215"/>
      <c r="H204" s="216"/>
      <c r="I204" s="216"/>
      <c r="J204" s="217"/>
      <c r="K204" s="217"/>
      <c r="L204" s="212"/>
      <c r="M204" s="212"/>
      <c r="N204" s="212"/>
      <c r="O204" s="218"/>
      <c r="P204" s="212"/>
    </row>
    <row r="205" spans="4:16" ht="40.15" customHeight="1">
      <c r="D205" s="212"/>
      <c r="E205" s="213"/>
      <c r="F205" s="214"/>
      <c r="G205" s="215"/>
      <c r="H205" s="216"/>
      <c r="I205" s="216"/>
      <c r="J205" s="217"/>
      <c r="K205" s="217"/>
      <c r="L205" s="212"/>
      <c r="M205" s="212"/>
      <c r="N205" s="212"/>
      <c r="O205" s="218"/>
      <c r="P205" s="212"/>
    </row>
    <row r="206" spans="4:16" ht="40.15" customHeight="1">
      <c r="D206" s="212"/>
      <c r="E206" s="213"/>
      <c r="F206" s="214"/>
      <c r="G206" s="215"/>
      <c r="H206" s="216"/>
      <c r="I206" s="216"/>
      <c r="J206" s="217"/>
      <c r="K206" s="217"/>
      <c r="L206" s="212"/>
      <c r="M206" s="212"/>
      <c r="N206" s="212"/>
      <c r="O206" s="218"/>
      <c r="P206" s="212"/>
    </row>
    <row r="207" spans="4:16" ht="40.15" customHeight="1">
      <c r="D207" s="212"/>
      <c r="E207" s="213"/>
      <c r="F207" s="214"/>
      <c r="G207" s="215"/>
      <c r="H207" s="216"/>
      <c r="I207" s="216"/>
      <c r="J207" s="217"/>
      <c r="K207" s="217"/>
      <c r="L207" s="212"/>
      <c r="M207" s="212"/>
      <c r="N207" s="212"/>
      <c r="O207" s="218"/>
      <c r="P207" s="212"/>
    </row>
    <row r="208" spans="4:16" ht="40.15" customHeight="1">
      <c r="D208" s="212"/>
      <c r="E208" s="213"/>
      <c r="F208" s="214"/>
      <c r="G208" s="215"/>
      <c r="H208" s="216"/>
      <c r="I208" s="216"/>
      <c r="J208" s="217"/>
      <c r="K208" s="217"/>
      <c r="L208" s="212"/>
      <c r="M208" s="212"/>
      <c r="N208" s="212"/>
      <c r="O208" s="218"/>
      <c r="P208" s="212"/>
    </row>
    <row r="209" spans="4:16" ht="40.15" customHeight="1">
      <c r="D209" s="212"/>
      <c r="E209" s="213"/>
      <c r="F209" s="214"/>
      <c r="G209" s="215"/>
      <c r="H209" s="216"/>
      <c r="I209" s="216"/>
      <c r="J209" s="217"/>
      <c r="K209" s="217"/>
      <c r="L209" s="212"/>
      <c r="M209" s="212"/>
      <c r="N209" s="212"/>
      <c r="O209" s="218"/>
      <c r="P209" s="212"/>
    </row>
    <row r="210" spans="4:16" ht="40.15" customHeight="1">
      <c r="D210" s="212"/>
      <c r="E210" s="213"/>
      <c r="F210" s="214"/>
      <c r="G210" s="215"/>
      <c r="H210" s="216"/>
      <c r="I210" s="216"/>
      <c r="J210" s="217"/>
      <c r="K210" s="217"/>
      <c r="L210" s="212"/>
      <c r="M210" s="212"/>
      <c r="N210" s="212"/>
      <c r="O210" s="218"/>
      <c r="P210" s="212"/>
    </row>
    <row r="211" spans="4:16" ht="40.15" customHeight="1">
      <c r="D211" s="212"/>
      <c r="E211" s="213"/>
      <c r="F211" s="214"/>
      <c r="G211" s="215"/>
      <c r="H211" s="216"/>
      <c r="I211" s="216"/>
      <c r="J211" s="217"/>
      <c r="K211" s="217"/>
      <c r="L211" s="212"/>
      <c r="M211" s="212"/>
      <c r="N211" s="212"/>
      <c r="O211" s="218"/>
      <c r="P211" s="212"/>
    </row>
    <row r="212" spans="4:16" ht="40.15" customHeight="1">
      <c r="D212" s="212"/>
      <c r="E212" s="213"/>
      <c r="F212" s="214"/>
      <c r="G212" s="215"/>
      <c r="H212" s="216"/>
      <c r="I212" s="216"/>
      <c r="J212" s="217"/>
      <c r="K212" s="217"/>
      <c r="L212" s="212"/>
      <c r="M212" s="212"/>
      <c r="N212" s="212"/>
      <c r="O212" s="218"/>
      <c r="P212" s="212"/>
    </row>
    <row r="213" spans="4:16" ht="40.15" customHeight="1">
      <c r="D213" s="212"/>
      <c r="E213" s="213"/>
      <c r="F213" s="214"/>
      <c r="G213" s="215"/>
      <c r="H213" s="216"/>
      <c r="I213" s="216"/>
      <c r="J213" s="217"/>
      <c r="K213" s="217"/>
      <c r="L213" s="212"/>
      <c r="M213" s="212"/>
      <c r="N213" s="212"/>
      <c r="O213" s="218"/>
      <c r="P213" s="212"/>
    </row>
    <row r="214" spans="4:16" ht="40.15" customHeight="1">
      <c r="D214" s="212"/>
      <c r="E214" s="213"/>
      <c r="F214" s="214"/>
      <c r="G214" s="215"/>
      <c r="H214" s="216"/>
      <c r="I214" s="216"/>
      <c r="J214" s="217"/>
      <c r="K214" s="217"/>
      <c r="L214" s="212"/>
      <c r="M214" s="212"/>
      <c r="N214" s="212"/>
      <c r="O214" s="218"/>
      <c r="P214" s="212"/>
    </row>
    <row r="215" spans="4:16" ht="40.15" customHeight="1">
      <c r="D215" s="212"/>
      <c r="E215" s="213"/>
      <c r="F215" s="214"/>
      <c r="G215" s="215"/>
      <c r="H215" s="216"/>
      <c r="I215" s="216"/>
      <c r="J215" s="217"/>
      <c r="K215" s="217"/>
      <c r="L215" s="212"/>
      <c r="M215" s="212"/>
      <c r="N215" s="212"/>
      <c r="O215" s="218"/>
      <c r="P215" s="212"/>
    </row>
    <row r="216" spans="4:16" ht="40.15" customHeight="1">
      <c r="D216" s="212"/>
      <c r="E216" s="213"/>
      <c r="F216" s="214"/>
      <c r="G216" s="215"/>
      <c r="H216" s="216"/>
      <c r="I216" s="216"/>
      <c r="J216" s="217"/>
      <c r="K216" s="217"/>
      <c r="L216" s="212"/>
      <c r="M216" s="212"/>
      <c r="N216" s="212"/>
      <c r="O216" s="218"/>
      <c r="P216" s="212"/>
    </row>
    <row r="217" spans="4:16" ht="40.15" customHeight="1">
      <c r="D217" s="212"/>
      <c r="E217" s="213"/>
      <c r="F217" s="214"/>
      <c r="G217" s="215"/>
      <c r="H217" s="216"/>
      <c r="I217" s="216"/>
      <c r="J217" s="217"/>
      <c r="K217" s="217"/>
      <c r="L217" s="212"/>
      <c r="M217" s="212"/>
      <c r="N217" s="212"/>
      <c r="O217" s="218"/>
      <c r="P217" s="212"/>
    </row>
    <row r="218" spans="4:16" ht="40.15" customHeight="1">
      <c r="D218" s="212"/>
      <c r="E218" s="213"/>
      <c r="F218" s="214"/>
      <c r="G218" s="215"/>
      <c r="H218" s="216"/>
      <c r="I218" s="216"/>
      <c r="J218" s="217"/>
      <c r="K218" s="217"/>
      <c r="L218" s="212"/>
      <c r="M218" s="212"/>
      <c r="N218" s="212"/>
      <c r="O218" s="218"/>
      <c r="P218" s="212"/>
    </row>
    <row r="219" spans="4:16" ht="40.15" customHeight="1">
      <c r="D219" s="212"/>
      <c r="E219" s="213"/>
      <c r="F219" s="214"/>
      <c r="G219" s="215"/>
      <c r="H219" s="216"/>
      <c r="I219" s="216"/>
      <c r="J219" s="217"/>
      <c r="K219" s="217"/>
      <c r="L219" s="212"/>
      <c r="M219" s="212"/>
      <c r="N219" s="212"/>
      <c r="O219" s="218"/>
      <c r="P219" s="212"/>
    </row>
    <row r="220" spans="4:16" ht="40.15" customHeight="1">
      <c r="D220" s="212"/>
      <c r="E220" s="213"/>
      <c r="F220" s="214"/>
      <c r="G220" s="215"/>
      <c r="H220" s="216"/>
      <c r="I220" s="216"/>
      <c r="J220" s="217"/>
      <c r="K220" s="217"/>
      <c r="L220" s="212"/>
      <c r="M220" s="212"/>
      <c r="N220" s="212"/>
      <c r="O220" s="218"/>
      <c r="P220" s="212"/>
    </row>
    <row r="221" spans="4:16" ht="40.15" customHeight="1">
      <c r="D221" s="212"/>
      <c r="E221" s="213"/>
      <c r="F221" s="214"/>
      <c r="G221" s="215"/>
      <c r="H221" s="216"/>
      <c r="I221" s="216"/>
      <c r="J221" s="217"/>
      <c r="K221" s="217"/>
      <c r="L221" s="212"/>
      <c r="M221" s="212"/>
      <c r="N221" s="212"/>
      <c r="O221" s="218"/>
      <c r="P221" s="212"/>
    </row>
    <row r="222" spans="4:16" ht="40.15" customHeight="1">
      <c r="D222" s="212"/>
      <c r="E222" s="213"/>
      <c r="F222" s="214"/>
      <c r="G222" s="215"/>
      <c r="H222" s="216"/>
      <c r="I222" s="216"/>
      <c r="J222" s="217"/>
      <c r="K222" s="217"/>
      <c r="L222" s="212"/>
      <c r="M222" s="212"/>
      <c r="N222" s="212"/>
      <c r="O222" s="218"/>
      <c r="P222" s="212"/>
    </row>
    <row r="223" spans="4:16" ht="40.15" customHeight="1">
      <c r="D223" s="212"/>
      <c r="E223" s="213"/>
      <c r="F223" s="214"/>
      <c r="G223" s="215"/>
      <c r="H223" s="216"/>
      <c r="I223" s="216"/>
      <c r="J223" s="217"/>
      <c r="K223" s="217"/>
      <c r="L223" s="212"/>
      <c r="M223" s="212"/>
      <c r="N223" s="212"/>
      <c r="O223" s="218"/>
      <c r="P223" s="212"/>
    </row>
    <row r="224" spans="4:16" ht="40.15" customHeight="1">
      <c r="D224" s="212"/>
      <c r="E224" s="213"/>
      <c r="F224" s="214"/>
      <c r="G224" s="215"/>
      <c r="H224" s="216"/>
      <c r="I224" s="216"/>
      <c r="J224" s="217"/>
      <c r="K224" s="217"/>
      <c r="L224" s="212"/>
      <c r="M224" s="212"/>
      <c r="N224" s="212"/>
      <c r="O224" s="218"/>
      <c r="P224" s="212"/>
    </row>
    <row r="225" spans="4:16" ht="40.15" customHeight="1">
      <c r="D225" s="212"/>
      <c r="E225" s="213"/>
      <c r="F225" s="214"/>
      <c r="G225" s="215"/>
      <c r="H225" s="216"/>
      <c r="I225" s="216"/>
      <c r="J225" s="217"/>
      <c r="K225" s="217"/>
      <c r="L225" s="212"/>
      <c r="M225" s="212"/>
      <c r="N225" s="212"/>
      <c r="O225" s="218"/>
      <c r="P225" s="212"/>
    </row>
    <row r="226" spans="4:16" ht="40.15" customHeight="1">
      <c r="D226" s="212"/>
      <c r="E226" s="213"/>
      <c r="F226" s="214"/>
      <c r="G226" s="215"/>
      <c r="H226" s="216"/>
      <c r="I226" s="216"/>
      <c r="J226" s="217"/>
      <c r="K226" s="217"/>
      <c r="L226" s="212"/>
      <c r="M226" s="212"/>
      <c r="N226" s="212"/>
      <c r="O226" s="218"/>
      <c r="P226" s="212"/>
    </row>
    <row r="227" spans="4:16" ht="40.15" customHeight="1">
      <c r="D227" s="212"/>
      <c r="E227" s="213"/>
      <c r="F227" s="214"/>
      <c r="G227" s="215"/>
      <c r="H227" s="216"/>
      <c r="I227" s="216"/>
      <c r="J227" s="217"/>
      <c r="K227" s="217"/>
      <c r="L227" s="212"/>
      <c r="M227" s="212"/>
      <c r="N227" s="212"/>
      <c r="O227" s="218"/>
      <c r="P227" s="212"/>
    </row>
    <row r="228" spans="4:16" ht="40.15" customHeight="1">
      <c r="D228" s="212"/>
      <c r="E228" s="213"/>
      <c r="F228" s="214"/>
      <c r="G228" s="215"/>
      <c r="H228" s="216"/>
      <c r="I228" s="216"/>
      <c r="J228" s="217"/>
      <c r="K228" s="217"/>
      <c r="L228" s="212"/>
      <c r="M228" s="212"/>
      <c r="N228" s="212"/>
      <c r="O228" s="218"/>
      <c r="P228" s="212"/>
    </row>
    <row r="229" spans="4:16" ht="40.15" customHeight="1">
      <c r="D229" s="212"/>
      <c r="E229" s="213"/>
      <c r="F229" s="214"/>
      <c r="G229" s="215"/>
      <c r="H229" s="216"/>
      <c r="I229" s="216"/>
      <c r="J229" s="217"/>
      <c r="K229" s="217"/>
      <c r="L229" s="212"/>
      <c r="M229" s="212"/>
      <c r="N229" s="212"/>
      <c r="O229" s="218"/>
      <c r="P229" s="212"/>
    </row>
    <row r="230" spans="4:16" ht="40.15" customHeight="1">
      <c r="D230" s="212"/>
      <c r="E230" s="213"/>
      <c r="F230" s="214"/>
      <c r="G230" s="215"/>
      <c r="H230" s="216"/>
      <c r="I230" s="216"/>
      <c r="J230" s="217"/>
      <c r="K230" s="217"/>
      <c r="L230" s="212"/>
      <c r="M230" s="212"/>
      <c r="N230" s="212"/>
      <c r="O230" s="218"/>
      <c r="P230" s="212"/>
    </row>
    <row r="231" spans="4:16" ht="40.15" customHeight="1">
      <c r="D231" s="212"/>
      <c r="E231" s="213"/>
      <c r="F231" s="214"/>
      <c r="G231" s="215"/>
      <c r="H231" s="216"/>
      <c r="I231" s="216"/>
      <c r="J231" s="217"/>
      <c r="K231" s="217"/>
      <c r="L231" s="212"/>
      <c r="M231" s="212"/>
      <c r="N231" s="212"/>
      <c r="O231" s="218"/>
      <c r="P231" s="212"/>
    </row>
    <row r="232" spans="4:16" ht="40.15" customHeight="1">
      <c r="D232" s="212"/>
      <c r="E232" s="213"/>
      <c r="F232" s="214"/>
      <c r="G232" s="215"/>
      <c r="H232" s="216"/>
      <c r="I232" s="216"/>
      <c r="J232" s="217"/>
      <c r="K232" s="217"/>
      <c r="L232" s="212"/>
      <c r="M232" s="212"/>
      <c r="N232" s="212"/>
      <c r="O232" s="218"/>
      <c r="P232" s="212"/>
    </row>
    <row r="233" spans="4:16" ht="40.15" customHeight="1">
      <c r="D233" s="212"/>
      <c r="E233" s="213"/>
      <c r="F233" s="214"/>
      <c r="G233" s="215"/>
      <c r="H233" s="216"/>
      <c r="I233" s="216"/>
      <c r="J233" s="217"/>
      <c r="K233" s="217"/>
      <c r="L233" s="212"/>
      <c r="M233" s="212"/>
      <c r="N233" s="212"/>
      <c r="O233" s="218"/>
      <c r="P233" s="212"/>
    </row>
    <row r="234" spans="4:16" ht="40.15" customHeight="1">
      <c r="D234" s="212"/>
      <c r="E234" s="213"/>
      <c r="F234" s="214"/>
      <c r="G234" s="215"/>
      <c r="H234" s="216"/>
      <c r="I234" s="216"/>
      <c r="J234" s="217"/>
      <c r="K234" s="217"/>
      <c r="L234" s="212"/>
      <c r="M234" s="212"/>
      <c r="N234" s="212"/>
      <c r="O234" s="218"/>
      <c r="P234" s="212"/>
    </row>
    <row r="235" spans="4:16" ht="40.15" customHeight="1">
      <c r="D235" s="212"/>
      <c r="E235" s="213"/>
      <c r="F235" s="214"/>
      <c r="G235" s="215"/>
      <c r="H235" s="216"/>
      <c r="I235" s="216"/>
      <c r="J235" s="217"/>
      <c r="K235" s="217"/>
      <c r="L235" s="212"/>
      <c r="M235" s="212"/>
      <c r="N235" s="212"/>
      <c r="O235" s="218"/>
      <c r="P235" s="212"/>
    </row>
    <row r="236" spans="4:16" ht="40.15" customHeight="1">
      <c r="D236" s="212"/>
      <c r="E236" s="213"/>
      <c r="F236" s="214"/>
      <c r="G236" s="215"/>
      <c r="H236" s="216"/>
      <c r="I236" s="216"/>
      <c r="J236" s="217"/>
      <c r="K236" s="217"/>
      <c r="L236" s="212"/>
      <c r="M236" s="212"/>
      <c r="N236" s="212"/>
      <c r="O236" s="218"/>
      <c r="P236" s="212"/>
    </row>
    <row r="237" spans="4:16" ht="40.15" customHeight="1">
      <c r="D237" s="212"/>
      <c r="E237" s="213"/>
      <c r="F237" s="214"/>
      <c r="G237" s="215"/>
      <c r="H237" s="216"/>
      <c r="I237" s="216"/>
      <c r="J237" s="217"/>
      <c r="K237" s="217"/>
      <c r="L237" s="212"/>
      <c r="M237" s="212"/>
      <c r="N237" s="212"/>
      <c r="O237" s="218"/>
      <c r="P237" s="212"/>
    </row>
    <row r="238" spans="4:16" ht="40.15" customHeight="1">
      <c r="D238" s="212"/>
      <c r="E238" s="213"/>
      <c r="F238" s="214"/>
      <c r="G238" s="215"/>
      <c r="H238" s="216"/>
      <c r="I238" s="216"/>
      <c r="J238" s="217"/>
      <c r="K238" s="217"/>
      <c r="L238" s="212"/>
      <c r="M238" s="212"/>
      <c r="N238" s="212"/>
      <c r="O238" s="218"/>
      <c r="P238" s="212"/>
    </row>
    <row r="239" spans="4:16" ht="40.15" customHeight="1">
      <c r="D239" s="212"/>
      <c r="E239" s="213"/>
      <c r="F239" s="214"/>
      <c r="G239" s="215"/>
      <c r="H239" s="216"/>
      <c r="I239" s="216"/>
      <c r="J239" s="217"/>
      <c r="K239" s="217"/>
      <c r="L239" s="212"/>
      <c r="M239" s="212"/>
      <c r="N239" s="212"/>
      <c r="O239" s="218"/>
      <c r="P239" s="212"/>
    </row>
    <row r="240" spans="4:16" ht="40.15" customHeight="1">
      <c r="D240" s="212"/>
      <c r="E240" s="213"/>
      <c r="F240" s="214"/>
      <c r="G240" s="215"/>
      <c r="H240" s="216"/>
      <c r="I240" s="216"/>
      <c r="J240" s="217"/>
      <c r="K240" s="217"/>
      <c r="L240" s="212"/>
      <c r="M240" s="212"/>
      <c r="N240" s="212"/>
      <c r="O240" s="218"/>
      <c r="P240" s="212"/>
    </row>
    <row r="241" spans="4:16" ht="40.15" customHeight="1">
      <c r="D241" s="212"/>
      <c r="E241" s="213"/>
      <c r="F241" s="214"/>
      <c r="G241" s="215"/>
      <c r="H241" s="216"/>
      <c r="I241" s="216"/>
      <c r="J241" s="217"/>
      <c r="K241" s="217"/>
      <c r="L241" s="212"/>
      <c r="M241" s="212"/>
      <c r="N241" s="212"/>
      <c r="O241" s="218"/>
      <c r="P241" s="212"/>
    </row>
    <row r="242" spans="4:16" ht="40.15" customHeight="1">
      <c r="D242" s="212"/>
      <c r="E242" s="213"/>
      <c r="F242" s="214"/>
      <c r="G242" s="215"/>
      <c r="H242" s="216"/>
      <c r="I242" s="216"/>
      <c r="J242" s="217"/>
      <c r="K242" s="217"/>
      <c r="L242" s="212"/>
      <c r="M242" s="212"/>
      <c r="N242" s="212"/>
      <c r="O242" s="218"/>
      <c r="P242" s="212"/>
    </row>
    <row r="243" spans="4:16" ht="40.15" customHeight="1">
      <c r="D243" s="212"/>
      <c r="E243" s="213"/>
      <c r="F243" s="214"/>
      <c r="G243" s="215"/>
      <c r="H243" s="216"/>
      <c r="I243" s="216"/>
      <c r="J243" s="217"/>
      <c r="K243" s="217"/>
      <c r="L243" s="212"/>
      <c r="M243" s="212"/>
      <c r="N243" s="212"/>
      <c r="O243" s="218"/>
      <c r="P243" s="212"/>
    </row>
    <row r="244" spans="4:16" ht="40.15" customHeight="1">
      <c r="D244" s="212"/>
      <c r="E244" s="213"/>
      <c r="F244" s="214"/>
      <c r="G244" s="215"/>
      <c r="H244" s="216"/>
      <c r="I244" s="216"/>
      <c r="J244" s="217"/>
      <c r="K244" s="217"/>
      <c r="L244" s="212"/>
      <c r="M244" s="212"/>
      <c r="N244" s="212"/>
      <c r="O244" s="218"/>
      <c r="P244" s="212"/>
    </row>
    <row r="245" spans="4:16" ht="40.15" customHeight="1">
      <c r="D245" s="212"/>
      <c r="E245" s="213"/>
      <c r="F245" s="214"/>
      <c r="G245" s="215"/>
      <c r="H245" s="216"/>
      <c r="I245" s="216"/>
      <c r="J245" s="217"/>
      <c r="K245" s="217"/>
      <c r="L245" s="212"/>
      <c r="M245" s="212"/>
      <c r="N245" s="212"/>
      <c r="O245" s="218"/>
      <c r="P245" s="212"/>
    </row>
    <row r="246" spans="4:16" ht="40.15" customHeight="1">
      <c r="D246" s="212"/>
      <c r="E246" s="213"/>
      <c r="F246" s="214"/>
      <c r="G246" s="215"/>
      <c r="H246" s="216"/>
      <c r="I246" s="216"/>
      <c r="J246" s="217"/>
      <c r="K246" s="217"/>
      <c r="L246" s="212"/>
      <c r="M246" s="212"/>
      <c r="N246" s="212"/>
      <c r="O246" s="218"/>
      <c r="P246" s="212"/>
    </row>
    <row r="247" spans="4:16" ht="40.15" customHeight="1">
      <c r="D247" s="212"/>
      <c r="E247" s="213"/>
      <c r="F247" s="214"/>
      <c r="G247" s="215"/>
      <c r="H247" s="216"/>
      <c r="I247" s="216"/>
      <c r="J247" s="217"/>
      <c r="K247" s="217"/>
      <c r="L247" s="212"/>
      <c r="M247" s="212"/>
      <c r="N247" s="212"/>
      <c r="O247" s="218"/>
      <c r="P247" s="212"/>
    </row>
    <row r="248" spans="4:16" ht="40.15" customHeight="1">
      <c r="D248" s="212"/>
      <c r="E248" s="213"/>
      <c r="F248" s="214"/>
      <c r="G248" s="215"/>
      <c r="H248" s="216"/>
      <c r="I248" s="216"/>
      <c r="J248" s="217"/>
      <c r="K248" s="217"/>
      <c r="L248" s="212"/>
      <c r="M248" s="212"/>
      <c r="N248" s="212"/>
      <c r="O248" s="218"/>
      <c r="P248" s="212"/>
    </row>
    <row r="249" spans="4:16" ht="40.15" customHeight="1">
      <c r="D249" s="212"/>
      <c r="E249" s="213"/>
      <c r="F249" s="214"/>
      <c r="G249" s="215"/>
      <c r="H249" s="216"/>
      <c r="I249" s="216"/>
      <c r="J249" s="217"/>
      <c r="K249" s="217"/>
      <c r="L249" s="212"/>
      <c r="M249" s="212"/>
      <c r="N249" s="212"/>
      <c r="O249" s="218"/>
      <c r="P249" s="212"/>
    </row>
    <row r="250" spans="4:16" ht="40.15" customHeight="1">
      <c r="D250" s="212"/>
      <c r="E250" s="213"/>
      <c r="F250" s="214"/>
      <c r="G250" s="215"/>
      <c r="H250" s="216"/>
      <c r="I250" s="216"/>
      <c r="J250" s="217"/>
      <c r="K250" s="217"/>
      <c r="L250" s="212"/>
      <c r="M250" s="212"/>
      <c r="N250" s="212"/>
      <c r="O250" s="218"/>
      <c r="P250" s="212"/>
    </row>
    <row r="251" spans="4:16" ht="40.15" customHeight="1">
      <c r="D251" s="212"/>
      <c r="E251" s="213"/>
      <c r="F251" s="214"/>
      <c r="G251" s="215"/>
      <c r="H251" s="216"/>
      <c r="I251" s="216"/>
      <c r="J251" s="217"/>
      <c r="K251" s="217"/>
      <c r="L251" s="212"/>
      <c r="M251" s="212"/>
      <c r="N251" s="212"/>
      <c r="O251" s="218"/>
      <c r="P251" s="212"/>
    </row>
    <row r="252" spans="4:16" ht="40.15" customHeight="1">
      <c r="D252" s="212"/>
      <c r="E252" s="213"/>
      <c r="F252" s="214"/>
      <c r="G252" s="215"/>
      <c r="H252" s="216"/>
      <c r="I252" s="216"/>
      <c r="J252" s="217"/>
      <c r="K252" s="217"/>
      <c r="L252" s="212"/>
      <c r="M252" s="212"/>
      <c r="N252" s="212"/>
      <c r="O252" s="218"/>
      <c r="P252" s="212"/>
    </row>
    <row r="253" spans="4:16" ht="40.15" customHeight="1">
      <c r="D253" s="212"/>
      <c r="E253" s="213"/>
      <c r="F253" s="214"/>
      <c r="G253" s="215"/>
      <c r="H253" s="216"/>
      <c r="I253" s="216"/>
      <c r="J253" s="217"/>
      <c r="K253" s="217"/>
      <c r="L253" s="212"/>
      <c r="M253" s="212"/>
      <c r="N253" s="212"/>
      <c r="O253" s="218"/>
      <c r="P253" s="212"/>
    </row>
    <row r="254" spans="4:16" ht="40.15" customHeight="1">
      <c r="D254" s="212"/>
      <c r="E254" s="213"/>
      <c r="F254" s="214"/>
      <c r="G254" s="215"/>
      <c r="H254" s="216"/>
      <c r="I254" s="216"/>
      <c r="J254" s="217"/>
      <c r="K254" s="217"/>
      <c r="L254" s="212"/>
      <c r="M254" s="212"/>
      <c r="N254" s="212"/>
      <c r="O254" s="218"/>
      <c r="P254" s="212"/>
    </row>
    <row r="255" spans="4:16" ht="40.15" customHeight="1">
      <c r="D255" s="212"/>
      <c r="E255" s="213"/>
      <c r="F255" s="214"/>
      <c r="G255" s="215"/>
      <c r="H255" s="216"/>
      <c r="I255" s="216"/>
      <c r="J255" s="217"/>
      <c r="K255" s="217"/>
      <c r="L255" s="212"/>
      <c r="M255" s="212"/>
      <c r="N255" s="212"/>
      <c r="O255" s="218"/>
      <c r="P255" s="212"/>
    </row>
    <row r="256" spans="4:16" ht="40.15" customHeight="1">
      <c r="D256" s="212"/>
      <c r="E256" s="213"/>
      <c r="F256" s="214"/>
      <c r="G256" s="215"/>
      <c r="H256" s="216"/>
      <c r="I256" s="216"/>
      <c r="J256" s="217"/>
      <c r="K256" s="217"/>
      <c r="L256" s="212"/>
      <c r="M256" s="212"/>
      <c r="N256" s="212"/>
      <c r="O256" s="218"/>
      <c r="P256" s="212"/>
    </row>
    <row r="257" spans="4:16" ht="40.15" customHeight="1">
      <c r="D257" s="212"/>
      <c r="E257" s="213"/>
      <c r="F257" s="214"/>
      <c r="G257" s="215"/>
      <c r="H257" s="216"/>
      <c r="I257" s="216"/>
      <c r="J257" s="217"/>
      <c r="K257" s="217"/>
      <c r="L257" s="212"/>
      <c r="M257" s="212"/>
      <c r="N257" s="212"/>
      <c r="O257" s="218"/>
      <c r="P257" s="212"/>
    </row>
    <row r="258" spans="4:16" ht="40.15" customHeight="1">
      <c r="D258" s="212"/>
      <c r="E258" s="213"/>
      <c r="F258" s="214"/>
      <c r="G258" s="215"/>
      <c r="H258" s="216"/>
      <c r="I258" s="216"/>
      <c r="J258" s="217"/>
      <c r="K258" s="217"/>
      <c r="L258" s="212"/>
      <c r="M258" s="212"/>
      <c r="N258" s="212"/>
      <c r="O258" s="218"/>
      <c r="P258" s="212"/>
    </row>
    <row r="259" spans="4:16" ht="40.15" customHeight="1">
      <c r="D259" s="212"/>
      <c r="E259" s="213"/>
      <c r="F259" s="214"/>
      <c r="G259" s="215"/>
      <c r="H259" s="216"/>
      <c r="I259" s="216"/>
      <c r="J259" s="217"/>
      <c r="K259" s="217"/>
      <c r="L259" s="212"/>
      <c r="M259" s="212"/>
      <c r="N259" s="212"/>
      <c r="O259" s="218"/>
      <c r="P259" s="212"/>
    </row>
    <row r="260" spans="4:16" ht="40.15" customHeight="1">
      <c r="D260" s="212"/>
      <c r="E260" s="213"/>
      <c r="F260" s="214"/>
      <c r="G260" s="215"/>
      <c r="H260" s="216"/>
      <c r="I260" s="216"/>
      <c r="J260" s="217"/>
      <c r="K260" s="217"/>
      <c r="L260" s="212"/>
      <c r="M260" s="212"/>
      <c r="N260" s="212"/>
      <c r="O260" s="218"/>
      <c r="P260" s="212"/>
    </row>
    <row r="261" spans="4:16" ht="40.15" customHeight="1">
      <c r="D261" s="212"/>
      <c r="E261" s="213"/>
      <c r="F261" s="214"/>
      <c r="G261" s="215"/>
      <c r="H261" s="216"/>
      <c r="I261" s="216"/>
      <c r="J261" s="217"/>
      <c r="K261" s="217"/>
      <c r="L261" s="212"/>
      <c r="M261" s="212"/>
      <c r="N261" s="212"/>
      <c r="O261" s="218"/>
      <c r="P261" s="212"/>
    </row>
    <row r="262" spans="4:16" ht="40.15" customHeight="1">
      <c r="D262" s="212"/>
      <c r="E262" s="213"/>
      <c r="F262" s="214"/>
      <c r="G262" s="215"/>
      <c r="H262" s="216"/>
      <c r="I262" s="216"/>
      <c r="J262" s="217"/>
      <c r="K262" s="217"/>
      <c r="L262" s="212"/>
      <c r="M262" s="212"/>
      <c r="N262" s="212"/>
      <c r="O262" s="218"/>
      <c r="P262" s="212"/>
    </row>
    <row r="263" spans="4:16" ht="40.15" customHeight="1">
      <c r="D263" s="212"/>
      <c r="E263" s="213"/>
      <c r="F263" s="214"/>
      <c r="G263" s="215"/>
      <c r="H263" s="216"/>
      <c r="I263" s="216"/>
      <c r="J263" s="217"/>
      <c r="K263" s="217"/>
      <c r="L263" s="212"/>
      <c r="M263" s="212"/>
      <c r="N263" s="212"/>
      <c r="O263" s="218"/>
      <c r="P263" s="212"/>
    </row>
    <row r="264" spans="4:16" ht="40.15" customHeight="1">
      <c r="D264" s="212"/>
      <c r="E264" s="213"/>
      <c r="F264" s="214"/>
      <c r="G264" s="215"/>
      <c r="H264" s="216"/>
      <c r="I264" s="216"/>
      <c r="J264" s="217"/>
      <c r="K264" s="217"/>
      <c r="L264" s="212"/>
      <c r="M264" s="212"/>
      <c r="N264" s="212"/>
      <c r="O264" s="218"/>
      <c r="P264" s="212"/>
    </row>
    <row r="265" spans="4:16" ht="40.15" customHeight="1">
      <c r="D265" s="212"/>
      <c r="E265" s="213"/>
      <c r="F265" s="214"/>
      <c r="G265" s="215"/>
      <c r="H265" s="216"/>
      <c r="I265" s="216"/>
      <c r="J265" s="217"/>
      <c r="K265" s="217"/>
      <c r="L265" s="212"/>
      <c r="M265" s="212"/>
      <c r="N265" s="212"/>
      <c r="O265" s="218"/>
      <c r="P265" s="212"/>
    </row>
    <row r="266" spans="4:16" ht="40.15" customHeight="1">
      <c r="D266" s="212"/>
      <c r="E266" s="213"/>
      <c r="F266" s="214"/>
      <c r="G266" s="215"/>
      <c r="H266" s="216"/>
      <c r="I266" s="216"/>
      <c r="J266" s="217"/>
      <c r="K266" s="217"/>
      <c r="L266" s="212"/>
      <c r="M266" s="212"/>
      <c r="N266" s="212"/>
      <c r="O266" s="218"/>
      <c r="P266" s="212"/>
    </row>
    <row r="267" spans="4:16" ht="40.15" customHeight="1">
      <c r="D267" s="212"/>
      <c r="E267" s="213"/>
      <c r="F267" s="214"/>
      <c r="G267" s="215"/>
      <c r="H267" s="216"/>
      <c r="I267" s="216"/>
      <c r="J267" s="217"/>
      <c r="K267" s="217"/>
      <c r="L267" s="212"/>
      <c r="M267" s="212"/>
      <c r="N267" s="212"/>
      <c r="O267" s="218"/>
      <c r="P267" s="212"/>
    </row>
    <row r="268" spans="4:16" ht="40.15" customHeight="1">
      <c r="D268" s="212"/>
      <c r="E268" s="213"/>
      <c r="F268" s="214"/>
      <c r="G268" s="215"/>
      <c r="H268" s="216"/>
      <c r="I268" s="216"/>
      <c r="J268" s="217"/>
      <c r="K268" s="217"/>
      <c r="L268" s="212"/>
      <c r="M268" s="212"/>
      <c r="N268" s="212"/>
      <c r="O268" s="218"/>
      <c r="P268" s="212"/>
    </row>
    <row r="269" spans="4:16" ht="40.15" customHeight="1">
      <c r="D269" s="212"/>
      <c r="E269" s="213"/>
      <c r="F269" s="214"/>
      <c r="G269" s="215"/>
      <c r="H269" s="216"/>
      <c r="I269" s="216"/>
      <c r="J269" s="217"/>
      <c r="K269" s="217"/>
      <c r="L269" s="212"/>
      <c r="M269" s="212"/>
      <c r="N269" s="212"/>
      <c r="O269" s="218"/>
      <c r="P269" s="212"/>
    </row>
    <row r="270" spans="4:16" ht="40.15" customHeight="1">
      <c r="D270" s="212"/>
      <c r="E270" s="213"/>
      <c r="F270" s="214"/>
      <c r="G270" s="215"/>
      <c r="H270" s="216"/>
      <c r="I270" s="216"/>
      <c r="J270" s="217"/>
      <c r="K270" s="217"/>
      <c r="L270" s="212"/>
      <c r="M270" s="212"/>
      <c r="N270" s="212"/>
      <c r="O270" s="218"/>
      <c r="P270" s="212"/>
    </row>
    <row r="271" spans="4:16" ht="40.15" customHeight="1">
      <c r="D271" s="212"/>
      <c r="E271" s="213"/>
      <c r="F271" s="214"/>
      <c r="G271" s="215"/>
      <c r="H271" s="216"/>
      <c r="I271" s="216"/>
      <c r="J271" s="217"/>
      <c r="K271" s="217"/>
      <c r="L271" s="212"/>
      <c r="M271" s="212"/>
      <c r="N271" s="212"/>
      <c r="O271" s="218"/>
      <c r="P271" s="212"/>
    </row>
    <row r="272" spans="4:16" ht="40.15" customHeight="1">
      <c r="D272" s="212"/>
      <c r="E272" s="213"/>
      <c r="F272" s="214"/>
      <c r="G272" s="215"/>
      <c r="H272" s="216"/>
      <c r="I272" s="216"/>
      <c r="J272" s="217"/>
      <c r="K272" s="217"/>
      <c r="L272" s="212"/>
      <c r="M272" s="212"/>
      <c r="N272" s="212"/>
      <c r="O272" s="218"/>
      <c r="P272" s="212"/>
    </row>
    <row r="273" spans="4:16" ht="40.15" customHeight="1">
      <c r="D273" s="212"/>
      <c r="E273" s="213"/>
      <c r="F273" s="214"/>
      <c r="G273" s="215"/>
      <c r="H273" s="216"/>
      <c r="I273" s="216"/>
      <c r="J273" s="217"/>
      <c r="K273" s="217"/>
      <c r="L273" s="212"/>
      <c r="M273" s="212"/>
      <c r="N273" s="212"/>
      <c r="O273" s="218"/>
      <c r="P273" s="212"/>
    </row>
    <row r="274" spans="4:16" ht="40.15" customHeight="1">
      <c r="D274" s="212"/>
      <c r="E274" s="213"/>
      <c r="F274" s="214"/>
      <c r="G274" s="215"/>
      <c r="H274" s="216"/>
      <c r="I274" s="216"/>
      <c r="J274" s="217"/>
      <c r="K274" s="217"/>
      <c r="L274" s="212"/>
      <c r="M274" s="212"/>
      <c r="N274" s="212"/>
      <c r="O274" s="218"/>
      <c r="P274" s="212"/>
    </row>
    <row r="275" spans="4:16" ht="40.15" customHeight="1">
      <c r="D275" s="212"/>
      <c r="E275" s="213"/>
      <c r="F275" s="214"/>
      <c r="G275" s="215"/>
      <c r="H275" s="216"/>
      <c r="I275" s="216"/>
      <c r="J275" s="217"/>
      <c r="K275" s="217"/>
      <c r="L275" s="212"/>
      <c r="M275" s="212"/>
      <c r="N275" s="212"/>
      <c r="O275" s="218"/>
      <c r="P275" s="212"/>
    </row>
    <row r="276" spans="4:16" ht="40.15" customHeight="1">
      <c r="D276" s="212"/>
      <c r="E276" s="213"/>
      <c r="F276" s="214"/>
      <c r="G276" s="215"/>
      <c r="H276" s="216"/>
      <c r="I276" s="216"/>
      <c r="J276" s="217"/>
      <c r="K276" s="217"/>
      <c r="L276" s="212"/>
      <c r="M276" s="212"/>
      <c r="N276" s="212"/>
      <c r="O276" s="218"/>
      <c r="P276" s="212"/>
    </row>
    <row r="277" spans="4:16" ht="40.15" customHeight="1">
      <c r="D277" s="212"/>
      <c r="E277" s="213"/>
      <c r="F277" s="214"/>
      <c r="G277" s="215"/>
      <c r="H277" s="216"/>
      <c r="I277" s="216"/>
      <c r="J277" s="217"/>
      <c r="K277" s="217"/>
      <c r="L277" s="212"/>
      <c r="M277" s="212"/>
      <c r="N277" s="212"/>
      <c r="O277" s="218"/>
      <c r="P277" s="212"/>
    </row>
    <row r="278" spans="4:16" ht="40.15" customHeight="1">
      <c r="D278" s="212"/>
      <c r="E278" s="213"/>
      <c r="F278" s="214"/>
      <c r="G278" s="215"/>
      <c r="H278" s="216"/>
      <c r="I278" s="216"/>
      <c r="J278" s="217"/>
      <c r="K278" s="217"/>
      <c r="L278" s="212"/>
      <c r="M278" s="212"/>
      <c r="N278" s="212"/>
      <c r="O278" s="218"/>
      <c r="P278" s="212"/>
    </row>
    <row r="279" spans="4:16" ht="40.15" customHeight="1">
      <c r="D279" s="212"/>
      <c r="E279" s="213"/>
      <c r="F279" s="214"/>
      <c r="G279" s="215"/>
      <c r="H279" s="216"/>
      <c r="I279" s="216"/>
      <c r="J279" s="217"/>
      <c r="K279" s="217"/>
      <c r="L279" s="212"/>
      <c r="M279" s="212"/>
      <c r="N279" s="212"/>
      <c r="O279" s="218"/>
      <c r="P279" s="212"/>
    </row>
    <row r="280" spans="4:16" ht="40.15" customHeight="1">
      <c r="D280" s="212"/>
      <c r="E280" s="213"/>
      <c r="F280" s="214"/>
      <c r="G280" s="215"/>
      <c r="H280" s="216"/>
      <c r="I280" s="216"/>
      <c r="J280" s="217"/>
      <c r="K280" s="217"/>
      <c r="L280" s="212"/>
      <c r="M280" s="212"/>
      <c r="N280" s="212"/>
      <c r="O280" s="218"/>
      <c r="P280" s="212"/>
    </row>
    <row r="281" spans="4:16" ht="40.15" customHeight="1">
      <c r="D281" s="212"/>
      <c r="E281" s="213"/>
      <c r="F281" s="214"/>
      <c r="G281" s="215"/>
      <c r="H281" s="216"/>
      <c r="I281" s="216"/>
      <c r="J281" s="217"/>
      <c r="K281" s="217"/>
      <c r="L281" s="212"/>
      <c r="M281" s="212"/>
      <c r="N281" s="212"/>
      <c r="O281" s="218"/>
      <c r="P281" s="212"/>
    </row>
    <row r="282" spans="4:16" ht="40.15" customHeight="1">
      <c r="D282" s="212"/>
      <c r="E282" s="213"/>
      <c r="F282" s="214"/>
      <c r="G282" s="215"/>
      <c r="H282" s="216"/>
      <c r="I282" s="216"/>
      <c r="J282" s="217"/>
      <c r="K282" s="217"/>
      <c r="L282" s="212"/>
      <c r="M282" s="212"/>
      <c r="N282" s="212"/>
      <c r="O282" s="218"/>
      <c r="P282" s="212"/>
    </row>
    <row r="283" spans="4:16" ht="40.15" customHeight="1">
      <c r="D283" s="212"/>
      <c r="E283" s="213"/>
      <c r="F283" s="214"/>
      <c r="G283" s="215"/>
      <c r="H283" s="216"/>
      <c r="I283" s="216"/>
      <c r="J283" s="217"/>
      <c r="K283" s="217"/>
      <c r="L283" s="212"/>
      <c r="M283" s="212"/>
      <c r="N283" s="212"/>
      <c r="O283" s="218"/>
      <c r="P283" s="212"/>
    </row>
    <row r="284" spans="4:16" ht="40.15" customHeight="1">
      <c r="D284" s="212"/>
      <c r="E284" s="213"/>
      <c r="F284" s="214"/>
      <c r="G284" s="215"/>
      <c r="H284" s="216"/>
      <c r="I284" s="216"/>
      <c r="J284" s="217"/>
      <c r="K284" s="217"/>
      <c r="L284" s="212"/>
      <c r="M284" s="212"/>
      <c r="N284" s="212"/>
      <c r="O284" s="218"/>
      <c r="P284" s="212"/>
    </row>
    <row r="285" spans="4:16" ht="40.15" customHeight="1">
      <c r="D285" s="212"/>
      <c r="E285" s="213"/>
      <c r="F285" s="214"/>
      <c r="G285" s="215"/>
      <c r="H285" s="216"/>
      <c r="I285" s="216"/>
      <c r="J285" s="217"/>
      <c r="K285" s="217"/>
      <c r="L285" s="212"/>
      <c r="M285" s="212"/>
      <c r="N285" s="212"/>
      <c r="O285" s="218"/>
      <c r="P285" s="212"/>
    </row>
    <row r="286" spans="4:16" ht="40.15" customHeight="1">
      <c r="D286" s="212"/>
      <c r="E286" s="213"/>
      <c r="F286" s="214"/>
      <c r="G286" s="215"/>
      <c r="H286" s="216"/>
      <c r="I286" s="216"/>
      <c r="J286" s="217"/>
      <c r="K286" s="217"/>
      <c r="L286" s="212"/>
      <c r="M286" s="212"/>
      <c r="N286" s="212"/>
      <c r="O286" s="218"/>
      <c r="P286" s="212"/>
    </row>
    <row r="287" spans="4:16" ht="40.15" customHeight="1">
      <c r="D287" s="212"/>
      <c r="E287" s="213"/>
      <c r="F287" s="214"/>
      <c r="G287" s="215"/>
      <c r="H287" s="216"/>
      <c r="I287" s="216"/>
      <c r="J287" s="217"/>
      <c r="K287" s="217"/>
      <c r="L287" s="212"/>
      <c r="M287" s="212"/>
      <c r="N287" s="212"/>
      <c r="O287" s="218"/>
      <c r="P287" s="212"/>
    </row>
    <row r="288" spans="4:16" ht="40.15" customHeight="1">
      <c r="D288" s="212"/>
      <c r="E288" s="213"/>
      <c r="F288" s="214"/>
      <c r="G288" s="215"/>
      <c r="H288" s="216"/>
      <c r="I288" s="216"/>
      <c r="J288" s="217"/>
      <c r="K288" s="217"/>
      <c r="L288" s="212"/>
      <c r="M288" s="212"/>
      <c r="N288" s="212"/>
      <c r="O288" s="218"/>
      <c r="P288" s="212"/>
    </row>
    <row r="289" spans="4:16" ht="40.15" customHeight="1">
      <c r="D289" s="212"/>
      <c r="E289" s="213"/>
      <c r="F289" s="214"/>
      <c r="G289" s="215"/>
      <c r="H289" s="216"/>
      <c r="I289" s="216"/>
      <c r="J289" s="217"/>
      <c r="K289" s="217"/>
      <c r="L289" s="212"/>
      <c r="M289" s="212"/>
      <c r="N289" s="212"/>
      <c r="O289" s="218"/>
      <c r="P289" s="212"/>
    </row>
    <row r="290" spans="4:16" ht="40.15" customHeight="1">
      <c r="D290" s="212"/>
      <c r="E290" s="213"/>
      <c r="F290" s="214"/>
      <c r="G290" s="215"/>
      <c r="H290" s="216"/>
      <c r="I290" s="216"/>
      <c r="J290" s="217"/>
      <c r="K290" s="217"/>
      <c r="L290" s="212"/>
      <c r="M290" s="212"/>
      <c r="N290" s="212"/>
      <c r="O290" s="218"/>
      <c r="P290" s="212"/>
    </row>
    <row r="291" spans="4:16" ht="40.15" customHeight="1">
      <c r="D291" s="212"/>
      <c r="E291" s="213"/>
      <c r="F291" s="214"/>
      <c r="G291" s="215"/>
      <c r="H291" s="216"/>
      <c r="I291" s="216"/>
      <c r="J291" s="217"/>
      <c r="K291" s="217"/>
      <c r="L291" s="212"/>
      <c r="M291" s="212"/>
      <c r="N291" s="212"/>
      <c r="O291" s="218"/>
      <c r="P291" s="212"/>
    </row>
    <row r="292" spans="4:16" ht="40.15" customHeight="1">
      <c r="D292" s="212"/>
      <c r="E292" s="213"/>
      <c r="F292" s="214"/>
      <c r="G292" s="215"/>
      <c r="H292" s="216"/>
      <c r="I292" s="216"/>
      <c r="J292" s="217"/>
      <c r="K292" s="217"/>
      <c r="L292" s="212"/>
      <c r="M292" s="212"/>
      <c r="N292" s="212"/>
      <c r="O292" s="218"/>
      <c r="P292" s="212"/>
    </row>
    <row r="293" spans="4:16" ht="40.15" customHeight="1">
      <c r="D293" s="212"/>
      <c r="E293" s="213"/>
      <c r="F293" s="214"/>
      <c r="G293" s="215"/>
      <c r="H293" s="216"/>
      <c r="I293" s="216"/>
      <c r="J293" s="217"/>
      <c r="K293" s="217"/>
      <c r="L293" s="212"/>
      <c r="M293" s="212"/>
      <c r="N293" s="212"/>
      <c r="O293" s="218"/>
      <c r="P293" s="212"/>
    </row>
    <row r="294" spans="4:16" ht="40.15" customHeight="1">
      <c r="D294" s="212"/>
      <c r="E294" s="213"/>
      <c r="F294" s="214"/>
      <c r="G294" s="215"/>
      <c r="H294" s="216"/>
      <c r="I294" s="216"/>
      <c r="J294" s="217"/>
      <c r="K294" s="217"/>
      <c r="L294" s="212"/>
      <c r="M294" s="212"/>
      <c r="N294" s="212"/>
      <c r="O294" s="218"/>
      <c r="P294" s="212"/>
    </row>
    <row r="295" spans="4:16" ht="40.15" customHeight="1">
      <c r="D295" s="212"/>
      <c r="E295" s="213"/>
      <c r="F295" s="214"/>
      <c r="G295" s="215"/>
      <c r="H295" s="216"/>
      <c r="I295" s="216"/>
      <c r="J295" s="217"/>
      <c r="K295" s="217"/>
      <c r="L295" s="212"/>
      <c r="M295" s="212"/>
      <c r="N295" s="212"/>
      <c r="O295" s="218"/>
      <c r="P295" s="212"/>
    </row>
    <row r="296" spans="4:16" ht="40.15" customHeight="1">
      <c r="D296" s="212"/>
      <c r="E296" s="213"/>
      <c r="F296" s="214"/>
      <c r="G296" s="215"/>
      <c r="H296" s="216"/>
      <c r="I296" s="216"/>
      <c r="J296" s="217"/>
      <c r="K296" s="217"/>
      <c r="L296" s="212"/>
      <c r="M296" s="212"/>
      <c r="N296" s="212"/>
      <c r="O296" s="218"/>
      <c r="P296" s="212"/>
    </row>
    <row r="297" spans="4:16" ht="40.15" customHeight="1">
      <c r="D297" s="212"/>
      <c r="E297" s="213"/>
      <c r="F297" s="214"/>
      <c r="G297" s="215"/>
      <c r="H297" s="216"/>
      <c r="I297" s="216"/>
      <c r="J297" s="217"/>
      <c r="K297" s="217"/>
      <c r="L297" s="212"/>
      <c r="M297" s="212"/>
      <c r="N297" s="212"/>
      <c r="O297" s="218"/>
      <c r="P297" s="212"/>
    </row>
    <row r="298" spans="4:16" ht="40.15" customHeight="1">
      <c r="D298" s="212"/>
      <c r="E298" s="213"/>
      <c r="F298" s="214"/>
      <c r="G298" s="215"/>
      <c r="H298" s="216"/>
      <c r="I298" s="216"/>
      <c r="J298" s="217"/>
      <c r="K298" s="217"/>
      <c r="L298" s="212"/>
      <c r="M298" s="212"/>
      <c r="N298" s="212"/>
      <c r="O298" s="218"/>
      <c r="P298" s="212"/>
    </row>
    <row r="299" spans="4:16" ht="40.15" customHeight="1">
      <c r="D299" s="212"/>
      <c r="E299" s="213"/>
      <c r="F299" s="214"/>
      <c r="G299" s="215"/>
      <c r="H299" s="216"/>
      <c r="I299" s="216"/>
      <c r="J299" s="217"/>
      <c r="K299" s="217"/>
      <c r="L299" s="212"/>
      <c r="M299" s="212"/>
      <c r="N299" s="212"/>
      <c r="O299" s="218"/>
      <c r="P299" s="212"/>
    </row>
    <row r="300" spans="4:16" ht="40.15" customHeight="1">
      <c r="D300" s="212"/>
      <c r="E300" s="213"/>
      <c r="F300" s="214"/>
      <c r="G300" s="215"/>
      <c r="H300" s="216"/>
      <c r="I300" s="216"/>
      <c r="J300" s="217"/>
      <c r="K300" s="217"/>
      <c r="L300" s="212"/>
      <c r="M300" s="212"/>
      <c r="N300" s="212"/>
      <c r="O300" s="218"/>
      <c r="P300" s="212"/>
    </row>
    <row r="301" spans="4:16" ht="40.15" customHeight="1">
      <c r="D301" s="212"/>
      <c r="E301" s="213"/>
      <c r="F301" s="214"/>
      <c r="G301" s="215"/>
      <c r="H301" s="216"/>
      <c r="I301" s="216"/>
      <c r="J301" s="217"/>
      <c r="K301" s="217"/>
      <c r="L301" s="212"/>
      <c r="M301" s="212"/>
      <c r="N301" s="212"/>
      <c r="O301" s="218"/>
      <c r="P301" s="212"/>
    </row>
    <row r="302" spans="4:16" ht="40.15" customHeight="1">
      <c r="D302" s="212"/>
      <c r="E302" s="213"/>
      <c r="F302" s="214"/>
      <c r="G302" s="215"/>
      <c r="H302" s="216"/>
      <c r="I302" s="216"/>
      <c r="J302" s="217"/>
      <c r="K302" s="217"/>
      <c r="L302" s="212"/>
      <c r="M302" s="212"/>
      <c r="N302" s="212"/>
      <c r="O302" s="218"/>
      <c r="P302" s="212"/>
    </row>
    <row r="303" spans="4:16" ht="40.15" customHeight="1">
      <c r="D303" s="212"/>
      <c r="E303" s="213"/>
      <c r="F303" s="214"/>
      <c r="G303" s="215"/>
      <c r="H303" s="216"/>
      <c r="I303" s="216"/>
      <c r="J303" s="217"/>
      <c r="K303" s="217"/>
      <c r="L303" s="212"/>
      <c r="M303" s="212"/>
      <c r="N303" s="212"/>
      <c r="O303" s="218"/>
      <c r="P303" s="212"/>
    </row>
    <row r="304" spans="4:16" ht="40.15" customHeight="1">
      <c r="D304" s="212"/>
      <c r="E304" s="213"/>
      <c r="F304" s="214"/>
      <c r="G304" s="215"/>
      <c r="H304" s="216"/>
      <c r="I304" s="216"/>
      <c r="J304" s="217"/>
      <c r="K304" s="217"/>
      <c r="L304" s="212"/>
      <c r="M304" s="212"/>
      <c r="N304" s="212"/>
      <c r="O304" s="218"/>
      <c r="P304" s="212"/>
    </row>
    <row r="305" spans="4:16" ht="40.15" customHeight="1">
      <c r="D305" s="212"/>
      <c r="E305" s="213"/>
      <c r="F305" s="214"/>
      <c r="G305" s="215"/>
      <c r="H305" s="216"/>
      <c r="I305" s="216"/>
      <c r="J305" s="217"/>
      <c r="K305" s="217"/>
      <c r="L305" s="212"/>
      <c r="M305" s="212"/>
      <c r="N305" s="212"/>
      <c r="O305" s="218"/>
      <c r="P305" s="212"/>
    </row>
    <row r="306" spans="4:16" ht="40.15" customHeight="1">
      <c r="D306" s="212"/>
      <c r="E306" s="213"/>
      <c r="F306" s="214"/>
      <c r="G306" s="215"/>
      <c r="H306" s="216"/>
      <c r="I306" s="216"/>
      <c r="J306" s="217"/>
      <c r="K306" s="217"/>
      <c r="L306" s="212"/>
      <c r="M306" s="212"/>
      <c r="N306" s="212"/>
      <c r="O306" s="218"/>
      <c r="P306" s="212"/>
    </row>
    <row r="307" spans="4:16" ht="40.15" customHeight="1">
      <c r="D307" s="212"/>
      <c r="E307" s="213"/>
      <c r="F307" s="214"/>
      <c r="G307" s="215"/>
      <c r="H307" s="216"/>
      <c r="I307" s="216"/>
      <c r="J307" s="217"/>
      <c r="K307" s="217"/>
      <c r="L307" s="212"/>
      <c r="M307" s="212"/>
      <c r="N307" s="212"/>
      <c r="O307" s="218"/>
      <c r="P307" s="212"/>
    </row>
    <row r="308" spans="4:16" ht="40.15" customHeight="1">
      <c r="D308" s="212"/>
      <c r="E308" s="213"/>
      <c r="F308" s="214"/>
      <c r="G308" s="215"/>
      <c r="H308" s="216"/>
      <c r="I308" s="216"/>
      <c r="J308" s="217"/>
      <c r="K308" s="217"/>
      <c r="L308" s="212"/>
      <c r="M308" s="212"/>
      <c r="N308" s="212"/>
      <c r="O308" s="218"/>
      <c r="P308" s="212"/>
    </row>
    <row r="309" spans="4:16" ht="40.15" customHeight="1">
      <c r="D309" s="212"/>
      <c r="E309" s="213"/>
      <c r="F309" s="214"/>
      <c r="G309" s="215"/>
      <c r="H309" s="216"/>
      <c r="I309" s="216"/>
      <c r="J309" s="217"/>
      <c r="K309" s="217"/>
      <c r="L309" s="212"/>
      <c r="M309" s="212"/>
      <c r="N309" s="212"/>
      <c r="O309" s="218"/>
      <c r="P309" s="212"/>
    </row>
    <row r="310" spans="4:16" ht="40.15" customHeight="1">
      <c r="D310" s="212"/>
      <c r="E310" s="213"/>
      <c r="F310" s="214"/>
      <c r="G310" s="215"/>
      <c r="H310" s="216"/>
      <c r="I310" s="216"/>
      <c r="J310" s="217"/>
      <c r="K310" s="217"/>
      <c r="L310" s="212"/>
      <c r="M310" s="212"/>
      <c r="N310" s="212"/>
      <c r="O310" s="218"/>
      <c r="P310" s="212"/>
    </row>
    <row r="311" spans="4:16" ht="40.15" customHeight="1">
      <c r="D311" s="212"/>
      <c r="E311" s="213"/>
      <c r="F311" s="214"/>
      <c r="G311" s="215"/>
      <c r="H311" s="216"/>
      <c r="I311" s="216"/>
      <c r="J311" s="217"/>
      <c r="K311" s="217"/>
      <c r="L311" s="212"/>
      <c r="M311" s="212"/>
      <c r="N311" s="212"/>
      <c r="O311" s="218"/>
      <c r="P311" s="212"/>
    </row>
    <row r="312" spans="4:16" ht="40.15" customHeight="1">
      <c r="D312" s="212"/>
      <c r="E312" s="213"/>
      <c r="F312" s="214"/>
      <c r="G312" s="215"/>
      <c r="H312" s="216"/>
      <c r="I312" s="216"/>
      <c r="J312" s="217"/>
      <c r="K312" s="217"/>
      <c r="L312" s="212"/>
      <c r="M312" s="212"/>
      <c r="N312" s="212"/>
      <c r="O312" s="218"/>
      <c r="P312" s="212"/>
    </row>
    <row r="313" spans="4:16" ht="40.15" customHeight="1">
      <c r="D313" s="212"/>
      <c r="E313" s="213"/>
      <c r="F313" s="214"/>
      <c r="G313" s="215"/>
      <c r="H313" s="216"/>
      <c r="I313" s="216"/>
      <c r="J313" s="217"/>
      <c r="K313" s="217"/>
      <c r="L313" s="212"/>
      <c r="M313" s="212"/>
      <c r="N313" s="212"/>
      <c r="O313" s="218"/>
      <c r="P313" s="212"/>
    </row>
    <row r="314" spans="4:16" ht="40.15" customHeight="1">
      <c r="D314" s="212"/>
      <c r="E314" s="213"/>
      <c r="F314" s="214"/>
      <c r="G314" s="215"/>
      <c r="H314" s="216"/>
      <c r="I314" s="216"/>
      <c r="J314" s="217"/>
      <c r="K314" s="217"/>
      <c r="L314" s="212"/>
      <c r="M314" s="212"/>
      <c r="N314" s="212"/>
      <c r="O314" s="218"/>
      <c r="P314" s="212"/>
    </row>
    <row r="315" spans="4:16" ht="40.15" customHeight="1">
      <c r="D315" s="212"/>
      <c r="E315" s="213"/>
      <c r="F315" s="214"/>
      <c r="G315" s="215"/>
      <c r="H315" s="216"/>
      <c r="I315" s="216"/>
      <c r="J315" s="217"/>
      <c r="K315" s="217"/>
      <c r="L315" s="212"/>
      <c r="M315" s="212"/>
      <c r="N315" s="212"/>
      <c r="O315" s="218"/>
      <c r="P315" s="212"/>
    </row>
    <row r="316" spans="4:16" ht="40.15" customHeight="1">
      <c r="D316" s="212"/>
      <c r="E316" s="213"/>
      <c r="F316" s="214"/>
      <c r="G316" s="215"/>
      <c r="H316" s="216"/>
      <c r="I316" s="216"/>
      <c r="J316" s="217"/>
      <c r="K316" s="217"/>
      <c r="L316" s="212"/>
      <c r="M316" s="212"/>
      <c r="N316" s="212"/>
      <c r="O316" s="218"/>
      <c r="P316" s="212"/>
    </row>
    <row r="317" spans="4:16" ht="40.15" customHeight="1">
      <c r="D317" s="212"/>
      <c r="E317" s="213"/>
      <c r="F317" s="214"/>
      <c r="G317" s="215"/>
      <c r="H317" s="216"/>
      <c r="I317" s="216"/>
      <c r="J317" s="217"/>
      <c r="K317" s="217"/>
      <c r="L317" s="212"/>
      <c r="M317" s="212"/>
      <c r="N317" s="212"/>
      <c r="O317" s="218"/>
      <c r="P317" s="212"/>
    </row>
    <row r="318" spans="4:16" ht="40.15" customHeight="1">
      <c r="D318" s="212"/>
      <c r="E318" s="213"/>
      <c r="F318" s="214"/>
      <c r="G318" s="215"/>
      <c r="H318" s="216"/>
      <c r="I318" s="216"/>
      <c r="J318" s="217"/>
      <c r="K318" s="217"/>
      <c r="L318" s="212"/>
      <c r="M318" s="212"/>
      <c r="N318" s="212"/>
      <c r="O318" s="218"/>
      <c r="P318" s="212"/>
    </row>
    <row r="319" spans="4:16" ht="40.15" customHeight="1">
      <c r="D319" s="212"/>
      <c r="E319" s="213"/>
      <c r="F319" s="214"/>
      <c r="G319" s="215"/>
      <c r="H319" s="216"/>
      <c r="I319" s="216"/>
      <c r="J319" s="217"/>
      <c r="K319" s="217"/>
      <c r="L319" s="212"/>
      <c r="M319" s="212"/>
      <c r="N319" s="212"/>
      <c r="O319" s="218"/>
      <c r="P319" s="212"/>
    </row>
    <row r="320" spans="4:16" ht="40.15" customHeight="1">
      <c r="D320" s="212"/>
      <c r="E320" s="213"/>
      <c r="F320" s="214"/>
      <c r="G320" s="215"/>
      <c r="H320" s="216"/>
      <c r="I320" s="216"/>
      <c r="J320" s="217"/>
      <c r="K320" s="217"/>
      <c r="L320" s="212"/>
      <c r="M320" s="212"/>
      <c r="N320" s="212"/>
      <c r="O320" s="218"/>
      <c r="P320" s="212"/>
    </row>
    <row r="321" spans="4:16" ht="40.15" customHeight="1">
      <c r="D321" s="212"/>
      <c r="E321" s="213"/>
      <c r="F321" s="214"/>
      <c r="G321" s="215"/>
      <c r="H321" s="216"/>
      <c r="I321" s="216"/>
      <c r="J321" s="217"/>
      <c r="K321" s="217"/>
      <c r="L321" s="212"/>
      <c r="M321" s="212"/>
      <c r="N321" s="212"/>
      <c r="O321" s="218"/>
      <c r="P321" s="212"/>
    </row>
    <row r="322" spans="4:16" ht="40.15" customHeight="1">
      <c r="D322" s="212"/>
      <c r="E322" s="213"/>
      <c r="F322" s="214"/>
      <c r="G322" s="215"/>
      <c r="H322" s="216"/>
      <c r="I322" s="216"/>
      <c r="J322" s="217"/>
      <c r="K322" s="217"/>
      <c r="L322" s="212"/>
      <c r="M322" s="212"/>
      <c r="N322" s="212"/>
      <c r="O322" s="218"/>
      <c r="P322" s="212"/>
    </row>
    <row r="323" spans="4:16" ht="40.15" customHeight="1">
      <c r="D323" s="212"/>
      <c r="E323" s="213"/>
      <c r="F323" s="214"/>
      <c r="G323" s="215"/>
      <c r="H323" s="216"/>
      <c r="I323" s="216"/>
      <c r="J323" s="217"/>
      <c r="K323" s="217"/>
      <c r="L323" s="212"/>
      <c r="M323" s="212"/>
      <c r="N323" s="212"/>
      <c r="O323" s="218"/>
      <c r="P323" s="212"/>
    </row>
    <row r="324" spans="4:16" ht="40.15" customHeight="1">
      <c r="D324" s="212"/>
      <c r="E324" s="213"/>
      <c r="F324" s="214"/>
      <c r="G324" s="215"/>
      <c r="H324" s="216"/>
      <c r="I324" s="216"/>
      <c r="J324" s="217"/>
      <c r="K324" s="217"/>
      <c r="L324" s="212"/>
      <c r="M324" s="212"/>
      <c r="N324" s="212"/>
      <c r="O324" s="218"/>
      <c r="P324" s="212"/>
    </row>
    <row r="325" spans="4:16" ht="40.15" customHeight="1">
      <c r="D325" s="212"/>
      <c r="E325" s="213"/>
      <c r="F325" s="214"/>
      <c r="G325" s="215"/>
      <c r="H325" s="216"/>
      <c r="I325" s="216"/>
      <c r="J325" s="217"/>
      <c r="K325" s="217"/>
      <c r="L325" s="212"/>
      <c r="M325" s="212"/>
      <c r="N325" s="212"/>
      <c r="O325" s="218"/>
      <c r="P325" s="212"/>
    </row>
    <row r="326" spans="4:16" ht="40.15" customHeight="1">
      <c r="D326" s="212"/>
      <c r="E326" s="213"/>
      <c r="F326" s="214"/>
      <c r="G326" s="215"/>
      <c r="H326" s="216"/>
      <c r="I326" s="216"/>
      <c r="J326" s="217"/>
      <c r="K326" s="217"/>
      <c r="L326" s="212"/>
      <c r="M326" s="212"/>
      <c r="N326" s="212"/>
      <c r="O326" s="218"/>
      <c r="P326" s="212"/>
    </row>
    <row r="327" spans="4:16" ht="40.15" customHeight="1">
      <c r="D327" s="212"/>
      <c r="E327" s="213"/>
      <c r="F327" s="214"/>
      <c r="G327" s="215"/>
      <c r="H327" s="216"/>
      <c r="I327" s="216"/>
      <c r="J327" s="217"/>
      <c r="K327" s="217"/>
      <c r="L327" s="212"/>
      <c r="M327" s="212"/>
      <c r="N327" s="212"/>
      <c r="O327" s="218"/>
      <c r="P327" s="212"/>
    </row>
    <row r="328" spans="4:16" ht="40.15" customHeight="1">
      <c r="D328" s="212"/>
      <c r="E328" s="213"/>
      <c r="F328" s="214"/>
      <c r="G328" s="215"/>
      <c r="H328" s="216"/>
      <c r="I328" s="216"/>
      <c r="J328" s="217"/>
      <c r="K328" s="217"/>
      <c r="L328" s="212"/>
      <c r="M328" s="212"/>
      <c r="N328" s="212"/>
      <c r="O328" s="218"/>
      <c r="P328" s="212"/>
    </row>
    <row r="329" spans="4:16" ht="40.15" customHeight="1">
      <c r="D329" s="212"/>
      <c r="E329" s="213"/>
      <c r="F329" s="214"/>
      <c r="G329" s="215"/>
      <c r="H329" s="216"/>
      <c r="I329" s="216"/>
      <c r="J329" s="217"/>
      <c r="K329" s="217"/>
      <c r="L329" s="212"/>
      <c r="M329" s="212"/>
      <c r="N329" s="212"/>
      <c r="O329" s="218"/>
      <c r="P329" s="212"/>
    </row>
    <row r="330" spans="4:16" ht="40.15" customHeight="1">
      <c r="D330" s="212"/>
      <c r="E330" s="213"/>
      <c r="F330" s="214"/>
      <c r="G330" s="215"/>
      <c r="H330" s="216"/>
      <c r="I330" s="216"/>
      <c r="J330" s="217"/>
      <c r="K330" s="217"/>
      <c r="L330" s="212"/>
      <c r="M330" s="212"/>
      <c r="N330" s="212"/>
      <c r="O330" s="218"/>
      <c r="P330" s="212"/>
    </row>
    <row r="331" spans="4:16" ht="40.15" customHeight="1">
      <c r="D331" s="212"/>
      <c r="E331" s="213"/>
      <c r="F331" s="214"/>
      <c r="G331" s="215"/>
      <c r="H331" s="216"/>
      <c r="I331" s="216"/>
      <c r="J331" s="217"/>
      <c r="K331" s="217"/>
      <c r="L331" s="212"/>
      <c r="M331" s="212"/>
      <c r="N331" s="212"/>
      <c r="O331" s="218"/>
      <c r="P331" s="212"/>
    </row>
    <row r="332" spans="4:16" ht="40.15" customHeight="1">
      <c r="D332" s="212"/>
      <c r="E332" s="213"/>
      <c r="F332" s="214"/>
      <c r="G332" s="215"/>
      <c r="H332" s="216"/>
      <c r="I332" s="216"/>
      <c r="J332" s="217"/>
      <c r="K332" s="217"/>
      <c r="L332" s="212"/>
      <c r="M332" s="212"/>
      <c r="N332" s="212"/>
      <c r="O332" s="218"/>
      <c r="P332" s="212"/>
    </row>
    <row r="333" spans="4:16" ht="40.15" customHeight="1">
      <c r="D333" s="212"/>
      <c r="E333" s="213"/>
      <c r="F333" s="214"/>
      <c r="G333" s="215"/>
      <c r="H333" s="216"/>
      <c r="I333" s="216"/>
      <c r="J333" s="217"/>
      <c r="K333" s="217"/>
      <c r="L333" s="212"/>
      <c r="M333" s="212"/>
      <c r="N333" s="212"/>
      <c r="O333" s="218"/>
      <c r="P333" s="212"/>
    </row>
    <row r="334" spans="4:16" ht="40.15" customHeight="1">
      <c r="D334" s="212"/>
      <c r="E334" s="213"/>
      <c r="F334" s="214"/>
      <c r="G334" s="215"/>
      <c r="H334" s="216"/>
      <c r="I334" s="216"/>
      <c r="J334" s="217"/>
      <c r="K334" s="217"/>
      <c r="L334" s="212"/>
      <c r="M334" s="212"/>
      <c r="N334" s="212"/>
      <c r="O334" s="218"/>
      <c r="P334" s="212"/>
    </row>
    <row r="335" spans="4:16" ht="40.15" customHeight="1">
      <c r="D335" s="212"/>
      <c r="E335" s="213"/>
      <c r="F335" s="214"/>
      <c r="G335" s="215"/>
      <c r="H335" s="216"/>
      <c r="I335" s="216"/>
      <c r="J335" s="217"/>
      <c r="K335" s="217"/>
      <c r="L335" s="212"/>
      <c r="M335" s="212"/>
      <c r="N335" s="212"/>
      <c r="O335" s="218"/>
      <c r="P335" s="212"/>
    </row>
    <row r="336" spans="4:16" ht="40.15" customHeight="1">
      <c r="D336" s="212"/>
      <c r="E336" s="213"/>
      <c r="F336" s="214"/>
      <c r="G336" s="215"/>
      <c r="H336" s="216"/>
      <c r="I336" s="216"/>
      <c r="J336" s="217"/>
      <c r="K336" s="217"/>
      <c r="L336" s="212"/>
      <c r="M336" s="212"/>
      <c r="N336" s="212"/>
      <c r="O336" s="218"/>
      <c r="P336" s="212"/>
    </row>
    <row r="337" spans="4:16" ht="40.15" customHeight="1">
      <c r="D337" s="212"/>
      <c r="E337" s="213"/>
      <c r="F337" s="214"/>
      <c r="G337" s="215"/>
      <c r="H337" s="216"/>
      <c r="I337" s="216"/>
      <c r="J337" s="217"/>
      <c r="K337" s="217"/>
      <c r="L337" s="212"/>
      <c r="M337" s="212"/>
      <c r="N337" s="212"/>
      <c r="O337" s="218"/>
      <c r="P337" s="212"/>
    </row>
    <row r="338" spans="4:16" ht="40.15" customHeight="1">
      <c r="D338" s="212"/>
      <c r="E338" s="213"/>
      <c r="F338" s="214"/>
      <c r="G338" s="215"/>
      <c r="H338" s="216"/>
      <c r="I338" s="216"/>
      <c r="J338" s="217"/>
      <c r="K338" s="217"/>
      <c r="L338" s="212"/>
      <c r="M338" s="212"/>
      <c r="N338" s="212"/>
      <c r="O338" s="218"/>
      <c r="P338" s="212"/>
    </row>
    <row r="339" spans="4:16" ht="40.15" customHeight="1">
      <c r="D339" s="212"/>
      <c r="E339" s="213"/>
      <c r="F339" s="214"/>
      <c r="G339" s="215"/>
      <c r="H339" s="216"/>
      <c r="I339" s="216"/>
      <c r="J339" s="217"/>
      <c r="K339" s="217"/>
      <c r="L339" s="212"/>
      <c r="M339" s="212"/>
      <c r="N339" s="212"/>
      <c r="O339" s="218"/>
      <c r="P339" s="212"/>
    </row>
    <row r="340" spans="4:16" ht="40.15" customHeight="1">
      <c r="D340" s="212"/>
      <c r="E340" s="213"/>
      <c r="F340" s="214"/>
      <c r="G340" s="215"/>
      <c r="H340" s="216"/>
      <c r="I340" s="216"/>
      <c r="J340" s="217"/>
      <c r="K340" s="217"/>
      <c r="L340" s="212"/>
      <c r="M340" s="212"/>
      <c r="N340" s="212"/>
      <c r="O340" s="218"/>
      <c r="P340" s="212"/>
    </row>
    <row r="341" spans="4:16" ht="40.15" customHeight="1">
      <c r="D341" s="212"/>
      <c r="E341" s="213"/>
      <c r="F341" s="214"/>
      <c r="G341" s="215"/>
      <c r="H341" s="216"/>
      <c r="I341" s="216"/>
      <c r="J341" s="217"/>
      <c r="K341" s="217"/>
      <c r="L341" s="212"/>
      <c r="M341" s="212"/>
      <c r="N341" s="212"/>
      <c r="O341" s="218"/>
      <c r="P341" s="212"/>
    </row>
    <row r="342" spans="4:16" ht="40.15" customHeight="1">
      <c r="D342" s="212"/>
      <c r="E342" s="213"/>
      <c r="F342" s="214"/>
      <c r="G342" s="215"/>
      <c r="H342" s="216"/>
      <c r="I342" s="216"/>
      <c r="J342" s="217"/>
      <c r="K342" s="217"/>
      <c r="L342" s="212"/>
      <c r="M342" s="212"/>
      <c r="N342" s="212"/>
      <c r="O342" s="218"/>
      <c r="P342" s="212"/>
    </row>
    <row r="343" spans="4:16" ht="40.15" customHeight="1">
      <c r="D343" s="212"/>
      <c r="E343" s="213"/>
      <c r="F343" s="214"/>
      <c r="G343" s="215"/>
      <c r="H343" s="216"/>
      <c r="I343" s="216"/>
      <c r="J343" s="217"/>
      <c r="K343" s="217"/>
      <c r="L343" s="212"/>
      <c r="M343" s="212"/>
      <c r="N343" s="212"/>
      <c r="O343" s="218"/>
      <c r="P343" s="212"/>
    </row>
    <row r="344" spans="4:16" ht="40.15" customHeight="1">
      <c r="D344" s="212"/>
      <c r="E344" s="213"/>
      <c r="F344" s="214"/>
      <c r="G344" s="215"/>
      <c r="H344" s="216"/>
      <c r="I344" s="216"/>
      <c r="J344" s="217"/>
      <c r="K344" s="217"/>
      <c r="L344" s="212"/>
      <c r="M344" s="212"/>
      <c r="N344" s="212"/>
      <c r="O344" s="218"/>
      <c r="P344" s="212"/>
    </row>
    <row r="345" spans="4:16" ht="40.15" customHeight="1">
      <c r="D345" s="212"/>
      <c r="E345" s="213"/>
      <c r="F345" s="214"/>
      <c r="G345" s="215"/>
      <c r="H345" s="216"/>
      <c r="I345" s="216"/>
      <c r="J345" s="217"/>
      <c r="K345" s="217"/>
      <c r="L345" s="212"/>
      <c r="M345" s="212"/>
      <c r="N345" s="212"/>
      <c r="O345" s="218"/>
      <c r="P345" s="212"/>
    </row>
    <row r="346" spans="4:16" ht="40.15" customHeight="1">
      <c r="D346" s="212"/>
      <c r="E346" s="213"/>
      <c r="F346" s="214"/>
      <c r="G346" s="215"/>
      <c r="H346" s="216"/>
      <c r="I346" s="216"/>
      <c r="J346" s="217"/>
      <c r="K346" s="217"/>
      <c r="L346" s="212"/>
      <c r="M346" s="212"/>
      <c r="N346" s="212"/>
      <c r="O346" s="218"/>
      <c r="P346" s="212"/>
    </row>
    <row r="347" spans="4:16" ht="40.15" customHeight="1">
      <c r="D347" s="212"/>
      <c r="E347" s="213"/>
      <c r="F347" s="214"/>
      <c r="G347" s="215"/>
      <c r="H347" s="216"/>
      <c r="I347" s="216"/>
      <c r="J347" s="217"/>
      <c r="K347" s="217"/>
      <c r="L347" s="212"/>
      <c r="M347" s="212"/>
      <c r="N347" s="212"/>
      <c r="O347" s="218"/>
      <c r="P347" s="212"/>
    </row>
    <row r="348" spans="4:16" ht="40.15" customHeight="1">
      <c r="D348" s="212"/>
      <c r="E348" s="213"/>
      <c r="F348" s="214"/>
      <c r="G348" s="215"/>
      <c r="H348" s="216"/>
      <c r="I348" s="216"/>
      <c r="J348" s="217"/>
      <c r="K348" s="217"/>
      <c r="L348" s="212"/>
      <c r="M348" s="212"/>
      <c r="N348" s="212"/>
      <c r="O348" s="218"/>
      <c r="P348" s="212"/>
    </row>
    <row r="349" spans="4:16" ht="40.15" customHeight="1">
      <c r="D349" s="212"/>
      <c r="E349" s="213"/>
      <c r="F349" s="214"/>
      <c r="G349" s="215"/>
      <c r="H349" s="216"/>
      <c r="I349" s="216"/>
      <c r="J349" s="217"/>
      <c r="K349" s="217"/>
      <c r="L349" s="212"/>
      <c r="M349" s="212"/>
      <c r="N349" s="212"/>
      <c r="O349" s="218"/>
      <c r="P349" s="212"/>
    </row>
    <row r="350" spans="4:16" ht="40.15" customHeight="1">
      <c r="D350" s="212"/>
      <c r="E350" s="213"/>
      <c r="F350" s="214"/>
      <c r="G350" s="215"/>
      <c r="H350" s="216"/>
      <c r="I350" s="216"/>
      <c r="J350" s="217"/>
      <c r="K350" s="217"/>
      <c r="L350" s="212"/>
      <c r="M350" s="212"/>
      <c r="N350" s="212"/>
      <c r="O350" s="218"/>
      <c r="P350" s="212"/>
    </row>
    <row r="351" spans="4:16" ht="40.15" customHeight="1">
      <c r="D351" s="212"/>
      <c r="E351" s="213"/>
      <c r="F351" s="214"/>
      <c r="G351" s="215"/>
      <c r="H351" s="216"/>
      <c r="I351" s="216"/>
      <c r="J351" s="217"/>
      <c r="K351" s="217"/>
      <c r="L351" s="212"/>
      <c r="M351" s="212"/>
      <c r="N351" s="212"/>
      <c r="O351" s="218"/>
      <c r="P351" s="212"/>
    </row>
    <row r="352" spans="4:16" ht="40.15" customHeight="1">
      <c r="D352" s="212"/>
      <c r="E352" s="213"/>
      <c r="F352" s="214"/>
      <c r="G352" s="215"/>
      <c r="H352" s="216"/>
      <c r="I352" s="216"/>
      <c r="J352" s="217"/>
      <c r="K352" s="217"/>
      <c r="L352" s="212"/>
      <c r="M352" s="212"/>
      <c r="N352" s="212"/>
      <c r="O352" s="218"/>
      <c r="P352" s="212"/>
    </row>
    <row r="353" spans="4:16" ht="40.15" customHeight="1">
      <c r="D353" s="212"/>
      <c r="E353" s="213"/>
      <c r="F353" s="214"/>
      <c r="G353" s="215"/>
      <c r="H353" s="216"/>
      <c r="I353" s="216"/>
      <c r="J353" s="217"/>
      <c r="K353" s="217"/>
      <c r="L353" s="212"/>
      <c r="M353" s="212"/>
      <c r="N353" s="212"/>
      <c r="O353" s="218"/>
      <c r="P353" s="212"/>
    </row>
    <row r="354" spans="4:16" ht="40.15" customHeight="1">
      <c r="D354" s="212"/>
      <c r="E354" s="213"/>
      <c r="F354" s="214"/>
      <c r="G354" s="215"/>
      <c r="H354" s="216"/>
      <c r="I354" s="216"/>
      <c r="J354" s="217"/>
      <c r="K354" s="217"/>
      <c r="L354" s="212"/>
      <c r="M354" s="212"/>
      <c r="N354" s="212"/>
      <c r="O354" s="218"/>
      <c r="P354" s="212"/>
    </row>
    <row r="355" spans="4:16" ht="40.15" customHeight="1">
      <c r="D355" s="212"/>
      <c r="E355" s="213"/>
      <c r="F355" s="214"/>
      <c r="G355" s="215"/>
      <c r="H355" s="216"/>
      <c r="I355" s="216"/>
      <c r="J355" s="217"/>
      <c r="K355" s="217"/>
      <c r="L355" s="212"/>
      <c r="M355" s="212"/>
      <c r="N355" s="212"/>
      <c r="O355" s="218"/>
      <c r="P355" s="212"/>
    </row>
    <row r="356" spans="4:16" ht="40.15" customHeight="1">
      <c r="D356" s="212"/>
      <c r="E356" s="213"/>
      <c r="F356" s="214"/>
      <c r="G356" s="215"/>
      <c r="H356" s="216"/>
      <c r="I356" s="216"/>
      <c r="J356" s="217"/>
      <c r="K356" s="217"/>
      <c r="L356" s="212"/>
      <c r="M356" s="212"/>
      <c r="N356" s="212"/>
      <c r="O356" s="218"/>
      <c r="P356" s="212"/>
    </row>
    <row r="357" spans="4:16" ht="40.15" customHeight="1">
      <c r="D357" s="212"/>
      <c r="E357" s="213"/>
      <c r="F357" s="214"/>
      <c r="G357" s="215"/>
      <c r="H357" s="216"/>
      <c r="I357" s="216"/>
      <c r="J357" s="217"/>
      <c r="K357" s="217"/>
      <c r="L357" s="212"/>
      <c r="M357" s="212"/>
      <c r="N357" s="212"/>
      <c r="O357" s="218"/>
      <c r="P357" s="212"/>
    </row>
    <row r="358" spans="4:16" ht="40.15" customHeight="1">
      <c r="D358" s="212"/>
      <c r="E358" s="213"/>
      <c r="F358" s="214"/>
      <c r="G358" s="215"/>
      <c r="H358" s="216"/>
      <c r="I358" s="216"/>
      <c r="J358" s="217"/>
      <c r="K358" s="217"/>
      <c r="L358" s="212"/>
      <c r="M358" s="212"/>
      <c r="N358" s="212"/>
      <c r="O358" s="218"/>
      <c r="P358" s="212"/>
    </row>
    <row r="359" spans="4:16" ht="40.15" customHeight="1">
      <c r="D359" s="212"/>
      <c r="E359" s="213"/>
      <c r="F359" s="214"/>
      <c r="G359" s="215"/>
      <c r="H359" s="216"/>
      <c r="I359" s="216"/>
      <c r="J359" s="217"/>
      <c r="K359" s="217"/>
      <c r="L359" s="212"/>
      <c r="M359" s="212"/>
      <c r="N359" s="212"/>
      <c r="O359" s="218"/>
      <c r="P359" s="212"/>
    </row>
    <row r="360" spans="4:16" ht="40.15" customHeight="1">
      <c r="D360" s="212"/>
      <c r="E360" s="213"/>
      <c r="F360" s="214"/>
      <c r="G360" s="215"/>
      <c r="H360" s="216"/>
      <c r="I360" s="216"/>
      <c r="J360" s="217"/>
      <c r="K360" s="217"/>
      <c r="L360" s="212"/>
      <c r="M360" s="212"/>
      <c r="N360" s="212"/>
      <c r="O360" s="218"/>
      <c r="P360" s="212"/>
    </row>
    <row r="361" spans="4:16" ht="40.15" customHeight="1">
      <c r="D361" s="212"/>
      <c r="E361" s="213"/>
      <c r="F361" s="214"/>
      <c r="G361" s="215"/>
      <c r="H361" s="216"/>
      <c r="I361" s="216"/>
      <c r="J361" s="217"/>
      <c r="K361" s="217"/>
      <c r="L361" s="212"/>
      <c r="M361" s="212"/>
      <c r="N361" s="212"/>
      <c r="O361" s="218"/>
      <c r="P361" s="212"/>
    </row>
    <row r="362" spans="4:16" ht="40.15" customHeight="1">
      <c r="D362" s="212"/>
      <c r="E362" s="213"/>
      <c r="F362" s="214"/>
      <c r="G362" s="215"/>
      <c r="H362" s="216"/>
      <c r="I362" s="216"/>
      <c r="J362" s="217"/>
      <c r="K362" s="217"/>
      <c r="L362" s="212"/>
      <c r="M362" s="212"/>
      <c r="N362" s="212"/>
      <c r="O362" s="218"/>
      <c r="P362" s="212"/>
    </row>
    <row r="363" spans="4:16" ht="40.15" customHeight="1">
      <c r="D363" s="212"/>
      <c r="E363" s="213"/>
      <c r="F363" s="214"/>
      <c r="G363" s="215"/>
      <c r="H363" s="216"/>
      <c r="I363" s="216"/>
      <c r="J363" s="217"/>
      <c r="K363" s="217"/>
      <c r="L363" s="212"/>
      <c r="M363" s="212"/>
      <c r="N363" s="212"/>
      <c r="O363" s="218"/>
      <c r="P363" s="212"/>
    </row>
    <row r="364" spans="4:16" ht="40.15" customHeight="1">
      <c r="D364" s="212"/>
      <c r="E364" s="213"/>
      <c r="F364" s="214"/>
      <c r="G364" s="215"/>
      <c r="H364" s="216"/>
      <c r="I364" s="216"/>
      <c r="J364" s="217"/>
      <c r="K364" s="217"/>
      <c r="L364" s="212"/>
      <c r="M364" s="212"/>
      <c r="N364" s="212"/>
      <c r="O364" s="218"/>
      <c r="P364" s="212"/>
    </row>
    <row r="365" spans="4:16" ht="40.15" customHeight="1">
      <c r="D365" s="212"/>
      <c r="E365" s="213"/>
      <c r="F365" s="214"/>
      <c r="G365" s="215"/>
      <c r="H365" s="216"/>
      <c r="I365" s="216"/>
      <c r="J365" s="217"/>
      <c r="K365" s="217"/>
      <c r="L365" s="212"/>
      <c r="M365" s="212"/>
      <c r="N365" s="212"/>
      <c r="O365" s="218"/>
      <c r="P365" s="212"/>
    </row>
    <row r="366" spans="4:16" ht="40.15" customHeight="1">
      <c r="D366" s="212"/>
      <c r="E366" s="213"/>
      <c r="F366" s="214"/>
      <c r="G366" s="215"/>
      <c r="H366" s="216"/>
      <c r="I366" s="216"/>
      <c r="J366" s="217"/>
      <c r="K366" s="217"/>
      <c r="L366" s="212"/>
      <c r="M366" s="212"/>
      <c r="N366" s="212"/>
      <c r="O366" s="218"/>
      <c r="P366" s="212"/>
    </row>
    <row r="367" spans="4:16" ht="40.15" customHeight="1">
      <c r="D367" s="212"/>
      <c r="E367" s="213"/>
      <c r="F367" s="214"/>
      <c r="G367" s="215"/>
      <c r="H367" s="216"/>
      <c r="I367" s="216"/>
      <c r="J367" s="217"/>
      <c r="K367" s="217"/>
      <c r="L367" s="212"/>
      <c r="M367" s="212"/>
      <c r="N367" s="212"/>
      <c r="O367" s="218"/>
      <c r="P367" s="212"/>
    </row>
    <row r="368" spans="4:16" ht="40.15" customHeight="1">
      <c r="D368" s="212"/>
      <c r="E368" s="213"/>
      <c r="F368" s="214"/>
      <c r="G368" s="215"/>
      <c r="H368" s="216"/>
      <c r="I368" s="216"/>
      <c r="J368" s="217"/>
      <c r="K368" s="217"/>
      <c r="L368" s="212"/>
      <c r="M368" s="212"/>
      <c r="N368" s="212"/>
      <c r="O368" s="218"/>
      <c r="P368" s="212"/>
    </row>
    <row r="369" spans="4:16" ht="40.15" customHeight="1">
      <c r="D369" s="212"/>
      <c r="E369" s="213"/>
      <c r="F369" s="214"/>
      <c r="G369" s="215"/>
      <c r="H369" s="216"/>
      <c r="I369" s="216"/>
      <c r="J369" s="217"/>
      <c r="K369" s="217"/>
      <c r="L369" s="212"/>
      <c r="M369" s="212"/>
      <c r="N369" s="212"/>
      <c r="O369" s="218"/>
      <c r="P369" s="212"/>
    </row>
    <row r="370" spans="4:16" ht="40.15" customHeight="1">
      <c r="D370" s="212"/>
      <c r="E370" s="213"/>
      <c r="F370" s="214"/>
      <c r="G370" s="215"/>
      <c r="H370" s="216"/>
      <c r="I370" s="216"/>
      <c r="J370" s="217"/>
      <c r="K370" s="217"/>
      <c r="L370" s="212"/>
      <c r="M370" s="212"/>
      <c r="N370" s="212"/>
      <c r="O370" s="218"/>
      <c r="P370" s="212"/>
    </row>
    <row r="371" spans="4:16" ht="40.15" customHeight="1">
      <c r="D371" s="212"/>
      <c r="E371" s="213"/>
      <c r="F371" s="214"/>
      <c r="G371" s="215"/>
      <c r="H371" s="216"/>
      <c r="I371" s="216"/>
      <c r="J371" s="217"/>
      <c r="K371" s="217"/>
      <c r="L371" s="212"/>
      <c r="M371" s="212"/>
      <c r="N371" s="212"/>
      <c r="O371" s="218"/>
      <c r="P371" s="212"/>
    </row>
    <row r="372" spans="4:16" ht="40.15" customHeight="1">
      <c r="D372" s="212"/>
      <c r="E372" s="213"/>
      <c r="F372" s="214"/>
      <c r="G372" s="215"/>
      <c r="H372" s="216"/>
      <c r="I372" s="216"/>
      <c r="J372" s="217"/>
      <c r="K372" s="217"/>
      <c r="L372" s="212"/>
      <c r="M372" s="212"/>
      <c r="N372" s="212"/>
      <c r="O372" s="218"/>
      <c r="P372" s="212"/>
    </row>
    <row r="373" spans="4:16" ht="40.15" customHeight="1">
      <c r="D373" s="212"/>
      <c r="E373" s="213"/>
      <c r="F373" s="214"/>
      <c r="G373" s="215"/>
      <c r="H373" s="216"/>
      <c r="I373" s="216"/>
      <c r="J373" s="217"/>
      <c r="K373" s="217"/>
      <c r="L373" s="212"/>
      <c r="M373" s="212"/>
      <c r="N373" s="212"/>
      <c r="O373" s="218"/>
      <c r="P373" s="212"/>
    </row>
    <row r="374" spans="4:16" ht="40.15" customHeight="1">
      <c r="D374" s="212"/>
      <c r="E374" s="213"/>
      <c r="F374" s="214"/>
      <c r="G374" s="215"/>
      <c r="H374" s="216"/>
      <c r="I374" s="216"/>
      <c r="J374" s="217"/>
      <c r="K374" s="217"/>
      <c r="L374" s="212"/>
      <c r="M374" s="212"/>
      <c r="N374" s="212"/>
      <c r="O374" s="218"/>
      <c r="P374" s="212"/>
    </row>
    <row r="375" spans="4:16" ht="40.15" customHeight="1">
      <c r="D375" s="212"/>
      <c r="E375" s="213"/>
      <c r="F375" s="214"/>
      <c r="G375" s="215"/>
      <c r="H375" s="216"/>
      <c r="I375" s="216"/>
      <c r="J375" s="217"/>
      <c r="K375" s="217"/>
      <c r="L375" s="212"/>
      <c r="M375" s="212"/>
      <c r="N375" s="212"/>
      <c r="O375" s="218"/>
      <c r="P375" s="212"/>
    </row>
    <row r="376" spans="4:16" ht="40.15" customHeight="1">
      <c r="D376" s="212"/>
      <c r="E376" s="213"/>
      <c r="F376" s="214"/>
      <c r="G376" s="215"/>
      <c r="H376" s="216"/>
      <c r="I376" s="216"/>
      <c r="J376" s="217"/>
      <c r="K376" s="217"/>
      <c r="L376" s="212"/>
      <c r="M376" s="212"/>
      <c r="N376" s="212"/>
      <c r="O376" s="218"/>
      <c r="P376" s="212"/>
    </row>
    <row r="377" spans="4:16" ht="40.15" customHeight="1">
      <c r="D377" s="212"/>
      <c r="E377" s="213"/>
      <c r="F377" s="214"/>
      <c r="G377" s="215"/>
      <c r="H377" s="216"/>
      <c r="I377" s="216"/>
      <c r="J377" s="217"/>
      <c r="K377" s="217"/>
      <c r="L377" s="212"/>
      <c r="M377" s="212"/>
      <c r="N377" s="212"/>
      <c r="O377" s="218"/>
      <c r="P377" s="212"/>
    </row>
    <row r="378" spans="4:16" ht="40.15" customHeight="1">
      <c r="D378" s="212"/>
      <c r="E378" s="213"/>
      <c r="F378" s="214"/>
      <c r="G378" s="215"/>
      <c r="H378" s="216"/>
      <c r="I378" s="216"/>
      <c r="J378" s="217"/>
      <c r="K378" s="217"/>
      <c r="L378" s="212"/>
      <c r="M378" s="212"/>
      <c r="N378" s="212"/>
      <c r="O378" s="218"/>
      <c r="P378" s="212"/>
    </row>
    <row r="379" spans="4:16" ht="40.15" customHeight="1">
      <c r="D379" s="212"/>
      <c r="E379" s="213"/>
      <c r="F379" s="214"/>
      <c r="G379" s="215"/>
      <c r="H379" s="216"/>
      <c r="I379" s="216"/>
      <c r="J379" s="217"/>
      <c r="K379" s="217"/>
      <c r="L379" s="212"/>
      <c r="M379" s="212"/>
      <c r="N379" s="212"/>
      <c r="O379" s="218"/>
      <c r="P379" s="212"/>
    </row>
    <row r="380" spans="4:16" ht="40.15" customHeight="1">
      <c r="D380" s="212"/>
      <c r="E380" s="213"/>
      <c r="F380" s="214"/>
      <c r="G380" s="215"/>
      <c r="H380" s="216"/>
      <c r="I380" s="216"/>
      <c r="J380" s="217"/>
      <c r="K380" s="217"/>
      <c r="L380" s="212"/>
      <c r="M380" s="212"/>
      <c r="N380" s="212"/>
      <c r="O380" s="218"/>
      <c r="P380" s="212"/>
    </row>
    <row r="381" spans="4:16" ht="40.15" customHeight="1">
      <c r="D381" s="212"/>
      <c r="E381" s="213"/>
      <c r="F381" s="214"/>
      <c r="G381" s="215"/>
      <c r="H381" s="216"/>
      <c r="I381" s="216"/>
      <c r="J381" s="217"/>
      <c r="K381" s="217"/>
      <c r="L381" s="212"/>
      <c r="M381" s="212"/>
      <c r="N381" s="212"/>
      <c r="O381" s="218"/>
      <c r="P381" s="212"/>
    </row>
    <row r="382" spans="4:16" ht="40.15" customHeight="1">
      <c r="D382" s="212"/>
      <c r="E382" s="213"/>
      <c r="F382" s="214"/>
      <c r="G382" s="215"/>
      <c r="H382" s="216"/>
      <c r="I382" s="216"/>
      <c r="J382" s="217"/>
      <c r="K382" s="217"/>
      <c r="L382" s="212"/>
      <c r="M382" s="212"/>
      <c r="N382" s="212"/>
      <c r="O382" s="218"/>
      <c r="P382" s="212"/>
    </row>
    <row r="383" spans="4:16" ht="40.15" customHeight="1">
      <c r="D383" s="212"/>
      <c r="E383" s="213"/>
      <c r="F383" s="214"/>
      <c r="G383" s="215"/>
      <c r="H383" s="216"/>
      <c r="I383" s="216"/>
      <c r="J383" s="217"/>
      <c r="K383" s="217"/>
      <c r="L383" s="212"/>
      <c r="M383" s="212"/>
      <c r="N383" s="212"/>
      <c r="O383" s="218"/>
      <c r="P383" s="212"/>
    </row>
    <row r="384" spans="4:16" ht="40.15" customHeight="1">
      <c r="D384" s="212"/>
      <c r="E384" s="213"/>
      <c r="F384" s="214"/>
      <c r="G384" s="215"/>
      <c r="H384" s="216"/>
      <c r="I384" s="216"/>
      <c r="J384" s="217"/>
      <c r="K384" s="217"/>
      <c r="L384" s="212"/>
      <c r="M384" s="212"/>
      <c r="N384" s="212"/>
      <c r="O384" s="218"/>
      <c r="P384" s="212"/>
    </row>
    <row r="385" spans="4:16" ht="40.15" customHeight="1">
      <c r="D385" s="212"/>
      <c r="E385" s="213"/>
      <c r="F385" s="214"/>
      <c r="G385" s="215"/>
      <c r="H385" s="216"/>
      <c r="I385" s="216"/>
      <c r="J385" s="217"/>
      <c r="K385" s="217"/>
      <c r="L385" s="212"/>
      <c r="M385" s="212"/>
      <c r="N385" s="212"/>
      <c r="O385" s="218"/>
      <c r="P385" s="212"/>
    </row>
    <row r="386" spans="4:16" ht="40.15" customHeight="1">
      <c r="D386" s="212"/>
      <c r="E386" s="213"/>
      <c r="F386" s="214"/>
      <c r="G386" s="215"/>
      <c r="H386" s="216"/>
      <c r="I386" s="216"/>
      <c r="J386" s="217"/>
      <c r="K386" s="217"/>
      <c r="L386" s="212"/>
      <c r="M386" s="212"/>
      <c r="N386" s="212"/>
      <c r="O386" s="218"/>
      <c r="P386" s="212"/>
    </row>
    <row r="387" spans="4:16" ht="40.15" customHeight="1">
      <c r="D387" s="212"/>
      <c r="E387" s="213"/>
      <c r="F387" s="214"/>
      <c r="G387" s="215"/>
      <c r="H387" s="216"/>
      <c r="I387" s="216"/>
      <c r="J387" s="217"/>
      <c r="K387" s="217"/>
      <c r="L387" s="212"/>
      <c r="M387" s="212"/>
      <c r="N387" s="212"/>
      <c r="O387" s="218"/>
      <c r="P387" s="212"/>
    </row>
    <row r="388" spans="4:16" ht="40.15" customHeight="1">
      <c r="D388" s="212"/>
      <c r="E388" s="213"/>
      <c r="F388" s="214"/>
      <c r="G388" s="215"/>
      <c r="H388" s="216"/>
      <c r="I388" s="216"/>
      <c r="J388" s="217"/>
      <c r="K388" s="217"/>
      <c r="L388" s="212"/>
      <c r="M388" s="212"/>
      <c r="N388" s="212"/>
      <c r="O388" s="218"/>
      <c r="P388" s="212"/>
    </row>
    <row r="389" spans="4:16" ht="40.15" customHeight="1">
      <c r="D389" s="212"/>
      <c r="E389" s="213"/>
      <c r="F389" s="214"/>
      <c r="G389" s="215"/>
      <c r="H389" s="216"/>
      <c r="I389" s="216"/>
      <c r="J389" s="217"/>
      <c r="K389" s="217"/>
      <c r="L389" s="212"/>
      <c r="M389" s="212"/>
      <c r="N389" s="212"/>
      <c r="O389" s="218"/>
      <c r="P389" s="212"/>
    </row>
    <row r="390" spans="4:16" ht="40.15" customHeight="1">
      <c r="D390" s="212"/>
      <c r="E390" s="213"/>
      <c r="F390" s="214"/>
      <c r="G390" s="215"/>
      <c r="H390" s="216"/>
      <c r="I390" s="216"/>
      <c r="J390" s="217"/>
      <c r="K390" s="217"/>
      <c r="L390" s="212"/>
      <c r="M390" s="212"/>
      <c r="N390" s="212"/>
      <c r="O390" s="218"/>
      <c r="P390" s="212"/>
    </row>
    <row r="391" spans="4:16" ht="40.15" customHeight="1">
      <c r="D391" s="212"/>
      <c r="E391" s="213"/>
      <c r="F391" s="214"/>
      <c r="G391" s="215"/>
      <c r="H391" s="216"/>
      <c r="I391" s="216"/>
      <c r="J391" s="217"/>
      <c r="K391" s="217"/>
      <c r="L391" s="212"/>
      <c r="M391" s="212"/>
      <c r="N391" s="212"/>
      <c r="O391" s="218"/>
      <c r="P391" s="212"/>
    </row>
    <row r="392" spans="4:16" ht="40.15" customHeight="1">
      <c r="D392" s="212"/>
      <c r="E392" s="213"/>
      <c r="F392" s="214"/>
      <c r="G392" s="215"/>
      <c r="H392" s="216"/>
      <c r="I392" s="216"/>
      <c r="J392" s="217"/>
      <c r="K392" s="217"/>
      <c r="L392" s="212"/>
      <c r="M392" s="212"/>
      <c r="N392" s="212"/>
      <c r="O392" s="218"/>
      <c r="P392" s="212"/>
    </row>
    <row r="393" spans="4:16" ht="40.15" customHeight="1">
      <c r="D393" s="212"/>
      <c r="E393" s="213"/>
      <c r="F393" s="214"/>
      <c r="G393" s="215"/>
      <c r="H393" s="216"/>
      <c r="I393" s="216"/>
      <c r="J393" s="217"/>
      <c r="K393" s="217"/>
      <c r="L393" s="212"/>
      <c r="M393" s="212"/>
      <c r="N393" s="212"/>
      <c r="O393" s="218"/>
      <c r="P393" s="212"/>
    </row>
    <row r="394" spans="4:16" ht="40.15" customHeight="1">
      <c r="D394" s="212"/>
      <c r="E394" s="213"/>
      <c r="F394" s="214"/>
      <c r="G394" s="215"/>
      <c r="H394" s="216"/>
      <c r="I394" s="216"/>
      <c r="J394" s="217"/>
      <c r="K394" s="217"/>
      <c r="L394" s="212"/>
      <c r="M394" s="212"/>
      <c r="N394" s="212"/>
      <c r="O394" s="218"/>
      <c r="P394" s="212"/>
    </row>
    <row r="395" spans="4:16" ht="40.15" customHeight="1">
      <c r="D395" s="212"/>
      <c r="E395" s="213"/>
      <c r="F395" s="214"/>
      <c r="G395" s="215"/>
      <c r="H395" s="216"/>
      <c r="I395" s="216"/>
      <c r="J395" s="217"/>
      <c r="K395" s="217"/>
      <c r="L395" s="212"/>
      <c r="M395" s="212"/>
      <c r="N395" s="212"/>
      <c r="O395" s="218"/>
      <c r="P395" s="212"/>
    </row>
    <row r="396" spans="4:16" ht="40.15" customHeight="1">
      <c r="D396" s="212"/>
      <c r="E396" s="213"/>
      <c r="F396" s="214"/>
      <c r="G396" s="215"/>
      <c r="H396" s="216"/>
      <c r="I396" s="216"/>
      <c r="J396" s="217"/>
      <c r="K396" s="217"/>
      <c r="L396" s="212"/>
      <c r="M396" s="212"/>
      <c r="N396" s="212"/>
      <c r="O396" s="218"/>
      <c r="P396" s="212"/>
    </row>
    <row r="397" spans="4:16" ht="40.15" customHeight="1">
      <c r="D397" s="212"/>
      <c r="E397" s="213"/>
      <c r="F397" s="214"/>
      <c r="G397" s="215"/>
      <c r="H397" s="216"/>
      <c r="I397" s="216"/>
      <c r="J397" s="217"/>
      <c r="K397" s="217"/>
      <c r="L397" s="212"/>
      <c r="M397" s="212"/>
      <c r="N397" s="212"/>
      <c r="O397" s="218"/>
      <c r="P397" s="212"/>
    </row>
    <row r="398" spans="4:16" ht="40.15" customHeight="1">
      <c r="D398" s="212"/>
      <c r="E398" s="213"/>
      <c r="F398" s="214"/>
      <c r="G398" s="215"/>
      <c r="H398" s="216"/>
      <c r="I398" s="216"/>
      <c r="J398" s="217"/>
      <c r="K398" s="217"/>
      <c r="L398" s="212"/>
      <c r="M398" s="212"/>
      <c r="N398" s="212"/>
      <c r="O398" s="218"/>
      <c r="P398" s="212"/>
    </row>
    <row r="399" spans="4:16" ht="40.15" customHeight="1">
      <c r="D399" s="212"/>
      <c r="E399" s="213"/>
      <c r="F399" s="214"/>
      <c r="G399" s="215"/>
      <c r="H399" s="216"/>
      <c r="I399" s="216"/>
      <c r="J399" s="217"/>
      <c r="K399" s="217"/>
      <c r="L399" s="212"/>
      <c r="M399" s="212"/>
      <c r="N399" s="212"/>
      <c r="O399" s="218"/>
      <c r="P399" s="212"/>
    </row>
    <row r="400" spans="4:16" ht="40.15" customHeight="1">
      <c r="D400" s="212"/>
      <c r="E400" s="213"/>
      <c r="F400" s="214"/>
      <c r="G400" s="215"/>
      <c r="H400" s="216"/>
      <c r="I400" s="216"/>
      <c r="J400" s="217"/>
      <c r="K400" s="217"/>
      <c r="L400" s="212"/>
      <c r="M400" s="212"/>
      <c r="N400" s="212"/>
      <c r="O400" s="218"/>
      <c r="P400" s="212"/>
    </row>
    <row r="401" spans="4:16" ht="40.15" customHeight="1">
      <c r="D401" s="212"/>
      <c r="E401" s="213"/>
      <c r="F401" s="214"/>
      <c r="G401" s="215"/>
      <c r="H401" s="216"/>
      <c r="I401" s="216"/>
      <c r="J401" s="217"/>
      <c r="K401" s="217"/>
      <c r="L401" s="212"/>
      <c r="M401" s="212"/>
      <c r="N401" s="212"/>
      <c r="O401" s="218"/>
      <c r="P401" s="212"/>
    </row>
    <row r="402" spans="4:16" ht="40.15" customHeight="1">
      <c r="D402" s="212"/>
      <c r="E402" s="213"/>
      <c r="F402" s="214"/>
      <c r="G402" s="215"/>
      <c r="H402" s="216"/>
      <c r="I402" s="216"/>
      <c r="J402" s="217"/>
      <c r="K402" s="217"/>
      <c r="L402" s="212"/>
      <c r="M402" s="212"/>
      <c r="N402" s="212"/>
      <c r="O402" s="218"/>
      <c r="P402" s="212"/>
    </row>
    <row r="403" spans="4:16" ht="40.15" customHeight="1">
      <c r="D403" s="212"/>
      <c r="E403" s="213"/>
      <c r="F403" s="214"/>
      <c r="G403" s="215"/>
      <c r="H403" s="216"/>
      <c r="I403" s="216"/>
      <c r="J403" s="217"/>
      <c r="K403" s="217"/>
      <c r="L403" s="212"/>
      <c r="M403" s="212"/>
      <c r="N403" s="212"/>
      <c r="O403" s="218"/>
      <c r="P403" s="212"/>
    </row>
    <row r="404" spans="4:16" ht="40.15" customHeight="1">
      <c r="D404" s="212"/>
      <c r="E404" s="213"/>
      <c r="F404" s="214"/>
      <c r="G404" s="215"/>
      <c r="H404" s="216"/>
      <c r="I404" s="216"/>
      <c r="J404" s="217"/>
      <c r="K404" s="217"/>
      <c r="L404" s="212"/>
      <c r="M404" s="212"/>
      <c r="N404" s="212"/>
      <c r="O404" s="218"/>
      <c r="P404" s="212"/>
    </row>
    <row r="405" spans="4:16" ht="40.15" customHeight="1">
      <c r="D405" s="212"/>
      <c r="E405" s="213"/>
      <c r="F405" s="214"/>
      <c r="G405" s="215"/>
      <c r="H405" s="216"/>
      <c r="I405" s="216"/>
      <c r="J405" s="217"/>
      <c r="K405" s="217"/>
      <c r="L405" s="212"/>
      <c r="M405" s="212"/>
      <c r="N405" s="212"/>
      <c r="O405" s="218"/>
      <c r="P405" s="212"/>
    </row>
    <row r="406" spans="4:16" ht="40.15" customHeight="1">
      <c r="D406" s="212"/>
      <c r="E406" s="213"/>
      <c r="F406" s="214"/>
      <c r="G406" s="215"/>
      <c r="H406" s="216"/>
      <c r="I406" s="216"/>
      <c r="J406" s="217"/>
      <c r="K406" s="217"/>
      <c r="L406" s="212"/>
      <c r="M406" s="212"/>
      <c r="N406" s="212"/>
      <c r="O406" s="218"/>
      <c r="P406" s="212"/>
    </row>
    <row r="407" spans="4:16" ht="40.15" customHeight="1">
      <c r="D407" s="212"/>
      <c r="E407" s="213"/>
      <c r="F407" s="214"/>
      <c r="G407" s="215"/>
      <c r="H407" s="216"/>
      <c r="I407" s="216"/>
      <c r="J407" s="217"/>
      <c r="K407" s="217"/>
      <c r="L407" s="212"/>
      <c r="M407" s="212"/>
      <c r="N407" s="212"/>
      <c r="O407" s="218"/>
      <c r="P407" s="212"/>
    </row>
    <row r="408" spans="4:16" ht="40.15" customHeight="1">
      <c r="D408" s="212"/>
      <c r="E408" s="213"/>
      <c r="F408" s="214"/>
      <c r="G408" s="215"/>
      <c r="H408" s="216"/>
      <c r="I408" s="216"/>
      <c r="J408" s="217"/>
      <c r="K408" s="217"/>
      <c r="L408" s="212"/>
      <c r="M408" s="212"/>
      <c r="N408" s="212"/>
      <c r="O408" s="218"/>
      <c r="P408" s="212"/>
    </row>
    <row r="409" spans="4:16" ht="40.15" customHeight="1">
      <c r="D409" s="212"/>
      <c r="E409" s="213"/>
      <c r="F409" s="214"/>
      <c r="G409" s="215"/>
      <c r="H409" s="216"/>
      <c r="I409" s="216"/>
      <c r="J409" s="217"/>
      <c r="K409" s="217"/>
      <c r="L409" s="212"/>
      <c r="M409" s="212"/>
      <c r="N409" s="212"/>
      <c r="O409" s="218"/>
      <c r="P409" s="212"/>
    </row>
    <row r="410" spans="4:16" ht="40.15" customHeight="1">
      <c r="D410" s="212"/>
      <c r="E410" s="213"/>
      <c r="F410" s="214"/>
      <c r="G410" s="215"/>
      <c r="H410" s="216"/>
      <c r="I410" s="216"/>
      <c r="J410" s="217"/>
      <c r="K410" s="217"/>
      <c r="L410" s="212"/>
      <c r="M410" s="212"/>
      <c r="N410" s="212"/>
      <c r="O410" s="218"/>
      <c r="P410" s="212"/>
    </row>
    <row r="411" spans="4:16" ht="40.15" customHeight="1">
      <c r="D411" s="212"/>
      <c r="E411" s="213"/>
      <c r="F411" s="214"/>
      <c r="G411" s="215"/>
      <c r="H411" s="216"/>
      <c r="I411" s="216"/>
      <c r="J411" s="217"/>
      <c r="K411" s="217"/>
      <c r="L411" s="212"/>
      <c r="M411" s="212"/>
      <c r="N411" s="212"/>
      <c r="O411" s="218"/>
      <c r="P411" s="212"/>
    </row>
    <row r="412" spans="4:16" ht="40.15" customHeight="1">
      <c r="D412" s="212"/>
      <c r="E412" s="213"/>
      <c r="F412" s="214"/>
      <c r="G412" s="215"/>
      <c r="H412" s="216"/>
      <c r="I412" s="216"/>
      <c r="J412" s="217"/>
      <c r="K412" s="217"/>
      <c r="L412" s="212"/>
      <c r="M412" s="212"/>
      <c r="N412" s="212"/>
      <c r="O412" s="218"/>
      <c r="P412" s="212"/>
    </row>
    <row r="413" spans="4:16" ht="40.15" customHeight="1">
      <c r="D413" s="212"/>
      <c r="E413" s="213"/>
      <c r="F413" s="214"/>
      <c r="G413" s="215"/>
      <c r="H413" s="216"/>
      <c r="I413" s="216"/>
      <c r="J413" s="217"/>
      <c r="K413" s="217"/>
      <c r="L413" s="212"/>
      <c r="M413" s="212"/>
      <c r="N413" s="212"/>
      <c r="O413" s="218"/>
      <c r="P413" s="212"/>
    </row>
    <row r="414" spans="4:16" ht="40.15" customHeight="1">
      <c r="D414" s="212"/>
      <c r="E414" s="213"/>
      <c r="F414" s="214"/>
      <c r="G414" s="215"/>
      <c r="H414" s="216"/>
      <c r="I414" s="216"/>
      <c r="J414" s="217"/>
      <c r="K414" s="217"/>
      <c r="L414" s="212"/>
      <c r="M414" s="212"/>
      <c r="N414" s="212"/>
      <c r="O414" s="218"/>
      <c r="P414" s="212"/>
    </row>
    <row r="415" spans="4:16" ht="40.15" customHeight="1">
      <c r="D415" s="212"/>
      <c r="E415" s="213"/>
      <c r="F415" s="214"/>
      <c r="G415" s="215"/>
      <c r="H415" s="216"/>
      <c r="I415" s="216"/>
      <c r="J415" s="217"/>
      <c r="K415" s="217"/>
      <c r="L415" s="212"/>
      <c r="M415" s="212"/>
      <c r="N415" s="212"/>
      <c r="O415" s="218"/>
      <c r="P415" s="212"/>
    </row>
    <row r="416" spans="4:16" ht="40.15" customHeight="1">
      <c r="D416" s="212"/>
      <c r="E416" s="213"/>
      <c r="F416" s="214"/>
      <c r="G416" s="215"/>
      <c r="H416" s="216"/>
      <c r="I416" s="216"/>
      <c r="J416" s="217"/>
      <c r="K416" s="217"/>
      <c r="L416" s="212"/>
      <c r="M416" s="212"/>
      <c r="N416" s="212"/>
      <c r="O416" s="218"/>
      <c r="P416" s="212"/>
    </row>
    <row r="417" spans="4:16" ht="40.15" customHeight="1">
      <c r="D417" s="212"/>
      <c r="E417" s="213"/>
      <c r="F417" s="214"/>
      <c r="G417" s="215"/>
      <c r="H417" s="216"/>
      <c r="I417" s="216"/>
      <c r="J417" s="217"/>
      <c r="K417" s="217"/>
      <c r="L417" s="212"/>
      <c r="M417" s="212"/>
      <c r="N417" s="212"/>
      <c r="O417" s="218"/>
      <c r="P417" s="212"/>
    </row>
    <row r="418" spans="4:16" ht="40.15" customHeight="1">
      <c r="D418" s="212"/>
      <c r="E418" s="213"/>
      <c r="F418" s="214"/>
      <c r="G418" s="215"/>
      <c r="H418" s="216"/>
      <c r="I418" s="216"/>
      <c r="J418" s="217"/>
      <c r="K418" s="217"/>
      <c r="L418" s="212"/>
      <c r="M418" s="212"/>
      <c r="N418" s="212"/>
      <c r="O418" s="218"/>
      <c r="P418" s="212"/>
    </row>
    <row r="419" spans="4:16" ht="40.15" customHeight="1">
      <c r="D419" s="212"/>
      <c r="E419" s="213"/>
      <c r="F419" s="214"/>
      <c r="G419" s="215"/>
      <c r="H419" s="216"/>
      <c r="I419" s="216"/>
      <c r="J419" s="217"/>
      <c r="K419" s="217"/>
      <c r="L419" s="212"/>
      <c r="M419" s="212"/>
      <c r="N419" s="212"/>
      <c r="O419" s="218"/>
      <c r="P419" s="212"/>
    </row>
    <row r="420" spans="4:16" ht="40.15" customHeight="1">
      <c r="D420" s="212"/>
      <c r="E420" s="213"/>
      <c r="F420" s="214"/>
      <c r="G420" s="215"/>
      <c r="H420" s="216"/>
      <c r="I420" s="216"/>
      <c r="J420" s="217"/>
      <c r="K420" s="217"/>
      <c r="L420" s="212"/>
      <c r="M420" s="212"/>
      <c r="N420" s="212"/>
      <c r="O420" s="218"/>
      <c r="P420" s="212"/>
    </row>
    <row r="421" spans="4:16" ht="40.15" customHeight="1">
      <c r="D421" s="212"/>
      <c r="E421" s="213"/>
      <c r="F421" s="214"/>
      <c r="G421" s="215"/>
      <c r="H421" s="216"/>
      <c r="I421" s="216"/>
      <c r="J421" s="217"/>
      <c r="K421" s="217"/>
      <c r="L421" s="212"/>
      <c r="M421" s="212"/>
      <c r="N421" s="212"/>
      <c r="O421" s="218"/>
      <c r="P421" s="212"/>
    </row>
    <row r="422" spans="4:16" ht="40.15" customHeight="1">
      <c r="D422" s="212"/>
      <c r="E422" s="213"/>
      <c r="F422" s="214"/>
      <c r="G422" s="215"/>
      <c r="H422" s="216"/>
      <c r="I422" s="216"/>
      <c r="J422" s="217"/>
      <c r="K422" s="217"/>
      <c r="L422" s="212"/>
      <c r="M422" s="212"/>
      <c r="N422" s="212"/>
      <c r="O422" s="218"/>
      <c r="P422" s="212"/>
    </row>
    <row r="423" spans="4:16" ht="40.15" customHeight="1">
      <c r="D423" s="212"/>
      <c r="E423" s="213"/>
      <c r="F423" s="214"/>
      <c r="G423" s="215"/>
      <c r="H423" s="216"/>
      <c r="I423" s="216"/>
      <c r="J423" s="217"/>
      <c r="K423" s="217"/>
      <c r="L423" s="212"/>
      <c r="M423" s="212"/>
      <c r="N423" s="212"/>
      <c r="O423" s="218"/>
      <c r="P423" s="212"/>
    </row>
    <row r="424" spans="4:16" ht="40.15" customHeight="1">
      <c r="D424" s="212"/>
      <c r="E424" s="213"/>
      <c r="F424" s="214"/>
      <c r="G424" s="215"/>
      <c r="H424" s="216"/>
      <c r="I424" s="216"/>
      <c r="J424" s="217"/>
      <c r="K424" s="217"/>
      <c r="L424" s="212"/>
      <c r="M424" s="212"/>
      <c r="N424" s="212"/>
      <c r="O424" s="218"/>
      <c r="P424" s="212"/>
    </row>
    <row r="425" spans="4:16" ht="40.15" customHeight="1">
      <c r="D425" s="212"/>
      <c r="E425" s="213"/>
      <c r="F425" s="214"/>
      <c r="G425" s="215"/>
      <c r="H425" s="216"/>
      <c r="I425" s="216"/>
      <c r="J425" s="217"/>
      <c r="K425" s="217"/>
      <c r="L425" s="212"/>
      <c r="M425" s="212"/>
      <c r="N425" s="212"/>
      <c r="O425" s="218"/>
      <c r="P425" s="212"/>
    </row>
    <row r="426" spans="4:16" ht="40.15" customHeight="1">
      <c r="D426" s="212"/>
      <c r="E426" s="213"/>
      <c r="F426" s="214"/>
      <c r="G426" s="215"/>
      <c r="H426" s="216"/>
      <c r="I426" s="216"/>
      <c r="J426" s="217"/>
      <c r="K426" s="217"/>
      <c r="L426" s="212"/>
      <c r="M426" s="212"/>
      <c r="N426" s="212"/>
      <c r="O426" s="218"/>
      <c r="P426" s="212"/>
    </row>
    <row r="427" spans="4:16" ht="40.15" customHeight="1">
      <c r="D427" s="212"/>
      <c r="E427" s="213"/>
      <c r="F427" s="214"/>
      <c r="G427" s="215"/>
      <c r="H427" s="216"/>
      <c r="I427" s="216"/>
      <c r="J427" s="217"/>
      <c r="K427" s="217"/>
      <c r="L427" s="212"/>
      <c r="M427" s="212"/>
      <c r="N427" s="212"/>
      <c r="O427" s="218"/>
      <c r="P427" s="212"/>
    </row>
    <row r="428" spans="4:16" ht="40.15" customHeight="1">
      <c r="D428" s="212"/>
      <c r="E428" s="213"/>
      <c r="F428" s="214"/>
      <c r="G428" s="215"/>
      <c r="H428" s="216"/>
      <c r="I428" s="216"/>
      <c r="J428" s="217"/>
      <c r="K428" s="217"/>
      <c r="L428" s="212"/>
      <c r="M428" s="212"/>
      <c r="N428" s="212"/>
      <c r="O428" s="218"/>
      <c r="P428" s="212"/>
    </row>
    <row r="429" spans="4:16" ht="40.15" customHeight="1">
      <c r="D429" s="212"/>
      <c r="E429" s="213"/>
      <c r="F429" s="214"/>
      <c r="G429" s="215"/>
      <c r="H429" s="216"/>
      <c r="I429" s="216"/>
      <c r="J429" s="217"/>
      <c r="K429" s="217"/>
      <c r="L429" s="212"/>
      <c r="M429" s="212"/>
      <c r="N429" s="212"/>
      <c r="O429" s="218"/>
      <c r="P429" s="212"/>
    </row>
    <row r="430" spans="4:16" ht="40.15" customHeight="1">
      <c r="D430" s="212"/>
      <c r="E430" s="213"/>
      <c r="F430" s="214"/>
      <c r="G430" s="215"/>
      <c r="H430" s="216"/>
      <c r="I430" s="216"/>
      <c r="J430" s="217"/>
      <c r="K430" s="217"/>
      <c r="L430" s="212"/>
      <c r="M430" s="212"/>
      <c r="N430" s="212"/>
      <c r="O430" s="218"/>
      <c r="P430" s="212"/>
    </row>
    <row r="431" spans="4:16" ht="40.15" customHeight="1">
      <c r="D431" s="212"/>
      <c r="E431" s="213"/>
      <c r="F431" s="214"/>
      <c r="G431" s="215"/>
      <c r="H431" s="216"/>
      <c r="I431" s="216"/>
      <c r="J431" s="217"/>
      <c r="K431" s="217"/>
      <c r="L431" s="212"/>
      <c r="M431" s="212"/>
      <c r="N431" s="212"/>
      <c r="O431" s="218"/>
      <c r="P431" s="212"/>
    </row>
    <row r="432" spans="4:16" ht="40.15" customHeight="1">
      <c r="D432" s="212"/>
      <c r="E432" s="213"/>
      <c r="F432" s="214"/>
      <c r="G432" s="215"/>
      <c r="H432" s="216"/>
      <c r="I432" s="216"/>
      <c r="J432" s="217"/>
      <c r="K432" s="217"/>
      <c r="L432" s="212"/>
      <c r="M432" s="212"/>
      <c r="N432" s="212"/>
      <c r="O432" s="218"/>
      <c r="P432" s="212"/>
    </row>
    <row r="433" spans="4:16" ht="40.15" customHeight="1">
      <c r="D433" s="212"/>
      <c r="E433" s="213"/>
      <c r="F433" s="214"/>
      <c r="G433" s="215"/>
      <c r="H433" s="216"/>
      <c r="I433" s="216"/>
      <c r="J433" s="217"/>
      <c r="K433" s="217"/>
      <c r="L433" s="212"/>
      <c r="M433" s="212"/>
      <c r="N433" s="212"/>
      <c r="O433" s="218"/>
      <c r="P433" s="212"/>
    </row>
    <row r="434" spans="4:16" ht="40.15" customHeight="1">
      <c r="D434" s="212"/>
      <c r="E434" s="213"/>
      <c r="F434" s="214"/>
      <c r="G434" s="215"/>
      <c r="H434" s="216"/>
      <c r="I434" s="216"/>
      <c r="J434" s="217"/>
      <c r="K434" s="217"/>
      <c r="L434" s="212"/>
      <c r="M434" s="212"/>
      <c r="N434" s="212"/>
      <c r="O434" s="218"/>
      <c r="P434" s="212"/>
    </row>
    <row r="435" spans="4:16" ht="40.15" customHeight="1">
      <c r="D435" s="212"/>
      <c r="E435" s="213"/>
      <c r="F435" s="214"/>
      <c r="G435" s="215"/>
      <c r="H435" s="216"/>
      <c r="I435" s="216"/>
      <c r="J435" s="217"/>
      <c r="K435" s="217"/>
      <c r="L435" s="212"/>
      <c r="M435" s="212"/>
      <c r="N435" s="212"/>
      <c r="O435" s="218"/>
      <c r="P435" s="212"/>
    </row>
    <row r="436" spans="4:16" ht="40.15" customHeight="1">
      <c r="D436" s="212"/>
      <c r="E436" s="213"/>
      <c r="F436" s="214"/>
      <c r="G436" s="215"/>
      <c r="H436" s="216"/>
      <c r="I436" s="216"/>
      <c r="J436" s="217"/>
      <c r="K436" s="217"/>
      <c r="L436" s="212"/>
      <c r="M436" s="212"/>
      <c r="N436" s="212"/>
      <c r="O436" s="218"/>
      <c r="P436" s="212"/>
    </row>
    <row r="437" spans="4:16" ht="40.15" customHeight="1">
      <c r="D437" s="212"/>
      <c r="E437" s="213"/>
      <c r="F437" s="214"/>
      <c r="G437" s="215"/>
      <c r="H437" s="216"/>
      <c r="I437" s="216"/>
      <c r="J437" s="217"/>
      <c r="K437" s="217"/>
      <c r="L437" s="212"/>
      <c r="M437" s="212"/>
      <c r="N437" s="212"/>
      <c r="O437" s="218"/>
      <c r="P437" s="212"/>
    </row>
    <row r="438" spans="4:16" ht="40.15" customHeight="1">
      <c r="D438" s="212"/>
      <c r="E438" s="213"/>
      <c r="F438" s="214"/>
      <c r="G438" s="215"/>
      <c r="H438" s="216"/>
      <c r="I438" s="216"/>
      <c r="J438" s="217"/>
      <c r="K438" s="217"/>
      <c r="L438" s="212"/>
      <c r="M438" s="212"/>
      <c r="N438" s="212"/>
      <c r="O438" s="218"/>
      <c r="P438" s="212"/>
    </row>
    <row r="439" spans="4:16" ht="40.15" customHeight="1">
      <c r="D439" s="212"/>
      <c r="E439" s="213"/>
      <c r="F439" s="214"/>
      <c r="G439" s="215"/>
      <c r="H439" s="216"/>
      <c r="I439" s="216"/>
      <c r="J439" s="217"/>
      <c r="K439" s="217"/>
      <c r="L439" s="212"/>
      <c r="M439" s="212"/>
      <c r="N439" s="212"/>
      <c r="O439" s="218"/>
      <c r="P439" s="212"/>
    </row>
    <row r="440" spans="4:16" ht="40.15" customHeight="1">
      <c r="D440" s="212"/>
      <c r="E440" s="213"/>
      <c r="F440" s="214"/>
      <c r="G440" s="215"/>
      <c r="H440" s="216"/>
      <c r="I440" s="216"/>
      <c r="J440" s="217"/>
      <c r="K440" s="217"/>
      <c r="L440" s="212"/>
      <c r="M440" s="212"/>
      <c r="N440" s="212"/>
      <c r="O440" s="218"/>
      <c r="P440" s="212"/>
    </row>
    <row r="441" spans="4:16" ht="40.15" customHeight="1">
      <c r="D441" s="212"/>
      <c r="E441" s="213"/>
      <c r="F441" s="214"/>
      <c r="G441" s="215"/>
      <c r="H441" s="216"/>
      <c r="I441" s="216"/>
      <c r="J441" s="217"/>
      <c r="K441" s="217"/>
      <c r="L441" s="212"/>
      <c r="M441" s="212"/>
      <c r="N441" s="212"/>
      <c r="O441" s="218"/>
      <c r="P441" s="212"/>
    </row>
    <row r="442" spans="4:16" ht="40.15" customHeight="1">
      <c r="D442" s="212"/>
      <c r="E442" s="213"/>
      <c r="F442" s="214"/>
      <c r="G442" s="215"/>
      <c r="H442" s="216"/>
      <c r="I442" s="216"/>
      <c r="J442" s="217"/>
      <c r="K442" s="217"/>
      <c r="L442" s="212"/>
      <c r="M442" s="212"/>
      <c r="N442" s="212"/>
      <c r="O442" s="218"/>
      <c r="P442" s="212"/>
    </row>
    <row r="443" spans="4:16" ht="40.15" customHeight="1">
      <c r="D443" s="212"/>
      <c r="E443" s="213"/>
      <c r="F443" s="214"/>
      <c r="G443" s="215"/>
      <c r="H443" s="216"/>
      <c r="I443" s="216"/>
      <c r="J443" s="217"/>
      <c r="K443" s="217"/>
      <c r="L443" s="212"/>
      <c r="M443" s="212"/>
      <c r="N443" s="212"/>
      <c r="O443" s="218"/>
      <c r="P443" s="212"/>
    </row>
    <row r="444" spans="4:16" ht="40.15" customHeight="1">
      <c r="D444" s="212"/>
      <c r="E444" s="213"/>
      <c r="F444" s="214"/>
      <c r="G444" s="215"/>
      <c r="H444" s="216"/>
      <c r="I444" s="216"/>
      <c r="J444" s="217"/>
      <c r="K444" s="217"/>
      <c r="L444" s="212"/>
      <c r="M444" s="212"/>
      <c r="N444" s="212"/>
      <c r="O444" s="218"/>
      <c r="P444" s="212"/>
    </row>
    <row r="445" spans="4:16" ht="40.15" customHeight="1">
      <c r="D445" s="212"/>
      <c r="E445" s="213"/>
      <c r="F445" s="214"/>
      <c r="G445" s="215"/>
      <c r="H445" s="216"/>
      <c r="I445" s="216"/>
      <c r="J445" s="217"/>
      <c r="K445" s="217"/>
      <c r="L445" s="212"/>
      <c r="M445" s="212"/>
      <c r="N445" s="212"/>
      <c r="O445" s="218"/>
      <c r="P445" s="212"/>
    </row>
    <row r="446" spans="4:16" ht="40.15" customHeight="1">
      <c r="D446" s="212"/>
      <c r="E446" s="213"/>
      <c r="F446" s="214"/>
      <c r="G446" s="215"/>
      <c r="H446" s="216"/>
      <c r="I446" s="216"/>
      <c r="J446" s="217"/>
      <c r="K446" s="217"/>
      <c r="L446" s="212"/>
      <c r="M446" s="212"/>
      <c r="N446" s="212"/>
      <c r="O446" s="218"/>
      <c r="P446" s="212"/>
    </row>
    <row r="447" spans="4:16" ht="40.15" customHeight="1">
      <c r="D447" s="212"/>
      <c r="E447" s="213"/>
      <c r="F447" s="214"/>
      <c r="G447" s="215"/>
      <c r="H447" s="216"/>
      <c r="I447" s="216"/>
      <c r="J447" s="217"/>
      <c r="K447" s="217"/>
      <c r="L447" s="212"/>
      <c r="M447" s="212"/>
      <c r="N447" s="212"/>
      <c r="O447" s="218"/>
      <c r="P447" s="212"/>
    </row>
    <row r="448" spans="4:16" ht="40.15" customHeight="1">
      <c r="D448" s="212"/>
      <c r="E448" s="213"/>
      <c r="F448" s="214"/>
      <c r="G448" s="215"/>
      <c r="H448" s="216"/>
      <c r="I448" s="216"/>
      <c r="J448" s="217"/>
      <c r="K448" s="217"/>
      <c r="L448" s="212"/>
      <c r="M448" s="212"/>
      <c r="N448" s="212"/>
      <c r="O448" s="218"/>
      <c r="P448" s="212"/>
    </row>
    <row r="449" spans="4:16" ht="40.15" customHeight="1">
      <c r="D449" s="212"/>
      <c r="E449" s="213"/>
      <c r="F449" s="214"/>
      <c r="G449" s="215"/>
      <c r="H449" s="216"/>
      <c r="I449" s="216"/>
      <c r="J449" s="217"/>
      <c r="K449" s="217"/>
      <c r="L449" s="212"/>
      <c r="M449" s="212"/>
      <c r="N449" s="212"/>
      <c r="O449" s="218"/>
      <c r="P449" s="212"/>
    </row>
    <row r="450" spans="4:16" ht="40.15" customHeight="1">
      <c r="D450" s="212"/>
      <c r="E450" s="213"/>
      <c r="F450" s="214"/>
      <c r="G450" s="215"/>
      <c r="H450" s="216"/>
      <c r="I450" s="216"/>
      <c r="J450" s="217"/>
      <c r="K450" s="217"/>
      <c r="L450" s="212"/>
      <c r="M450" s="212"/>
      <c r="N450" s="212"/>
      <c r="O450" s="218"/>
      <c r="P450" s="212"/>
    </row>
    <row r="451" spans="4:16" ht="40.15" customHeight="1">
      <c r="D451" s="212"/>
      <c r="E451" s="213"/>
      <c r="F451" s="214"/>
      <c r="G451" s="215"/>
      <c r="H451" s="216"/>
      <c r="I451" s="216"/>
      <c r="J451" s="217"/>
      <c r="K451" s="217"/>
      <c r="L451" s="212"/>
      <c r="M451" s="212"/>
      <c r="N451" s="212"/>
      <c r="O451" s="218"/>
      <c r="P451" s="212"/>
    </row>
    <row r="452" spans="4:16" ht="40.15" customHeight="1">
      <c r="D452" s="212"/>
      <c r="E452" s="213"/>
      <c r="F452" s="214"/>
      <c r="G452" s="215"/>
      <c r="H452" s="216"/>
      <c r="I452" s="216"/>
      <c r="J452" s="217"/>
      <c r="K452" s="217"/>
      <c r="L452" s="212"/>
      <c r="M452" s="212"/>
      <c r="N452" s="212"/>
      <c r="O452" s="218"/>
      <c r="P452" s="212"/>
    </row>
    <row r="453" spans="4:16" ht="40.15" customHeight="1">
      <c r="D453" s="212"/>
      <c r="E453" s="213"/>
      <c r="F453" s="214"/>
      <c r="G453" s="215"/>
      <c r="H453" s="216"/>
      <c r="I453" s="216"/>
      <c r="J453" s="217"/>
      <c r="K453" s="217"/>
      <c r="L453" s="212"/>
      <c r="M453" s="212"/>
      <c r="N453" s="212"/>
      <c r="O453" s="218"/>
      <c r="P453" s="212"/>
    </row>
    <row r="454" spans="4:16" ht="40.15" customHeight="1">
      <c r="D454" s="212"/>
      <c r="E454" s="213"/>
      <c r="F454" s="214"/>
      <c r="G454" s="215"/>
      <c r="H454" s="216"/>
      <c r="I454" s="216"/>
      <c r="J454" s="217"/>
      <c r="K454" s="217"/>
      <c r="L454" s="212"/>
      <c r="M454" s="212"/>
      <c r="N454" s="212"/>
      <c r="O454" s="218"/>
      <c r="P454" s="212"/>
    </row>
    <row r="455" spans="4:16" ht="40.15" customHeight="1">
      <c r="D455" s="212"/>
      <c r="E455" s="213"/>
      <c r="F455" s="214"/>
      <c r="G455" s="215"/>
      <c r="H455" s="216"/>
      <c r="I455" s="216"/>
      <c r="J455" s="217"/>
      <c r="K455" s="217"/>
      <c r="L455" s="212"/>
      <c r="M455" s="212"/>
      <c r="N455" s="212"/>
      <c r="O455" s="218"/>
      <c r="P455" s="212"/>
    </row>
    <row r="456" spans="4:16" ht="40.15" customHeight="1">
      <c r="D456" s="212"/>
      <c r="E456" s="213"/>
      <c r="F456" s="214"/>
      <c r="G456" s="215"/>
      <c r="H456" s="216"/>
      <c r="I456" s="216"/>
      <c r="J456" s="217"/>
      <c r="K456" s="217"/>
      <c r="L456" s="212"/>
      <c r="M456" s="212"/>
      <c r="N456" s="212"/>
      <c r="O456" s="218"/>
      <c r="P456" s="212"/>
    </row>
    <row r="457" spans="4:16" ht="40.15" customHeight="1">
      <c r="D457" s="212"/>
      <c r="E457" s="213"/>
      <c r="F457" s="214"/>
      <c r="G457" s="215"/>
      <c r="H457" s="216"/>
      <c r="I457" s="216"/>
      <c r="J457" s="217"/>
      <c r="K457" s="217"/>
      <c r="L457" s="212"/>
      <c r="M457" s="212"/>
      <c r="N457" s="212"/>
      <c r="O457" s="218"/>
      <c r="P457" s="212"/>
    </row>
    <row r="458" spans="4:16" ht="40.15" customHeight="1">
      <c r="D458" s="212"/>
      <c r="E458" s="213"/>
      <c r="F458" s="214"/>
      <c r="G458" s="215"/>
      <c r="H458" s="216"/>
      <c r="I458" s="216"/>
      <c r="J458" s="217"/>
      <c r="K458" s="217"/>
      <c r="L458" s="212"/>
      <c r="M458" s="212"/>
      <c r="N458" s="212"/>
      <c r="O458" s="218"/>
      <c r="P458" s="212"/>
    </row>
    <row r="459" spans="4:16" ht="40.15" customHeight="1">
      <c r="D459" s="212"/>
      <c r="E459" s="213"/>
      <c r="F459" s="214"/>
      <c r="G459" s="215"/>
      <c r="H459" s="216"/>
      <c r="I459" s="216"/>
      <c r="J459" s="217"/>
      <c r="K459" s="217"/>
      <c r="L459" s="212"/>
      <c r="M459" s="212"/>
      <c r="N459" s="212"/>
      <c r="O459" s="218"/>
      <c r="P459" s="212"/>
    </row>
    <row r="460" spans="4:16" ht="40.15" customHeight="1">
      <c r="D460" s="212"/>
      <c r="E460" s="213"/>
      <c r="F460" s="214"/>
      <c r="G460" s="215"/>
      <c r="H460" s="216"/>
      <c r="I460" s="216"/>
      <c r="J460" s="217"/>
      <c r="K460" s="217"/>
      <c r="L460" s="212"/>
      <c r="M460" s="212"/>
      <c r="N460" s="212"/>
      <c r="O460" s="218"/>
      <c r="P460" s="212"/>
    </row>
    <row r="461" spans="4:16" ht="40.15" customHeight="1">
      <c r="D461" s="212"/>
      <c r="E461" s="213"/>
      <c r="F461" s="214"/>
      <c r="G461" s="215"/>
      <c r="H461" s="216"/>
      <c r="I461" s="216"/>
      <c r="J461" s="217"/>
      <c r="K461" s="217"/>
      <c r="L461" s="212"/>
      <c r="M461" s="212"/>
      <c r="N461" s="212"/>
      <c r="O461" s="218"/>
      <c r="P461" s="212"/>
    </row>
    <row r="462" spans="4:16" ht="40.15" customHeight="1">
      <c r="D462" s="212"/>
      <c r="E462" s="213"/>
      <c r="F462" s="214"/>
      <c r="G462" s="215"/>
      <c r="H462" s="216"/>
      <c r="I462" s="216"/>
      <c r="J462" s="217"/>
      <c r="K462" s="217"/>
      <c r="L462" s="212"/>
      <c r="M462" s="212"/>
      <c r="N462" s="212"/>
      <c r="O462" s="218"/>
      <c r="P462" s="212"/>
    </row>
    <row r="463" spans="4:16" ht="40.15" customHeight="1">
      <c r="D463" s="212"/>
      <c r="E463" s="213"/>
      <c r="F463" s="214"/>
      <c r="G463" s="215"/>
      <c r="H463" s="216"/>
      <c r="I463" s="216"/>
      <c r="J463" s="217"/>
      <c r="K463" s="217"/>
      <c r="L463" s="212"/>
      <c r="M463" s="212"/>
      <c r="N463" s="212"/>
      <c r="O463" s="218"/>
      <c r="P463" s="212"/>
    </row>
    <row r="464" spans="4:16" ht="40.15" customHeight="1">
      <c r="D464" s="212"/>
      <c r="E464" s="213"/>
      <c r="F464" s="214"/>
      <c r="G464" s="215"/>
      <c r="H464" s="216"/>
      <c r="I464" s="216"/>
      <c r="J464" s="217"/>
      <c r="K464" s="217"/>
      <c r="L464" s="212"/>
      <c r="M464" s="212"/>
      <c r="N464" s="212"/>
      <c r="O464" s="218"/>
      <c r="P464" s="212"/>
    </row>
    <row r="465" spans="4:16" ht="40.15" customHeight="1">
      <c r="D465" s="212"/>
      <c r="E465" s="213"/>
      <c r="F465" s="214"/>
      <c r="G465" s="215"/>
      <c r="H465" s="216"/>
      <c r="I465" s="216"/>
      <c r="J465" s="217"/>
      <c r="K465" s="217"/>
      <c r="L465" s="212"/>
      <c r="M465" s="212"/>
      <c r="N465" s="212"/>
      <c r="O465" s="218"/>
      <c r="P465" s="212"/>
    </row>
    <row r="466" spans="4:16" ht="40.15" customHeight="1">
      <c r="D466" s="212"/>
      <c r="E466" s="213"/>
      <c r="F466" s="214"/>
      <c r="G466" s="215"/>
      <c r="H466" s="216"/>
      <c r="I466" s="216"/>
      <c r="J466" s="217"/>
      <c r="K466" s="217"/>
      <c r="L466" s="212"/>
      <c r="M466" s="212"/>
      <c r="N466" s="212"/>
      <c r="O466" s="218"/>
      <c r="P466" s="212"/>
    </row>
    <row r="467" spans="4:16" ht="40.15" customHeight="1">
      <c r="D467" s="212"/>
      <c r="E467" s="213"/>
      <c r="F467" s="214"/>
      <c r="G467" s="215"/>
      <c r="H467" s="216"/>
      <c r="I467" s="216"/>
      <c r="J467" s="217"/>
      <c r="K467" s="217"/>
      <c r="L467" s="212"/>
      <c r="M467" s="212"/>
      <c r="N467" s="212"/>
      <c r="O467" s="218"/>
      <c r="P467" s="212"/>
    </row>
    <row r="468" spans="4:16" ht="40.15" customHeight="1">
      <c r="D468" s="212"/>
      <c r="E468" s="213"/>
      <c r="F468" s="214"/>
      <c r="G468" s="215"/>
      <c r="H468" s="216"/>
      <c r="I468" s="216"/>
      <c r="J468" s="217"/>
      <c r="K468" s="217"/>
      <c r="L468" s="212"/>
      <c r="M468" s="212"/>
      <c r="N468" s="212"/>
      <c r="O468" s="218"/>
      <c r="P468" s="212"/>
    </row>
    <row r="469" spans="4:16" ht="40.15" customHeight="1">
      <c r="D469" s="212"/>
      <c r="E469" s="213"/>
      <c r="F469" s="214"/>
      <c r="G469" s="215"/>
      <c r="H469" s="216"/>
      <c r="I469" s="216"/>
      <c r="J469" s="217"/>
      <c r="K469" s="217"/>
      <c r="L469" s="212"/>
      <c r="M469" s="212"/>
      <c r="N469" s="212"/>
      <c r="O469" s="218"/>
      <c r="P469" s="212"/>
    </row>
    <row r="470" spans="4:16" ht="40.15" customHeight="1">
      <c r="D470" s="212"/>
      <c r="E470" s="213"/>
      <c r="F470" s="214"/>
      <c r="G470" s="215"/>
      <c r="H470" s="216"/>
      <c r="I470" s="216"/>
      <c r="J470" s="217"/>
      <c r="K470" s="217"/>
      <c r="L470" s="212"/>
      <c r="M470" s="212"/>
      <c r="N470" s="212"/>
      <c r="O470" s="218"/>
      <c r="P470" s="212"/>
    </row>
    <row r="471" spans="4:16" ht="40.15" customHeight="1">
      <c r="D471" s="212"/>
      <c r="E471" s="213"/>
      <c r="F471" s="214"/>
      <c r="G471" s="215"/>
      <c r="H471" s="216"/>
      <c r="I471" s="216"/>
      <c r="J471" s="217"/>
      <c r="K471" s="217"/>
      <c r="L471" s="212"/>
      <c r="M471" s="212"/>
      <c r="N471" s="212"/>
      <c r="O471" s="218"/>
      <c r="P471" s="212"/>
    </row>
    <row r="472" spans="4:16" ht="40.15" customHeight="1">
      <c r="D472" s="212"/>
      <c r="E472" s="213"/>
      <c r="F472" s="214"/>
      <c r="G472" s="215"/>
      <c r="H472" s="216"/>
      <c r="I472" s="216"/>
      <c r="J472" s="217"/>
      <c r="K472" s="217"/>
      <c r="L472" s="212"/>
      <c r="M472" s="212"/>
      <c r="N472" s="212"/>
      <c r="O472" s="218"/>
      <c r="P472" s="212"/>
    </row>
    <row r="473" spans="4:16" ht="40.15" customHeight="1">
      <c r="D473" s="212"/>
      <c r="E473" s="213"/>
      <c r="F473" s="214"/>
      <c r="G473" s="215"/>
      <c r="H473" s="216"/>
      <c r="I473" s="216"/>
      <c r="J473" s="217"/>
      <c r="K473" s="217"/>
      <c r="L473" s="212"/>
      <c r="M473" s="212"/>
      <c r="N473" s="212"/>
      <c r="O473" s="218"/>
      <c r="P473" s="212"/>
    </row>
    <row r="474" spans="4:16" ht="40.15" customHeight="1">
      <c r="D474" s="212"/>
      <c r="E474" s="213"/>
      <c r="F474" s="214"/>
      <c r="G474" s="215"/>
      <c r="H474" s="216"/>
      <c r="I474" s="216"/>
      <c r="J474" s="217"/>
      <c r="K474" s="217"/>
      <c r="L474" s="212"/>
      <c r="M474" s="212"/>
      <c r="N474" s="212"/>
      <c r="O474" s="218"/>
      <c r="P474" s="212"/>
    </row>
    <row r="475" spans="4:16" ht="40.15" customHeight="1">
      <c r="D475" s="212"/>
      <c r="E475" s="213"/>
      <c r="F475" s="214"/>
      <c r="G475" s="215"/>
      <c r="H475" s="216"/>
      <c r="I475" s="216"/>
      <c r="J475" s="217"/>
      <c r="K475" s="217"/>
      <c r="L475" s="212"/>
      <c r="M475" s="212"/>
      <c r="N475" s="212"/>
      <c r="O475" s="218"/>
      <c r="P475" s="212"/>
    </row>
    <row r="476" spans="4:16" ht="40.15" customHeight="1">
      <c r="D476" s="212"/>
      <c r="E476" s="213"/>
      <c r="F476" s="214"/>
      <c r="G476" s="215"/>
      <c r="H476" s="216"/>
      <c r="I476" s="216"/>
      <c r="J476" s="217"/>
      <c r="K476" s="217"/>
      <c r="L476" s="212"/>
      <c r="M476" s="212"/>
      <c r="N476" s="212"/>
      <c r="O476" s="218"/>
      <c r="P476" s="212"/>
    </row>
    <row r="477" spans="4:16" ht="40.15" customHeight="1">
      <c r="D477" s="212"/>
      <c r="E477" s="213"/>
      <c r="F477" s="214"/>
      <c r="G477" s="215"/>
      <c r="H477" s="216"/>
      <c r="I477" s="216"/>
      <c r="J477" s="217"/>
      <c r="K477" s="217"/>
      <c r="L477" s="212"/>
      <c r="M477" s="212"/>
      <c r="N477" s="212"/>
      <c r="O477" s="218"/>
      <c r="P477" s="212"/>
    </row>
    <row r="478" spans="4:16" ht="40.15" customHeight="1">
      <c r="D478" s="212"/>
      <c r="E478" s="213"/>
      <c r="F478" s="214"/>
      <c r="G478" s="215"/>
      <c r="H478" s="216"/>
      <c r="I478" s="216"/>
      <c r="J478" s="217"/>
      <c r="K478" s="217"/>
      <c r="L478" s="212"/>
      <c r="M478" s="212"/>
      <c r="N478" s="212"/>
      <c r="O478" s="218"/>
      <c r="P478" s="212"/>
    </row>
    <row r="479" spans="4:16" ht="40.15" customHeight="1">
      <c r="D479" s="212"/>
      <c r="E479" s="213"/>
      <c r="F479" s="214"/>
      <c r="G479" s="215"/>
      <c r="H479" s="216"/>
      <c r="I479" s="216"/>
      <c r="J479" s="217"/>
      <c r="K479" s="217"/>
      <c r="L479" s="212"/>
      <c r="M479" s="212"/>
      <c r="N479" s="212"/>
      <c r="O479" s="218"/>
      <c r="P479" s="212"/>
    </row>
    <row r="480" spans="4:16" ht="40.15" customHeight="1">
      <c r="D480" s="212"/>
      <c r="E480" s="213"/>
      <c r="F480" s="214"/>
      <c r="G480" s="215"/>
      <c r="H480" s="216"/>
      <c r="I480" s="216"/>
      <c r="J480" s="217"/>
      <c r="K480" s="217"/>
      <c r="L480" s="212"/>
      <c r="M480" s="212"/>
      <c r="N480" s="212"/>
      <c r="O480" s="218"/>
      <c r="P480" s="212"/>
    </row>
    <row r="481" spans="4:16" ht="40.15" customHeight="1">
      <c r="D481" s="212"/>
      <c r="E481" s="213"/>
      <c r="F481" s="214"/>
      <c r="G481" s="215"/>
      <c r="H481" s="216"/>
      <c r="I481" s="216"/>
      <c r="J481" s="217"/>
      <c r="K481" s="217"/>
      <c r="L481" s="212"/>
      <c r="M481" s="212"/>
      <c r="N481" s="212"/>
      <c r="O481" s="218"/>
      <c r="P481" s="212"/>
    </row>
    <row r="482" spans="4:16" ht="40.15" customHeight="1">
      <c r="D482" s="212"/>
      <c r="E482" s="213"/>
      <c r="F482" s="214"/>
      <c r="G482" s="215"/>
      <c r="H482" s="216"/>
      <c r="I482" s="216"/>
      <c r="J482" s="217"/>
      <c r="K482" s="217"/>
      <c r="L482" s="212"/>
      <c r="M482" s="212"/>
      <c r="N482" s="212"/>
      <c r="O482" s="218"/>
      <c r="P482" s="212"/>
    </row>
    <row r="483" spans="4:16" ht="40.15" customHeight="1">
      <c r="D483" s="212"/>
      <c r="E483" s="213"/>
      <c r="F483" s="214"/>
      <c r="G483" s="215"/>
      <c r="H483" s="216"/>
      <c r="I483" s="216"/>
      <c r="J483" s="217"/>
      <c r="K483" s="217"/>
      <c r="L483" s="212"/>
      <c r="M483" s="212"/>
      <c r="N483" s="212"/>
      <c r="O483" s="218"/>
      <c r="P483" s="212"/>
    </row>
    <row r="484" spans="4:16" ht="40.15" customHeight="1">
      <c r="D484" s="212"/>
      <c r="E484" s="213"/>
      <c r="F484" s="214"/>
      <c r="G484" s="215"/>
      <c r="H484" s="216"/>
      <c r="I484" s="216"/>
      <c r="J484" s="217"/>
      <c r="K484" s="217"/>
      <c r="L484" s="212"/>
      <c r="M484" s="212"/>
      <c r="N484" s="212"/>
      <c r="O484" s="218"/>
      <c r="P484" s="212"/>
    </row>
    <row r="485" spans="4:16" ht="40.15" customHeight="1">
      <c r="D485" s="212"/>
      <c r="E485" s="213"/>
      <c r="F485" s="214"/>
      <c r="G485" s="215"/>
      <c r="H485" s="216"/>
      <c r="I485" s="216"/>
      <c r="J485" s="217"/>
      <c r="K485" s="217"/>
      <c r="L485" s="212"/>
      <c r="M485" s="212"/>
      <c r="N485" s="212"/>
      <c r="O485" s="218"/>
      <c r="P485" s="212"/>
    </row>
    <row r="486" spans="4:16" ht="40.15" customHeight="1">
      <c r="D486" s="212"/>
      <c r="E486" s="213"/>
      <c r="F486" s="214"/>
      <c r="G486" s="215"/>
      <c r="H486" s="216"/>
      <c r="I486" s="216"/>
      <c r="J486" s="217"/>
      <c r="K486" s="217"/>
      <c r="L486" s="212"/>
      <c r="M486" s="212"/>
      <c r="N486" s="212"/>
      <c r="O486" s="218"/>
      <c r="P486" s="212"/>
    </row>
    <row r="487" spans="4:16" ht="40.15" customHeight="1">
      <c r="D487" s="212"/>
      <c r="E487" s="213"/>
      <c r="F487" s="214"/>
      <c r="G487" s="215"/>
      <c r="H487" s="216"/>
      <c r="I487" s="216"/>
      <c r="J487" s="217"/>
      <c r="K487" s="217"/>
      <c r="L487" s="212"/>
      <c r="M487" s="212"/>
      <c r="N487" s="212"/>
      <c r="O487" s="218"/>
      <c r="P487" s="212"/>
    </row>
    <row r="488" spans="4:16" ht="40.15" customHeight="1">
      <c r="D488" s="212"/>
      <c r="E488" s="213"/>
      <c r="F488" s="214"/>
      <c r="G488" s="215"/>
      <c r="H488" s="216"/>
      <c r="I488" s="216"/>
      <c r="J488" s="217"/>
      <c r="K488" s="217"/>
      <c r="L488" s="212"/>
      <c r="M488" s="212"/>
      <c r="N488" s="212"/>
      <c r="O488" s="218"/>
      <c r="P488" s="212"/>
    </row>
    <row r="489" spans="4:16" ht="40.15" customHeight="1">
      <c r="D489" s="212"/>
      <c r="E489" s="213"/>
      <c r="F489" s="214"/>
      <c r="G489" s="215"/>
      <c r="H489" s="216"/>
      <c r="I489" s="216"/>
      <c r="J489" s="217"/>
      <c r="K489" s="217"/>
      <c r="L489" s="212"/>
      <c r="M489" s="212"/>
      <c r="N489" s="212"/>
      <c r="O489" s="218"/>
      <c r="P489" s="212"/>
    </row>
    <row r="490" spans="4:16" ht="40.15" customHeight="1">
      <c r="D490" s="212"/>
      <c r="E490" s="213"/>
      <c r="F490" s="214"/>
      <c r="G490" s="215"/>
      <c r="H490" s="216"/>
      <c r="I490" s="216"/>
      <c r="J490" s="217"/>
      <c r="K490" s="217"/>
      <c r="L490" s="212"/>
      <c r="M490" s="212"/>
      <c r="N490" s="212"/>
      <c r="O490" s="218"/>
      <c r="P490" s="212"/>
    </row>
    <row r="491" spans="4:16" ht="40.15" customHeight="1">
      <c r="D491" s="212"/>
      <c r="E491" s="213"/>
      <c r="F491" s="214"/>
      <c r="G491" s="215"/>
      <c r="H491" s="216"/>
      <c r="I491" s="216"/>
      <c r="J491" s="217"/>
      <c r="K491" s="217"/>
      <c r="L491" s="212"/>
      <c r="M491" s="212"/>
      <c r="N491" s="212"/>
      <c r="O491" s="218"/>
      <c r="P491" s="212"/>
    </row>
    <row r="492" spans="4:16" ht="40.15" customHeight="1">
      <c r="D492" s="212"/>
      <c r="E492" s="213"/>
      <c r="F492" s="214"/>
      <c r="G492" s="215"/>
      <c r="H492" s="216"/>
      <c r="I492" s="216"/>
      <c r="J492" s="217"/>
      <c r="K492" s="217"/>
      <c r="L492" s="212"/>
      <c r="M492" s="212"/>
      <c r="N492" s="212"/>
      <c r="O492" s="218"/>
      <c r="P492" s="212"/>
    </row>
    <row r="493" spans="4:16" ht="40.15" customHeight="1">
      <c r="D493" s="212"/>
      <c r="E493" s="213"/>
      <c r="F493" s="214"/>
      <c r="G493" s="215"/>
      <c r="H493" s="216"/>
      <c r="I493" s="216"/>
      <c r="J493" s="217"/>
      <c r="K493" s="217"/>
      <c r="L493" s="212"/>
      <c r="M493" s="212"/>
      <c r="N493" s="212"/>
      <c r="O493" s="218"/>
      <c r="P493" s="212"/>
    </row>
    <row r="494" spans="4:16" ht="40.15" customHeight="1">
      <c r="D494" s="212"/>
      <c r="E494" s="213"/>
      <c r="F494" s="214"/>
      <c r="G494" s="215"/>
      <c r="H494" s="216"/>
      <c r="I494" s="216"/>
      <c r="J494" s="217"/>
      <c r="K494" s="217"/>
      <c r="L494" s="212"/>
      <c r="M494" s="212"/>
      <c r="N494" s="212"/>
      <c r="O494" s="218"/>
      <c r="P494" s="212"/>
    </row>
    <row r="495" spans="4:16" ht="40.15" customHeight="1">
      <c r="D495" s="212"/>
      <c r="E495" s="213"/>
      <c r="F495" s="214"/>
      <c r="G495" s="215"/>
      <c r="H495" s="216"/>
      <c r="I495" s="216"/>
      <c r="J495" s="217"/>
      <c r="K495" s="217"/>
      <c r="L495" s="212"/>
      <c r="M495" s="212"/>
      <c r="N495" s="212"/>
      <c r="O495" s="218"/>
      <c r="P495" s="212"/>
    </row>
    <row r="496" spans="4:16" ht="40.15" customHeight="1">
      <c r="D496" s="212"/>
      <c r="E496" s="213"/>
      <c r="F496" s="214"/>
      <c r="G496" s="215"/>
      <c r="H496" s="216"/>
      <c r="I496" s="216"/>
      <c r="J496" s="217"/>
      <c r="K496" s="217"/>
      <c r="L496" s="212"/>
      <c r="M496" s="212"/>
      <c r="N496" s="212"/>
      <c r="O496" s="218"/>
      <c r="P496" s="212"/>
    </row>
    <row r="497" spans="4:16" ht="40.15" customHeight="1">
      <c r="D497" s="212"/>
      <c r="E497" s="213"/>
      <c r="F497" s="214"/>
      <c r="G497" s="215"/>
      <c r="H497" s="216"/>
      <c r="I497" s="216"/>
      <c r="J497" s="217"/>
      <c r="K497" s="217"/>
      <c r="L497" s="212"/>
      <c r="M497" s="212"/>
      <c r="N497" s="212"/>
      <c r="O497" s="218"/>
      <c r="P497" s="212"/>
    </row>
    <row r="498" spans="4:16" ht="40.15" customHeight="1">
      <c r="D498" s="212"/>
      <c r="E498" s="213"/>
      <c r="F498" s="214"/>
      <c r="G498" s="215"/>
      <c r="H498" s="216"/>
      <c r="I498" s="216"/>
      <c r="J498" s="217"/>
      <c r="K498" s="217"/>
      <c r="L498" s="212"/>
      <c r="M498" s="212"/>
      <c r="N498" s="212"/>
      <c r="O498" s="218"/>
      <c r="P498" s="212"/>
    </row>
    <row r="499" spans="4:16" ht="40.15" customHeight="1">
      <c r="D499" s="212"/>
      <c r="E499" s="213"/>
      <c r="F499" s="214"/>
      <c r="G499" s="215"/>
      <c r="H499" s="216"/>
      <c r="I499" s="216"/>
      <c r="J499" s="217"/>
      <c r="K499" s="217"/>
      <c r="L499" s="212"/>
      <c r="M499" s="212"/>
      <c r="N499" s="212"/>
      <c r="O499" s="218"/>
      <c r="P499" s="212"/>
    </row>
    <row r="500" spans="4:16" ht="40.15" customHeight="1">
      <c r="D500" s="212"/>
      <c r="E500" s="213"/>
      <c r="F500" s="214"/>
      <c r="G500" s="215"/>
      <c r="H500" s="216"/>
      <c r="I500" s="216"/>
      <c r="J500" s="217"/>
      <c r="K500" s="217"/>
      <c r="L500" s="212"/>
      <c r="M500" s="212"/>
      <c r="N500" s="212"/>
      <c r="O500" s="218"/>
      <c r="P500" s="212"/>
    </row>
    <row r="501" spans="4:16" ht="40.15" customHeight="1">
      <c r="D501" s="212"/>
      <c r="E501" s="213"/>
      <c r="F501" s="214"/>
      <c r="G501" s="215"/>
      <c r="H501" s="216"/>
      <c r="I501" s="216"/>
      <c r="J501" s="217"/>
      <c r="K501" s="217"/>
      <c r="L501" s="212"/>
      <c r="M501" s="212"/>
      <c r="N501" s="212"/>
      <c r="O501" s="218"/>
      <c r="P501" s="212"/>
    </row>
    <row r="502" spans="4:16" ht="40.15" customHeight="1">
      <c r="D502" s="212"/>
      <c r="E502" s="213"/>
      <c r="F502" s="214"/>
      <c r="G502" s="215"/>
      <c r="H502" s="216"/>
      <c r="I502" s="216"/>
      <c r="J502" s="217"/>
      <c r="K502" s="217"/>
      <c r="L502" s="212"/>
      <c r="M502" s="212"/>
      <c r="N502" s="212"/>
      <c r="O502" s="218"/>
      <c r="P502" s="212"/>
    </row>
    <row r="503" spans="4:16" ht="40.15" customHeight="1">
      <c r="D503" s="212"/>
      <c r="E503" s="213"/>
      <c r="F503" s="214"/>
      <c r="G503" s="215"/>
      <c r="H503" s="216"/>
      <c r="I503" s="216"/>
      <c r="J503" s="217"/>
      <c r="K503" s="217"/>
      <c r="L503" s="212"/>
      <c r="M503" s="212"/>
      <c r="N503" s="212"/>
      <c r="O503" s="218"/>
      <c r="P503" s="212"/>
    </row>
    <row r="504" spans="4:16" ht="40.15" customHeight="1">
      <c r="D504" s="212"/>
      <c r="E504" s="213"/>
      <c r="F504" s="214"/>
      <c r="G504" s="215"/>
      <c r="H504" s="216"/>
      <c r="I504" s="216"/>
      <c r="J504" s="217"/>
      <c r="K504" s="217"/>
      <c r="L504" s="212"/>
      <c r="M504" s="212"/>
      <c r="N504" s="212"/>
      <c r="O504" s="218"/>
      <c r="P504" s="212"/>
    </row>
    <row r="505" spans="4:16" ht="40.15" customHeight="1">
      <c r="D505" s="212"/>
      <c r="E505" s="213"/>
      <c r="F505" s="214"/>
      <c r="G505" s="215"/>
      <c r="H505" s="216"/>
      <c r="I505" s="216"/>
      <c r="J505" s="217"/>
      <c r="K505" s="217"/>
      <c r="L505" s="212"/>
      <c r="M505" s="212"/>
      <c r="N505" s="212"/>
      <c r="O505" s="218"/>
      <c r="P505" s="212"/>
    </row>
    <row r="506" spans="4:16" ht="40.15" customHeight="1">
      <c r="D506" s="212"/>
      <c r="E506" s="213"/>
      <c r="F506" s="214"/>
      <c r="G506" s="215"/>
      <c r="H506" s="216"/>
      <c r="I506" s="216"/>
      <c r="J506" s="217"/>
      <c r="K506" s="217"/>
      <c r="L506" s="212"/>
      <c r="M506" s="212"/>
      <c r="N506" s="212"/>
      <c r="O506" s="218"/>
      <c r="P506" s="212"/>
    </row>
    <row r="507" spans="4:16" ht="40.15" customHeight="1">
      <c r="D507" s="212"/>
      <c r="E507" s="213"/>
      <c r="F507" s="214"/>
      <c r="G507" s="215"/>
      <c r="H507" s="216"/>
      <c r="I507" s="216"/>
      <c r="J507" s="217"/>
      <c r="K507" s="217"/>
      <c r="L507" s="212"/>
      <c r="M507" s="212"/>
      <c r="N507" s="212"/>
      <c r="O507" s="218"/>
      <c r="P507" s="212"/>
    </row>
    <row r="508" spans="4:16" ht="40.15" customHeight="1">
      <c r="D508" s="212"/>
      <c r="E508" s="213"/>
      <c r="F508" s="214"/>
      <c r="G508" s="215"/>
      <c r="H508" s="216"/>
      <c r="I508" s="216"/>
      <c r="J508" s="217"/>
      <c r="K508" s="217"/>
      <c r="L508" s="212"/>
      <c r="M508" s="212"/>
      <c r="N508" s="212"/>
      <c r="O508" s="218"/>
      <c r="P508" s="212"/>
    </row>
    <row r="509" spans="4:16" ht="40.15" customHeight="1">
      <c r="D509" s="212"/>
      <c r="E509" s="213"/>
      <c r="F509" s="214"/>
      <c r="G509" s="215"/>
      <c r="H509" s="216"/>
      <c r="I509" s="216"/>
      <c r="J509" s="217"/>
      <c r="K509" s="217"/>
      <c r="L509" s="212"/>
      <c r="M509" s="212"/>
      <c r="N509" s="212"/>
      <c r="O509" s="218"/>
      <c r="P509" s="212"/>
    </row>
    <row r="510" spans="4:16" ht="40.15" customHeight="1">
      <c r="D510" s="212"/>
      <c r="E510" s="213"/>
      <c r="F510" s="214"/>
      <c r="G510" s="215"/>
      <c r="H510" s="216"/>
      <c r="I510" s="216"/>
      <c r="J510" s="217"/>
      <c r="K510" s="217"/>
      <c r="L510" s="212"/>
      <c r="M510" s="212"/>
      <c r="N510" s="212"/>
      <c r="O510" s="218"/>
      <c r="P510" s="212"/>
    </row>
    <row r="511" spans="4:16" ht="40.15" customHeight="1">
      <c r="D511" s="212"/>
      <c r="E511" s="213"/>
      <c r="F511" s="214"/>
      <c r="G511" s="215"/>
      <c r="H511" s="216"/>
      <c r="I511" s="216"/>
      <c r="J511" s="217"/>
      <c r="K511" s="217"/>
      <c r="L511" s="212"/>
      <c r="M511" s="212"/>
      <c r="N511" s="212"/>
      <c r="O511" s="218"/>
      <c r="P511" s="212"/>
    </row>
    <row r="512" spans="4:16" ht="40.15" customHeight="1">
      <c r="D512" s="212"/>
      <c r="E512" s="213"/>
      <c r="F512" s="214"/>
      <c r="G512" s="215"/>
      <c r="H512" s="216"/>
      <c r="I512" s="216"/>
      <c r="J512" s="217"/>
      <c r="K512" s="217"/>
      <c r="L512" s="212"/>
      <c r="M512" s="212"/>
      <c r="N512" s="212"/>
      <c r="O512" s="218"/>
      <c r="P512" s="212"/>
    </row>
    <row r="513" spans="4:16" ht="40.15" customHeight="1">
      <c r="D513" s="212"/>
      <c r="E513" s="213"/>
      <c r="F513" s="214"/>
      <c r="G513" s="215"/>
      <c r="H513" s="216"/>
      <c r="I513" s="216"/>
      <c r="J513" s="217"/>
      <c r="K513" s="217"/>
      <c r="L513" s="212"/>
      <c r="M513" s="212"/>
      <c r="N513" s="212"/>
      <c r="O513" s="218"/>
      <c r="P513" s="212"/>
    </row>
    <row r="514" spans="4:16" ht="40.15" customHeight="1">
      <c r="D514" s="212"/>
      <c r="E514" s="213"/>
      <c r="F514" s="214"/>
      <c r="G514" s="215"/>
      <c r="H514" s="216"/>
      <c r="I514" s="216"/>
      <c r="J514" s="217"/>
      <c r="K514" s="217"/>
      <c r="L514" s="212"/>
      <c r="M514" s="212"/>
      <c r="N514" s="212"/>
      <c r="O514" s="218"/>
      <c r="P514" s="212"/>
    </row>
    <row r="515" spans="4:16" ht="40.15" customHeight="1">
      <c r="D515" s="212"/>
      <c r="E515" s="213"/>
      <c r="F515" s="214"/>
      <c r="G515" s="215"/>
      <c r="H515" s="216"/>
      <c r="I515" s="216"/>
      <c r="J515" s="217"/>
      <c r="K515" s="217"/>
      <c r="L515" s="212"/>
      <c r="M515" s="212"/>
      <c r="N515" s="212"/>
      <c r="O515" s="218"/>
      <c r="P515" s="212"/>
    </row>
    <row r="516" spans="4:16" ht="40.15" customHeight="1">
      <c r="D516" s="212"/>
      <c r="E516" s="213"/>
      <c r="F516" s="214"/>
      <c r="G516" s="215"/>
      <c r="H516" s="216"/>
      <c r="I516" s="216"/>
      <c r="J516" s="217"/>
      <c r="K516" s="217"/>
      <c r="L516" s="212"/>
      <c r="M516" s="212"/>
      <c r="N516" s="212"/>
      <c r="O516" s="218"/>
      <c r="P516" s="212"/>
    </row>
    <row r="517" spans="4:16" ht="40.15" customHeight="1">
      <c r="D517" s="212"/>
      <c r="E517" s="213"/>
      <c r="F517" s="214"/>
      <c r="G517" s="215"/>
      <c r="H517" s="216"/>
      <c r="I517" s="216"/>
      <c r="J517" s="217"/>
      <c r="K517" s="217"/>
      <c r="L517" s="212"/>
      <c r="M517" s="212"/>
      <c r="N517" s="212"/>
      <c r="O517" s="218"/>
      <c r="P517" s="212"/>
    </row>
    <row r="518" spans="4:16" ht="40.15" customHeight="1">
      <c r="D518" s="212"/>
      <c r="E518" s="213"/>
      <c r="F518" s="214"/>
      <c r="G518" s="215"/>
      <c r="H518" s="216"/>
      <c r="I518" s="216"/>
      <c r="J518" s="217"/>
      <c r="K518" s="217"/>
      <c r="L518" s="212"/>
      <c r="M518" s="212"/>
      <c r="N518" s="212"/>
      <c r="O518" s="218"/>
      <c r="P518" s="212"/>
    </row>
    <row r="519" spans="4:16" ht="40.15" customHeight="1">
      <c r="D519" s="212"/>
      <c r="E519" s="213"/>
      <c r="F519" s="214"/>
      <c r="G519" s="215"/>
      <c r="H519" s="216"/>
      <c r="I519" s="216"/>
      <c r="J519" s="217"/>
      <c r="K519" s="217"/>
      <c r="L519" s="212"/>
      <c r="M519" s="212"/>
      <c r="N519" s="212"/>
      <c r="O519" s="218"/>
      <c r="P519" s="212"/>
    </row>
    <row r="520" spans="4:16" ht="40.15" customHeight="1">
      <c r="D520" s="212"/>
      <c r="E520" s="213"/>
      <c r="F520" s="214"/>
      <c r="G520" s="215"/>
      <c r="H520" s="216"/>
      <c r="I520" s="216"/>
      <c r="J520" s="217"/>
      <c r="K520" s="217"/>
      <c r="L520" s="212"/>
      <c r="M520" s="212"/>
      <c r="N520" s="212"/>
      <c r="O520" s="218"/>
      <c r="P520" s="212"/>
    </row>
    <row r="521" spans="4:16" ht="40.15" customHeight="1">
      <c r="D521" s="212"/>
      <c r="E521" s="213"/>
      <c r="F521" s="214"/>
      <c r="G521" s="215"/>
      <c r="H521" s="216"/>
      <c r="I521" s="216"/>
      <c r="J521" s="217"/>
      <c r="K521" s="217"/>
      <c r="L521" s="212"/>
      <c r="M521" s="212"/>
      <c r="N521" s="212"/>
      <c r="O521" s="218"/>
      <c r="P521" s="212"/>
    </row>
    <row r="522" spans="4:16" ht="40.15" customHeight="1">
      <c r="D522" s="212"/>
      <c r="E522" s="213"/>
      <c r="F522" s="214"/>
      <c r="G522" s="215"/>
      <c r="H522" s="216"/>
      <c r="I522" s="216"/>
      <c r="J522" s="217"/>
      <c r="K522" s="217"/>
      <c r="L522" s="212"/>
      <c r="M522" s="212"/>
      <c r="N522" s="212"/>
      <c r="O522" s="218"/>
      <c r="P522" s="212"/>
    </row>
    <row r="523" spans="4:16" ht="40.15" customHeight="1">
      <c r="D523" s="212"/>
      <c r="E523" s="213"/>
      <c r="F523" s="214"/>
      <c r="G523" s="215"/>
      <c r="H523" s="216"/>
      <c r="I523" s="216"/>
      <c r="J523" s="217"/>
      <c r="K523" s="217"/>
      <c r="L523" s="212"/>
      <c r="M523" s="212"/>
      <c r="N523" s="212"/>
      <c r="O523" s="218"/>
      <c r="P523" s="212"/>
    </row>
    <row r="524" spans="4:16" ht="40.15" customHeight="1">
      <c r="D524" s="212"/>
      <c r="E524" s="213"/>
      <c r="F524" s="214"/>
      <c r="G524" s="215"/>
      <c r="H524" s="216"/>
      <c r="I524" s="216"/>
      <c r="J524" s="217"/>
      <c r="K524" s="217"/>
      <c r="L524" s="212"/>
      <c r="M524" s="212"/>
      <c r="N524" s="212"/>
      <c r="O524" s="218"/>
      <c r="P524" s="212"/>
    </row>
    <row r="525" spans="4:16" ht="40.15" customHeight="1">
      <c r="D525" s="212"/>
      <c r="E525" s="213"/>
      <c r="F525" s="214"/>
      <c r="G525" s="215"/>
      <c r="H525" s="216"/>
      <c r="I525" s="216"/>
      <c r="J525" s="217"/>
      <c r="K525" s="217"/>
      <c r="L525" s="212"/>
      <c r="M525" s="212"/>
      <c r="N525" s="212"/>
      <c r="O525" s="218"/>
      <c r="P525" s="212"/>
    </row>
    <row r="526" spans="4:16" ht="40.15" customHeight="1">
      <c r="D526" s="212"/>
      <c r="E526" s="213"/>
      <c r="F526" s="214"/>
      <c r="G526" s="215"/>
      <c r="H526" s="216"/>
      <c r="I526" s="216"/>
      <c r="J526" s="217"/>
      <c r="K526" s="217"/>
      <c r="L526" s="212"/>
      <c r="M526" s="212"/>
      <c r="N526" s="212"/>
      <c r="O526" s="218"/>
      <c r="P526" s="212"/>
    </row>
    <row r="527" spans="4:16" ht="40.15" customHeight="1">
      <c r="D527" s="212"/>
      <c r="E527" s="213"/>
      <c r="F527" s="214"/>
      <c r="G527" s="215"/>
      <c r="H527" s="216"/>
      <c r="I527" s="216"/>
      <c r="J527" s="217"/>
      <c r="K527" s="217"/>
      <c r="L527" s="212"/>
      <c r="M527" s="212"/>
      <c r="N527" s="212"/>
      <c r="O527" s="218"/>
      <c r="P527" s="212"/>
    </row>
    <row r="528" spans="4:16" ht="40.15" customHeight="1">
      <c r="D528" s="212"/>
      <c r="E528" s="213"/>
      <c r="F528" s="214"/>
      <c r="G528" s="215"/>
      <c r="H528" s="216"/>
      <c r="I528" s="216"/>
      <c r="J528" s="217"/>
      <c r="K528" s="217"/>
      <c r="L528" s="212"/>
      <c r="M528" s="212"/>
      <c r="N528" s="212"/>
      <c r="O528" s="218"/>
      <c r="P528" s="212"/>
    </row>
    <row r="529" spans="4:16" ht="40.15" customHeight="1">
      <c r="D529" s="212"/>
      <c r="E529" s="213"/>
      <c r="F529" s="214"/>
      <c r="G529" s="215"/>
      <c r="H529" s="216"/>
      <c r="I529" s="216"/>
      <c r="J529" s="217"/>
      <c r="K529" s="217"/>
      <c r="L529" s="212"/>
      <c r="M529" s="212"/>
      <c r="N529" s="212"/>
      <c r="O529" s="218"/>
      <c r="P529" s="212"/>
    </row>
    <row r="530" spans="4:16" ht="40.15" customHeight="1">
      <c r="D530" s="212"/>
      <c r="E530" s="213"/>
      <c r="F530" s="214"/>
      <c r="G530" s="215"/>
      <c r="H530" s="216"/>
      <c r="I530" s="216"/>
      <c r="J530" s="217"/>
      <c r="K530" s="217"/>
      <c r="L530" s="212"/>
      <c r="M530" s="212"/>
      <c r="N530" s="212"/>
      <c r="O530" s="218"/>
      <c r="P530" s="212"/>
    </row>
    <row r="531" spans="4:16" ht="40.15" customHeight="1">
      <c r="D531" s="212"/>
      <c r="E531" s="213"/>
      <c r="F531" s="214"/>
      <c r="G531" s="215"/>
      <c r="H531" s="216"/>
      <c r="I531" s="216"/>
      <c r="J531" s="217"/>
      <c r="K531" s="217"/>
      <c r="L531" s="212"/>
      <c r="M531" s="212"/>
      <c r="N531" s="212"/>
      <c r="O531" s="218"/>
      <c r="P531" s="212"/>
    </row>
    <row r="532" spans="4:16" ht="40.15" customHeight="1">
      <c r="D532" s="212"/>
      <c r="E532" s="213"/>
      <c r="F532" s="214"/>
      <c r="G532" s="215"/>
      <c r="H532" s="216"/>
      <c r="I532" s="216"/>
      <c r="J532" s="217"/>
      <c r="K532" s="217"/>
      <c r="L532" s="212"/>
      <c r="M532" s="212"/>
      <c r="N532" s="212"/>
      <c r="O532" s="218"/>
      <c r="P532" s="212"/>
    </row>
    <row r="533" spans="4:16" ht="40.15" customHeight="1">
      <c r="D533" s="212"/>
      <c r="E533" s="213"/>
      <c r="F533" s="214"/>
      <c r="G533" s="215"/>
      <c r="H533" s="216"/>
      <c r="I533" s="216"/>
      <c r="J533" s="217"/>
      <c r="K533" s="217"/>
      <c r="L533" s="212"/>
      <c r="M533" s="212"/>
      <c r="N533" s="212"/>
      <c r="O533" s="218"/>
      <c r="P533" s="212"/>
    </row>
    <row r="534" spans="4:16" ht="40.15" customHeight="1">
      <c r="D534" s="212"/>
      <c r="E534" s="213"/>
      <c r="F534" s="214"/>
      <c r="G534" s="215"/>
      <c r="H534" s="216"/>
      <c r="I534" s="216"/>
      <c r="J534" s="217"/>
      <c r="K534" s="217"/>
      <c r="L534" s="212"/>
      <c r="M534" s="212"/>
      <c r="N534" s="212"/>
      <c r="O534" s="218"/>
      <c r="P534" s="212"/>
    </row>
    <row r="535" spans="4:16" ht="40.15" customHeight="1">
      <c r="D535" s="212"/>
      <c r="E535" s="213"/>
      <c r="F535" s="214"/>
      <c r="G535" s="215"/>
      <c r="H535" s="216"/>
      <c r="I535" s="216"/>
      <c r="J535" s="217"/>
      <c r="K535" s="217"/>
      <c r="L535" s="212"/>
      <c r="M535" s="212"/>
      <c r="N535" s="212"/>
      <c r="O535" s="218"/>
      <c r="P535" s="212"/>
    </row>
    <row r="536" spans="4:16" ht="40.15" customHeight="1">
      <c r="D536" s="212"/>
      <c r="E536" s="213"/>
      <c r="F536" s="214"/>
      <c r="G536" s="215"/>
      <c r="H536" s="216"/>
      <c r="I536" s="216"/>
      <c r="J536" s="217"/>
      <c r="K536" s="217"/>
      <c r="L536" s="212"/>
      <c r="M536" s="212"/>
      <c r="N536" s="212"/>
      <c r="O536" s="218"/>
      <c r="P536" s="212"/>
    </row>
    <row r="537" spans="4:16" ht="40.15" customHeight="1">
      <c r="D537" s="212"/>
      <c r="E537" s="213"/>
      <c r="F537" s="214"/>
      <c r="G537" s="215"/>
      <c r="H537" s="216"/>
      <c r="I537" s="216"/>
      <c r="J537" s="217"/>
      <c r="K537" s="217"/>
      <c r="L537" s="212"/>
      <c r="M537" s="212"/>
      <c r="N537" s="212"/>
      <c r="O537" s="218"/>
      <c r="P537" s="212"/>
    </row>
    <row r="538" spans="4:16" ht="40.15" customHeight="1">
      <c r="D538" s="212"/>
      <c r="E538" s="213"/>
      <c r="F538" s="214"/>
      <c r="G538" s="215"/>
      <c r="H538" s="216"/>
      <c r="I538" s="216"/>
      <c r="J538" s="217"/>
      <c r="K538" s="217"/>
      <c r="L538" s="212"/>
      <c r="M538" s="212"/>
      <c r="N538" s="212"/>
      <c r="O538" s="218"/>
      <c r="P538" s="212"/>
    </row>
    <row r="539" spans="4:16" ht="40.15" customHeight="1">
      <c r="D539" s="212"/>
      <c r="E539" s="213"/>
      <c r="F539" s="214"/>
      <c r="G539" s="215"/>
      <c r="H539" s="216"/>
      <c r="I539" s="216"/>
      <c r="J539" s="217"/>
      <c r="K539" s="217"/>
      <c r="L539" s="212"/>
      <c r="M539" s="212"/>
      <c r="N539" s="212"/>
      <c r="O539" s="218"/>
      <c r="P539" s="212"/>
    </row>
    <row r="540" spans="4:16" ht="40.15" customHeight="1">
      <c r="D540" s="212"/>
      <c r="E540" s="213"/>
      <c r="F540" s="214"/>
      <c r="G540" s="215"/>
      <c r="H540" s="216"/>
      <c r="I540" s="216"/>
      <c r="J540" s="217"/>
      <c r="K540" s="217"/>
      <c r="L540" s="212"/>
      <c r="M540" s="212"/>
      <c r="N540" s="212"/>
      <c r="O540" s="218"/>
      <c r="P540" s="212"/>
    </row>
    <row r="541" spans="4:16" ht="40.15" customHeight="1">
      <c r="D541" s="212"/>
      <c r="E541" s="213"/>
      <c r="F541" s="214"/>
      <c r="G541" s="215"/>
      <c r="H541" s="216"/>
      <c r="I541" s="216"/>
      <c r="J541" s="217"/>
      <c r="K541" s="217"/>
      <c r="L541" s="212"/>
      <c r="M541" s="212"/>
      <c r="N541" s="212"/>
      <c r="O541" s="218"/>
      <c r="P541" s="212"/>
    </row>
    <row r="542" spans="4:16" ht="40.15" customHeight="1">
      <c r="D542" s="212"/>
      <c r="E542" s="213"/>
      <c r="F542" s="214"/>
      <c r="G542" s="215"/>
      <c r="H542" s="216"/>
      <c r="I542" s="216"/>
      <c r="J542" s="217"/>
      <c r="K542" s="217"/>
      <c r="L542" s="212"/>
      <c r="M542" s="212"/>
      <c r="N542" s="212"/>
      <c r="O542" s="218"/>
      <c r="P542" s="212"/>
    </row>
    <row r="543" spans="4:16" ht="40.15" customHeight="1">
      <c r="D543" s="212"/>
      <c r="E543" s="213"/>
      <c r="F543" s="214"/>
      <c r="G543" s="215"/>
      <c r="H543" s="216"/>
      <c r="I543" s="216"/>
      <c r="J543" s="217"/>
      <c r="K543" s="217"/>
      <c r="L543" s="212"/>
      <c r="M543" s="212"/>
      <c r="N543" s="212"/>
      <c r="O543" s="218"/>
      <c r="P543" s="212"/>
    </row>
    <row r="544" spans="4:16" ht="40.15" customHeight="1">
      <c r="D544" s="212"/>
      <c r="E544" s="213"/>
      <c r="F544" s="214"/>
      <c r="G544" s="215"/>
      <c r="H544" s="216"/>
      <c r="I544" s="216"/>
      <c r="J544" s="217"/>
      <c r="K544" s="217"/>
      <c r="L544" s="212"/>
      <c r="M544" s="212"/>
      <c r="N544" s="212"/>
      <c r="O544" s="218"/>
      <c r="P544" s="212"/>
    </row>
    <row r="545" spans="4:16" ht="40.15" customHeight="1">
      <c r="D545" s="212"/>
      <c r="E545" s="213"/>
      <c r="F545" s="214"/>
      <c r="G545" s="215"/>
      <c r="H545" s="216"/>
      <c r="I545" s="216"/>
      <c r="J545" s="217"/>
      <c r="K545" s="217"/>
      <c r="L545" s="212"/>
      <c r="M545" s="212"/>
      <c r="N545" s="212"/>
      <c r="O545" s="218"/>
      <c r="P545" s="212"/>
    </row>
    <row r="546" spans="4:16" ht="40.15" customHeight="1">
      <c r="D546" s="212"/>
      <c r="E546" s="213"/>
      <c r="F546" s="214"/>
      <c r="G546" s="215"/>
      <c r="H546" s="216"/>
      <c r="I546" s="216"/>
      <c r="J546" s="217"/>
      <c r="K546" s="217"/>
      <c r="L546" s="212"/>
      <c r="M546" s="212"/>
      <c r="N546" s="212"/>
      <c r="O546" s="218"/>
      <c r="P546" s="212"/>
    </row>
    <row r="547" spans="4:16" ht="40.15" customHeight="1">
      <c r="D547" s="212"/>
      <c r="E547" s="213"/>
      <c r="F547" s="214"/>
      <c r="G547" s="215"/>
      <c r="H547" s="216"/>
      <c r="I547" s="216"/>
      <c r="J547" s="217"/>
      <c r="K547" s="217"/>
      <c r="L547" s="212"/>
      <c r="M547" s="212"/>
      <c r="N547" s="212"/>
      <c r="O547" s="218"/>
      <c r="P547" s="212"/>
    </row>
    <row r="548" spans="4:16" ht="40.15" customHeight="1">
      <c r="D548" s="212"/>
      <c r="E548" s="213"/>
      <c r="F548" s="214"/>
      <c r="G548" s="215"/>
      <c r="H548" s="216"/>
      <c r="I548" s="216"/>
      <c r="J548" s="217"/>
      <c r="K548" s="217"/>
      <c r="L548" s="212"/>
      <c r="M548" s="212"/>
      <c r="N548" s="212"/>
      <c r="O548" s="218"/>
      <c r="P548" s="212"/>
    </row>
    <row r="549" spans="4:16" ht="40.15" customHeight="1">
      <c r="D549" s="212"/>
      <c r="E549" s="213"/>
      <c r="F549" s="214"/>
      <c r="G549" s="215"/>
      <c r="H549" s="216"/>
      <c r="I549" s="216"/>
      <c r="J549" s="217"/>
      <c r="K549" s="217"/>
      <c r="L549" s="212"/>
      <c r="M549" s="212"/>
      <c r="N549" s="212"/>
      <c r="O549" s="218"/>
      <c r="P549" s="212"/>
    </row>
    <row r="550" spans="4:16" ht="40.15" customHeight="1">
      <c r="D550" s="212"/>
      <c r="E550" s="213"/>
      <c r="F550" s="214"/>
      <c r="G550" s="215"/>
      <c r="H550" s="216"/>
      <c r="I550" s="216"/>
      <c r="J550" s="217"/>
      <c r="K550" s="217"/>
      <c r="L550" s="212"/>
      <c r="M550" s="212"/>
      <c r="N550" s="212"/>
      <c r="O550" s="218"/>
      <c r="P550" s="212"/>
    </row>
    <row r="551" spans="4:16" ht="40.15" customHeight="1">
      <c r="D551" s="212"/>
      <c r="E551" s="213"/>
      <c r="F551" s="214"/>
      <c r="G551" s="215"/>
      <c r="H551" s="216"/>
      <c r="I551" s="216"/>
      <c r="J551" s="217"/>
      <c r="K551" s="217"/>
      <c r="L551" s="212"/>
      <c r="M551" s="212"/>
      <c r="N551" s="212"/>
      <c r="O551" s="218"/>
      <c r="P551" s="212"/>
    </row>
    <row r="552" spans="4:16" ht="40.15" customHeight="1">
      <c r="D552" s="212"/>
      <c r="E552" s="213"/>
      <c r="F552" s="214"/>
      <c r="G552" s="215"/>
      <c r="H552" s="216"/>
      <c r="I552" s="216"/>
      <c r="J552" s="217"/>
      <c r="K552" s="217"/>
      <c r="L552" s="212"/>
      <c r="M552" s="212"/>
      <c r="N552" s="212"/>
      <c r="O552" s="218"/>
      <c r="P552" s="212"/>
    </row>
    <row r="553" spans="4:16" ht="40.15" customHeight="1">
      <c r="D553" s="212"/>
      <c r="E553" s="213"/>
      <c r="F553" s="214"/>
      <c r="G553" s="215"/>
      <c r="H553" s="216"/>
      <c r="I553" s="216"/>
      <c r="J553" s="217"/>
      <c r="K553" s="217"/>
      <c r="L553" s="212"/>
      <c r="M553" s="212"/>
      <c r="N553" s="212"/>
      <c r="O553" s="218"/>
      <c r="P553" s="212"/>
    </row>
    <row r="554" spans="4:16" ht="40.15" customHeight="1">
      <c r="D554" s="212"/>
      <c r="E554" s="213"/>
      <c r="F554" s="214"/>
      <c r="G554" s="215"/>
      <c r="H554" s="216"/>
      <c r="I554" s="216"/>
      <c r="J554" s="217"/>
      <c r="K554" s="217"/>
      <c r="L554" s="212"/>
      <c r="M554" s="212"/>
      <c r="N554" s="212"/>
      <c r="O554" s="218"/>
      <c r="P554" s="212"/>
    </row>
    <row r="555" spans="4:16" ht="40.15" customHeight="1">
      <c r="D555" s="212"/>
      <c r="E555" s="213"/>
      <c r="F555" s="214"/>
      <c r="G555" s="215"/>
      <c r="H555" s="216"/>
      <c r="I555" s="216"/>
      <c r="J555" s="217"/>
      <c r="K555" s="217"/>
      <c r="L555" s="212"/>
      <c r="M555" s="212"/>
      <c r="N555" s="212"/>
      <c r="O555" s="218"/>
      <c r="P555" s="212"/>
    </row>
    <row r="556" spans="4:16" ht="40.15" customHeight="1">
      <c r="D556" s="212"/>
      <c r="E556" s="213"/>
      <c r="F556" s="214"/>
      <c r="G556" s="215"/>
      <c r="H556" s="216"/>
      <c r="I556" s="216"/>
      <c r="J556" s="217"/>
      <c r="K556" s="217"/>
      <c r="L556" s="212"/>
      <c r="M556" s="212"/>
      <c r="N556" s="212"/>
      <c r="O556" s="218"/>
      <c r="P556" s="212"/>
    </row>
    <row r="557" spans="4:16" ht="40.15" customHeight="1">
      <c r="D557" s="212"/>
      <c r="E557" s="213"/>
      <c r="F557" s="214"/>
      <c r="G557" s="215"/>
      <c r="H557" s="216"/>
      <c r="I557" s="216"/>
      <c r="J557" s="217"/>
      <c r="K557" s="217"/>
      <c r="L557" s="212"/>
      <c r="M557" s="212"/>
      <c r="N557" s="212"/>
      <c r="O557" s="218"/>
      <c r="P557" s="212"/>
    </row>
    <row r="558" spans="4:16" ht="40.15" customHeight="1">
      <c r="D558" s="212"/>
      <c r="E558" s="213"/>
      <c r="F558" s="214"/>
      <c r="G558" s="215"/>
      <c r="H558" s="216"/>
      <c r="I558" s="216"/>
      <c r="J558" s="217"/>
      <c r="K558" s="217"/>
      <c r="L558" s="212"/>
      <c r="M558" s="212"/>
      <c r="N558" s="212"/>
      <c r="O558" s="218"/>
      <c r="P558" s="212"/>
    </row>
    <row r="559" spans="4:16" ht="40.15" customHeight="1">
      <c r="D559" s="212"/>
      <c r="E559" s="213"/>
      <c r="F559" s="214"/>
      <c r="G559" s="215"/>
      <c r="H559" s="216"/>
      <c r="I559" s="216"/>
      <c r="J559" s="217"/>
      <c r="K559" s="217"/>
      <c r="L559" s="212"/>
      <c r="M559" s="212"/>
      <c r="N559" s="212"/>
      <c r="O559" s="218"/>
      <c r="P559" s="212"/>
    </row>
    <row r="560" spans="4:16" ht="40.15" customHeight="1">
      <c r="D560" s="212"/>
      <c r="E560" s="213"/>
      <c r="F560" s="214"/>
      <c r="G560" s="215"/>
      <c r="H560" s="216"/>
      <c r="I560" s="216"/>
      <c r="J560" s="217"/>
      <c r="K560" s="217"/>
      <c r="L560" s="212"/>
      <c r="M560" s="212"/>
      <c r="N560" s="212"/>
      <c r="O560" s="218"/>
      <c r="P560" s="212"/>
    </row>
    <row r="561" spans="4:16" ht="40.15" customHeight="1">
      <c r="D561" s="212"/>
      <c r="E561" s="213"/>
      <c r="F561" s="214"/>
      <c r="G561" s="215"/>
      <c r="H561" s="216"/>
      <c r="I561" s="216"/>
      <c r="J561" s="217"/>
      <c r="K561" s="217"/>
      <c r="L561" s="212"/>
      <c r="M561" s="212"/>
      <c r="N561" s="212"/>
      <c r="O561" s="218"/>
      <c r="P561" s="212"/>
    </row>
    <row r="562" spans="4:16" ht="40.15" customHeight="1">
      <c r="D562" s="212"/>
      <c r="E562" s="213"/>
      <c r="F562" s="214"/>
      <c r="G562" s="215"/>
      <c r="H562" s="216"/>
      <c r="I562" s="216"/>
      <c r="J562" s="217"/>
      <c r="K562" s="217"/>
      <c r="L562" s="212"/>
      <c r="M562" s="212"/>
      <c r="N562" s="212"/>
      <c r="O562" s="218"/>
      <c r="P562" s="212"/>
    </row>
    <row r="563" spans="4:16" ht="40.15" customHeight="1">
      <c r="D563" s="212"/>
      <c r="E563" s="213"/>
      <c r="F563" s="214"/>
      <c r="G563" s="215"/>
      <c r="H563" s="216"/>
      <c r="I563" s="216"/>
      <c r="J563" s="217"/>
      <c r="K563" s="217"/>
      <c r="L563" s="212"/>
      <c r="M563" s="212"/>
      <c r="N563" s="212"/>
      <c r="O563" s="218"/>
      <c r="P563" s="212"/>
    </row>
    <row r="564" spans="4:16" ht="40.15" customHeight="1">
      <c r="D564" s="212"/>
      <c r="E564" s="213"/>
      <c r="F564" s="214"/>
      <c r="G564" s="215"/>
      <c r="H564" s="216"/>
      <c r="I564" s="216"/>
      <c r="J564" s="217"/>
      <c r="K564" s="217"/>
      <c r="L564" s="212"/>
      <c r="M564" s="212"/>
      <c r="N564" s="212"/>
      <c r="O564" s="218"/>
      <c r="P564" s="212"/>
    </row>
    <row r="565" spans="4:16" ht="40.15" customHeight="1">
      <c r="D565" s="212"/>
      <c r="E565" s="213"/>
      <c r="F565" s="214"/>
      <c r="G565" s="215"/>
      <c r="H565" s="216"/>
      <c r="I565" s="216"/>
      <c r="J565" s="217"/>
      <c r="K565" s="217"/>
      <c r="L565" s="212"/>
      <c r="M565" s="212"/>
      <c r="N565" s="212"/>
      <c r="O565" s="218"/>
      <c r="P565" s="212"/>
    </row>
    <row r="566" spans="4:16" ht="40.15" customHeight="1">
      <c r="D566" s="212"/>
      <c r="E566" s="213"/>
      <c r="F566" s="214"/>
      <c r="G566" s="215"/>
      <c r="H566" s="216"/>
      <c r="I566" s="216"/>
      <c r="J566" s="217"/>
      <c r="K566" s="217"/>
      <c r="L566" s="212"/>
      <c r="M566" s="212"/>
      <c r="N566" s="212"/>
      <c r="O566" s="218"/>
      <c r="P566" s="212"/>
    </row>
    <row r="567" spans="4:16" ht="40.15" customHeight="1">
      <c r="D567" s="212"/>
      <c r="E567" s="213"/>
      <c r="F567" s="214"/>
      <c r="G567" s="215"/>
      <c r="H567" s="216"/>
      <c r="I567" s="216"/>
      <c r="J567" s="217"/>
      <c r="K567" s="217"/>
      <c r="L567" s="212"/>
      <c r="M567" s="212"/>
      <c r="N567" s="212"/>
      <c r="O567" s="218"/>
      <c r="P567" s="212"/>
    </row>
    <row r="568" spans="4:16" ht="40.15" customHeight="1">
      <c r="D568" s="212"/>
      <c r="E568" s="213"/>
      <c r="F568" s="214"/>
      <c r="G568" s="215"/>
      <c r="H568" s="216"/>
      <c r="I568" s="216"/>
      <c r="J568" s="217"/>
      <c r="K568" s="217"/>
      <c r="L568" s="212"/>
      <c r="M568" s="212"/>
      <c r="N568" s="212"/>
      <c r="O568" s="218"/>
      <c r="P568" s="212"/>
    </row>
    <row r="569" spans="4:16" ht="40.15" customHeight="1">
      <c r="D569" s="212"/>
      <c r="E569" s="213"/>
      <c r="F569" s="214"/>
      <c r="G569" s="215"/>
      <c r="H569" s="216"/>
      <c r="I569" s="216"/>
      <c r="J569" s="217"/>
      <c r="K569" s="217"/>
      <c r="L569" s="212"/>
      <c r="M569" s="212"/>
      <c r="N569" s="212"/>
      <c r="O569" s="218"/>
      <c r="P569" s="212"/>
    </row>
    <row r="570" spans="4:16" ht="40.15" customHeight="1">
      <c r="D570" s="212"/>
      <c r="E570" s="213"/>
      <c r="F570" s="214"/>
      <c r="G570" s="215"/>
      <c r="H570" s="216"/>
      <c r="I570" s="216"/>
      <c r="J570" s="217"/>
      <c r="K570" s="217"/>
      <c r="L570" s="212"/>
      <c r="M570" s="212"/>
      <c r="N570" s="212"/>
      <c r="O570" s="218"/>
      <c r="P570" s="212"/>
    </row>
    <row r="571" spans="4:16" ht="40.15" customHeight="1">
      <c r="D571" s="212"/>
      <c r="E571" s="213"/>
      <c r="F571" s="214"/>
      <c r="G571" s="215"/>
      <c r="H571" s="216"/>
      <c r="I571" s="216"/>
      <c r="J571" s="217"/>
      <c r="K571" s="217"/>
      <c r="L571" s="212"/>
      <c r="M571" s="212"/>
      <c r="N571" s="212"/>
      <c r="O571" s="218"/>
      <c r="P571" s="212"/>
    </row>
    <row r="572" spans="4:16" ht="40.15" customHeight="1">
      <c r="D572" s="212"/>
      <c r="E572" s="213"/>
      <c r="F572" s="214"/>
      <c r="G572" s="215"/>
      <c r="H572" s="216"/>
      <c r="I572" s="216"/>
      <c r="J572" s="217"/>
      <c r="K572" s="217"/>
      <c r="L572" s="212"/>
      <c r="M572" s="212"/>
      <c r="N572" s="212"/>
      <c r="O572" s="218"/>
      <c r="P572" s="212"/>
    </row>
    <row r="573" spans="4:16" ht="40.15" customHeight="1">
      <c r="D573" s="212"/>
      <c r="E573" s="213"/>
      <c r="F573" s="214"/>
      <c r="G573" s="215"/>
      <c r="H573" s="216"/>
      <c r="I573" s="216"/>
      <c r="J573" s="217"/>
      <c r="K573" s="217"/>
      <c r="L573" s="212"/>
      <c r="M573" s="212"/>
      <c r="N573" s="212"/>
      <c r="O573" s="218"/>
      <c r="P573" s="212"/>
    </row>
    <row r="574" spans="4:16" ht="40.15" customHeight="1">
      <c r="D574" s="212"/>
      <c r="E574" s="213"/>
      <c r="F574" s="214"/>
      <c r="G574" s="215"/>
      <c r="H574" s="216"/>
      <c r="I574" s="216"/>
      <c r="J574" s="217"/>
      <c r="K574" s="217"/>
      <c r="L574" s="212"/>
      <c r="M574" s="212"/>
      <c r="N574" s="212"/>
      <c r="O574" s="218"/>
      <c r="P574" s="212"/>
    </row>
    <row r="575" spans="4:16" ht="40.15" customHeight="1">
      <c r="D575" s="212"/>
      <c r="E575" s="213"/>
      <c r="F575" s="214"/>
      <c r="G575" s="215"/>
      <c r="H575" s="216"/>
      <c r="I575" s="216"/>
      <c r="J575" s="217"/>
      <c r="K575" s="217"/>
      <c r="L575" s="212"/>
      <c r="M575" s="212"/>
      <c r="N575" s="212"/>
      <c r="O575" s="218"/>
      <c r="P575" s="212"/>
    </row>
    <row r="576" spans="4:16" ht="40.15" customHeight="1">
      <c r="D576" s="212"/>
      <c r="E576" s="213"/>
      <c r="F576" s="214"/>
      <c r="G576" s="215"/>
      <c r="H576" s="216"/>
      <c r="I576" s="216"/>
      <c r="J576" s="217"/>
      <c r="K576" s="217"/>
      <c r="L576" s="212"/>
      <c r="M576" s="212"/>
      <c r="N576" s="212"/>
      <c r="O576" s="218"/>
      <c r="P576" s="212"/>
    </row>
    <row r="577" spans="4:16" ht="40.15" customHeight="1">
      <c r="D577" s="212"/>
      <c r="E577" s="213"/>
      <c r="F577" s="214"/>
      <c r="G577" s="215"/>
      <c r="H577" s="216"/>
      <c r="I577" s="216"/>
      <c r="J577" s="217"/>
      <c r="K577" s="217"/>
      <c r="L577" s="212"/>
      <c r="M577" s="212"/>
      <c r="N577" s="212"/>
      <c r="O577" s="218"/>
      <c r="P577" s="212"/>
    </row>
    <row r="578" spans="4:16" ht="40.15" customHeight="1">
      <c r="D578" s="212"/>
      <c r="E578" s="213"/>
      <c r="F578" s="214"/>
      <c r="G578" s="215"/>
      <c r="H578" s="216"/>
      <c r="I578" s="216"/>
      <c r="J578" s="217"/>
      <c r="K578" s="217"/>
      <c r="L578" s="212"/>
      <c r="M578" s="212"/>
      <c r="N578" s="212"/>
      <c r="O578" s="218"/>
      <c r="P578" s="212"/>
    </row>
    <row r="579" spans="4:16" ht="40.15" customHeight="1">
      <c r="D579" s="212"/>
      <c r="E579" s="213"/>
      <c r="F579" s="214"/>
      <c r="G579" s="215"/>
      <c r="H579" s="216"/>
      <c r="I579" s="216"/>
      <c r="J579" s="217"/>
      <c r="K579" s="217"/>
      <c r="L579" s="212"/>
      <c r="M579" s="212"/>
      <c r="N579" s="212"/>
      <c r="O579" s="218"/>
      <c r="P579" s="212"/>
    </row>
    <row r="580" spans="4:16" ht="40.15" customHeight="1">
      <c r="D580" s="212"/>
      <c r="E580" s="213"/>
      <c r="F580" s="214"/>
      <c r="G580" s="215"/>
      <c r="H580" s="216"/>
      <c r="I580" s="216"/>
      <c r="J580" s="217"/>
      <c r="K580" s="217"/>
      <c r="L580" s="212"/>
      <c r="M580" s="212"/>
      <c r="N580" s="212"/>
      <c r="O580" s="218"/>
      <c r="P580" s="212"/>
    </row>
    <row r="581" spans="4:16" ht="40.15" customHeight="1">
      <c r="D581" s="212"/>
      <c r="E581" s="213"/>
      <c r="F581" s="214"/>
      <c r="G581" s="215"/>
      <c r="H581" s="216"/>
      <c r="I581" s="216"/>
      <c r="J581" s="217"/>
      <c r="K581" s="217"/>
      <c r="L581" s="212"/>
      <c r="M581" s="212"/>
      <c r="N581" s="212"/>
      <c r="O581" s="218"/>
      <c r="P581" s="212"/>
    </row>
    <row r="582" spans="4:16" ht="40.15" customHeight="1">
      <c r="D582" s="212"/>
      <c r="E582" s="213"/>
      <c r="F582" s="214"/>
      <c r="G582" s="215"/>
      <c r="H582" s="216"/>
      <c r="I582" s="216"/>
      <c r="J582" s="217"/>
      <c r="K582" s="217"/>
      <c r="L582" s="212"/>
      <c r="M582" s="212"/>
      <c r="N582" s="212"/>
      <c r="O582" s="218"/>
      <c r="P582" s="212"/>
    </row>
    <row r="583" spans="4:16" ht="40.15" customHeight="1">
      <c r="D583" s="212"/>
      <c r="E583" s="213"/>
      <c r="F583" s="214"/>
      <c r="G583" s="215"/>
      <c r="H583" s="216"/>
      <c r="I583" s="216"/>
      <c r="J583" s="217"/>
      <c r="K583" s="217"/>
      <c r="L583" s="212"/>
      <c r="M583" s="212"/>
      <c r="N583" s="212"/>
      <c r="O583" s="218"/>
      <c r="P583" s="212"/>
    </row>
    <row r="584" spans="4:16" ht="40.15" customHeight="1">
      <c r="D584" s="219"/>
      <c r="E584" s="213"/>
      <c r="F584" s="97"/>
      <c r="G584" s="220"/>
      <c r="H584" s="221"/>
      <c r="I584" s="221"/>
      <c r="J584" s="222"/>
      <c r="K584" s="222"/>
      <c r="L584" s="219"/>
      <c r="M584" s="219"/>
      <c r="N584" s="219"/>
      <c r="O584" s="223"/>
      <c r="P584" s="219"/>
    </row>
    <row r="585" spans="4:16">
      <c r="F585" s="97"/>
    </row>
    <row r="586" spans="4:16">
      <c r="F586" s="97"/>
    </row>
    <row r="587" spans="4:16">
      <c r="F587" s="97"/>
    </row>
    <row r="588" spans="4:16">
      <c r="F588" s="97"/>
    </row>
    <row r="589" spans="4:16">
      <c r="F589" s="97"/>
    </row>
    <row r="590" spans="4:16">
      <c r="F590" s="97"/>
    </row>
    <row r="591" spans="4:16">
      <c r="F591" s="97"/>
    </row>
    <row r="592" spans="4:16">
      <c r="F592" s="97"/>
    </row>
    <row r="593" spans="6:6">
      <c r="F593" s="97"/>
    </row>
    <row r="594" spans="6:6">
      <c r="F594" s="97"/>
    </row>
    <row r="595" spans="6:6">
      <c r="F595" s="97"/>
    </row>
    <row r="596" spans="6:6">
      <c r="F596" s="97"/>
    </row>
    <row r="597" spans="6:6">
      <c r="F597" s="97"/>
    </row>
    <row r="598" spans="6:6">
      <c r="F598" s="97"/>
    </row>
    <row r="599" spans="6:6">
      <c r="F599" s="97"/>
    </row>
    <row r="600" spans="6:6">
      <c r="F600" s="97"/>
    </row>
    <row r="601" spans="6:6">
      <c r="F601" s="97"/>
    </row>
  </sheetData>
  <mergeCells count="1165">
    <mergeCell ref="BO117:BO120"/>
    <mergeCell ref="BO121:BO124"/>
    <mergeCell ref="BO125:BO128"/>
    <mergeCell ref="BT4:BT5"/>
    <mergeCell ref="BU4:BU5"/>
    <mergeCell ref="BN109:BN112"/>
    <mergeCell ref="BN113:BN116"/>
    <mergeCell ref="BN117:BN120"/>
    <mergeCell ref="BN121:BN124"/>
    <mergeCell ref="BN125:BN128"/>
    <mergeCell ref="BO4:BO5"/>
    <mergeCell ref="BO9:BO12"/>
    <mergeCell ref="BO13:BO16"/>
    <mergeCell ref="BO17:BO20"/>
    <mergeCell ref="BO21:BO24"/>
    <mergeCell ref="BO25:BO28"/>
    <mergeCell ref="BO29:BO32"/>
    <mergeCell ref="BO33:BO36"/>
    <mergeCell ref="BO37:BO40"/>
    <mergeCell ref="BO41:BO44"/>
    <mergeCell ref="BO45:BO48"/>
    <mergeCell ref="BO49:BO52"/>
    <mergeCell ref="BO53:BO56"/>
    <mergeCell ref="BO57:BO60"/>
    <mergeCell ref="BO62:BO65"/>
    <mergeCell ref="BO67:BO70"/>
    <mergeCell ref="BO71:BO74"/>
    <mergeCell ref="BO75:BO78"/>
    <mergeCell ref="BO80:BO83"/>
    <mergeCell ref="BO84:BO87"/>
    <mergeCell ref="BO88:BO91"/>
    <mergeCell ref="BO93:BO96"/>
    <mergeCell ref="BO97:BO100"/>
    <mergeCell ref="BO101:BO104"/>
    <mergeCell ref="BO105:BO108"/>
    <mergeCell ref="BO109:BO112"/>
    <mergeCell ref="BO113:BO116"/>
    <mergeCell ref="BG109:BG112"/>
    <mergeCell ref="BG113:BG116"/>
    <mergeCell ref="BG117:BG120"/>
    <mergeCell ref="BG121:BG124"/>
    <mergeCell ref="BG125:BG128"/>
    <mergeCell ref="BL4:BL5"/>
    <mergeCell ref="BM4:BM5"/>
    <mergeCell ref="BN4:BN5"/>
    <mergeCell ref="BN9:BN12"/>
    <mergeCell ref="BN13:BN16"/>
    <mergeCell ref="BN17:BN20"/>
    <mergeCell ref="BN21:BN24"/>
    <mergeCell ref="BN25:BN28"/>
    <mergeCell ref="BN29:BN32"/>
    <mergeCell ref="BN33:BN36"/>
    <mergeCell ref="BN37:BN40"/>
    <mergeCell ref="BN41:BN44"/>
    <mergeCell ref="BN45:BN48"/>
    <mergeCell ref="BN49:BN52"/>
    <mergeCell ref="BN53:BN56"/>
    <mergeCell ref="BN57:BN60"/>
    <mergeCell ref="BN62:BN65"/>
    <mergeCell ref="BN67:BN70"/>
    <mergeCell ref="BN71:BN74"/>
    <mergeCell ref="BN75:BN78"/>
    <mergeCell ref="BN80:BN83"/>
    <mergeCell ref="BN84:BN87"/>
    <mergeCell ref="BN88:BN91"/>
    <mergeCell ref="BN93:BN96"/>
    <mergeCell ref="BN97:BN100"/>
    <mergeCell ref="BN101:BN104"/>
    <mergeCell ref="BN105:BN108"/>
    <mergeCell ref="BF101:BF104"/>
    <mergeCell ref="BF105:BF108"/>
    <mergeCell ref="BF109:BF112"/>
    <mergeCell ref="BF113:BF116"/>
    <mergeCell ref="BF117:BF120"/>
    <mergeCell ref="BF121:BF124"/>
    <mergeCell ref="BF125:BF128"/>
    <mergeCell ref="BG4:BG5"/>
    <mergeCell ref="BG9:BG12"/>
    <mergeCell ref="BG13:BG16"/>
    <mergeCell ref="BG17:BG20"/>
    <mergeCell ref="BG21:BG24"/>
    <mergeCell ref="BG25:BG28"/>
    <mergeCell ref="BG29:BG32"/>
    <mergeCell ref="BG33:BG36"/>
    <mergeCell ref="BG37:BG40"/>
    <mergeCell ref="BG41:BG44"/>
    <mergeCell ref="BG45:BG48"/>
    <mergeCell ref="BG49:BG52"/>
    <mergeCell ref="BG53:BG56"/>
    <mergeCell ref="BG57:BG60"/>
    <mergeCell ref="BG62:BG65"/>
    <mergeCell ref="BG67:BG70"/>
    <mergeCell ref="BG71:BG74"/>
    <mergeCell ref="BG75:BG78"/>
    <mergeCell ref="BG80:BG83"/>
    <mergeCell ref="BG84:BG87"/>
    <mergeCell ref="BG88:BG91"/>
    <mergeCell ref="BG93:BG96"/>
    <mergeCell ref="BG97:BG100"/>
    <mergeCell ref="BG101:BG104"/>
    <mergeCell ref="BG105:BG108"/>
    <mergeCell ref="AY101:AY104"/>
    <mergeCell ref="AY105:AY108"/>
    <mergeCell ref="AY109:AY112"/>
    <mergeCell ref="AY113:AY116"/>
    <mergeCell ref="AY117:AY120"/>
    <mergeCell ref="AY121:AY124"/>
    <mergeCell ref="AY125:AY128"/>
    <mergeCell ref="BD4:BD5"/>
    <mergeCell ref="BE4:BE5"/>
    <mergeCell ref="BF4:BF5"/>
    <mergeCell ref="BF9:BF12"/>
    <mergeCell ref="BF13:BF16"/>
    <mergeCell ref="BF17:BF20"/>
    <mergeCell ref="BF21:BF24"/>
    <mergeCell ref="BF25:BF28"/>
    <mergeCell ref="BF29:BF32"/>
    <mergeCell ref="BF33:BF36"/>
    <mergeCell ref="BF37:BF40"/>
    <mergeCell ref="BF41:BF44"/>
    <mergeCell ref="BF45:BF48"/>
    <mergeCell ref="BF49:BF52"/>
    <mergeCell ref="BF53:BF56"/>
    <mergeCell ref="BF57:BF60"/>
    <mergeCell ref="BF62:BF65"/>
    <mergeCell ref="BF67:BF70"/>
    <mergeCell ref="BF71:BF74"/>
    <mergeCell ref="BF75:BF78"/>
    <mergeCell ref="BF80:BF83"/>
    <mergeCell ref="BF84:BF87"/>
    <mergeCell ref="BF88:BF91"/>
    <mergeCell ref="BF93:BF96"/>
    <mergeCell ref="BF97:BF100"/>
    <mergeCell ref="AX93:AX96"/>
    <mergeCell ref="AX97:AX100"/>
    <mergeCell ref="AX101:AX104"/>
    <mergeCell ref="AX105:AX108"/>
    <mergeCell ref="AX109:AX112"/>
    <mergeCell ref="AX113:AX116"/>
    <mergeCell ref="AX117:AX120"/>
    <mergeCell ref="AX121:AX124"/>
    <mergeCell ref="AX125:AX128"/>
    <mergeCell ref="AY4:AY5"/>
    <mergeCell ref="AY9:AY12"/>
    <mergeCell ref="AY13:AY16"/>
    <mergeCell ref="AY17:AY20"/>
    <mergeCell ref="AY21:AY24"/>
    <mergeCell ref="AY25:AY28"/>
    <mergeCell ref="AY29:AY32"/>
    <mergeCell ref="AY33:AY36"/>
    <mergeCell ref="AY37:AY40"/>
    <mergeCell ref="AY41:AY44"/>
    <mergeCell ref="AY45:AY48"/>
    <mergeCell ref="AY49:AY52"/>
    <mergeCell ref="AY53:AY56"/>
    <mergeCell ref="AY57:AY60"/>
    <mergeCell ref="AY62:AY65"/>
    <mergeCell ref="AY67:AY70"/>
    <mergeCell ref="AY71:AY74"/>
    <mergeCell ref="AY75:AY78"/>
    <mergeCell ref="AY80:AY83"/>
    <mergeCell ref="AY84:AY87"/>
    <mergeCell ref="AY88:AY91"/>
    <mergeCell ref="AY93:AY96"/>
    <mergeCell ref="AY97:AY100"/>
    <mergeCell ref="AQ93:AQ96"/>
    <mergeCell ref="AQ97:AQ100"/>
    <mergeCell ref="AQ101:AQ104"/>
    <mergeCell ref="AQ105:AQ108"/>
    <mergeCell ref="AQ109:AQ112"/>
    <mergeCell ref="AQ113:AQ116"/>
    <mergeCell ref="AQ117:AQ120"/>
    <mergeCell ref="AQ121:AQ124"/>
    <mergeCell ref="AQ125:AQ128"/>
    <mergeCell ref="AV4:AV5"/>
    <mergeCell ref="AW4:AW5"/>
    <mergeCell ref="AX4:AX5"/>
    <mergeCell ref="AX9:AX12"/>
    <mergeCell ref="AX13:AX16"/>
    <mergeCell ref="AX17:AX20"/>
    <mergeCell ref="AX21:AX24"/>
    <mergeCell ref="AX25:AX28"/>
    <mergeCell ref="AX29:AX32"/>
    <mergeCell ref="AX33:AX36"/>
    <mergeCell ref="AX37:AX40"/>
    <mergeCell ref="AX41:AX44"/>
    <mergeCell ref="AX45:AX48"/>
    <mergeCell ref="AX49:AX52"/>
    <mergeCell ref="AX53:AX56"/>
    <mergeCell ref="AX57:AX60"/>
    <mergeCell ref="AX62:AX65"/>
    <mergeCell ref="AX67:AX70"/>
    <mergeCell ref="AX71:AX74"/>
    <mergeCell ref="AX75:AX78"/>
    <mergeCell ref="AX80:AX83"/>
    <mergeCell ref="AX84:AX87"/>
    <mergeCell ref="AX88:AX91"/>
    <mergeCell ref="AP84:AP87"/>
    <mergeCell ref="AP88:AP91"/>
    <mergeCell ref="AP93:AP96"/>
    <mergeCell ref="AP97:AP100"/>
    <mergeCell ref="AP101:AP104"/>
    <mergeCell ref="AP105:AP108"/>
    <mergeCell ref="AP109:AP112"/>
    <mergeCell ref="AP113:AP116"/>
    <mergeCell ref="AP117:AP120"/>
    <mergeCell ref="AP121:AP124"/>
    <mergeCell ref="AP125:AP128"/>
    <mergeCell ref="AQ4:AQ5"/>
    <mergeCell ref="AQ9:AQ12"/>
    <mergeCell ref="AQ13:AQ16"/>
    <mergeCell ref="AQ17:AQ20"/>
    <mergeCell ref="AQ21:AQ24"/>
    <mergeCell ref="AQ25:AQ28"/>
    <mergeCell ref="AQ29:AQ32"/>
    <mergeCell ref="AQ33:AQ36"/>
    <mergeCell ref="AQ37:AQ40"/>
    <mergeCell ref="AQ41:AQ44"/>
    <mergeCell ref="AQ45:AQ48"/>
    <mergeCell ref="AQ49:AQ52"/>
    <mergeCell ref="AQ53:AQ56"/>
    <mergeCell ref="AQ57:AQ60"/>
    <mergeCell ref="AQ62:AQ65"/>
    <mergeCell ref="AQ67:AQ70"/>
    <mergeCell ref="AQ71:AQ74"/>
    <mergeCell ref="AQ75:AQ78"/>
    <mergeCell ref="AQ80:AQ83"/>
    <mergeCell ref="AQ84:AQ87"/>
    <mergeCell ref="AQ88:AQ91"/>
    <mergeCell ref="AF97:AF100"/>
    <mergeCell ref="AF101:AF104"/>
    <mergeCell ref="AF105:AF108"/>
    <mergeCell ref="AF109:AF112"/>
    <mergeCell ref="AF113:AF116"/>
    <mergeCell ref="AF117:AF120"/>
    <mergeCell ref="AF121:AF124"/>
    <mergeCell ref="AF125:AF128"/>
    <mergeCell ref="AG3:AG5"/>
    <mergeCell ref="AH3:AH5"/>
    <mergeCell ref="AI3:AI5"/>
    <mergeCell ref="AJ3:AJ5"/>
    <mergeCell ref="AK3:AK5"/>
    <mergeCell ref="AP4:AP5"/>
    <mergeCell ref="AP9:AP12"/>
    <mergeCell ref="AP13:AP16"/>
    <mergeCell ref="AP17:AP20"/>
    <mergeCell ref="AP21:AP24"/>
    <mergeCell ref="AP25:AP28"/>
    <mergeCell ref="AP29:AP32"/>
    <mergeCell ref="AP33:AP36"/>
    <mergeCell ref="AP37:AP40"/>
    <mergeCell ref="AP41:AP44"/>
    <mergeCell ref="AP45:AP48"/>
    <mergeCell ref="AP49:AP52"/>
    <mergeCell ref="AP53:AP56"/>
    <mergeCell ref="AP57:AP60"/>
    <mergeCell ref="AP62:AP65"/>
    <mergeCell ref="AP67:AP70"/>
    <mergeCell ref="AP71:AP74"/>
    <mergeCell ref="AP75:AP78"/>
    <mergeCell ref="AP80:AP83"/>
    <mergeCell ref="AE88:AE91"/>
    <mergeCell ref="AE93:AE96"/>
    <mergeCell ref="AE97:AE100"/>
    <mergeCell ref="AE101:AE104"/>
    <mergeCell ref="AE105:AE108"/>
    <mergeCell ref="AE109:AE112"/>
    <mergeCell ref="AE113:AE116"/>
    <mergeCell ref="AE117:AE120"/>
    <mergeCell ref="AE121:AE124"/>
    <mergeCell ref="AE125:AE128"/>
    <mergeCell ref="AF4:AF5"/>
    <mergeCell ref="AF9:AF12"/>
    <mergeCell ref="AF13:AF16"/>
    <mergeCell ref="AF17:AF20"/>
    <mergeCell ref="AF21:AF24"/>
    <mergeCell ref="AF25:AF28"/>
    <mergeCell ref="AF29:AF32"/>
    <mergeCell ref="AF33:AF36"/>
    <mergeCell ref="AF37:AF40"/>
    <mergeCell ref="AF41:AF44"/>
    <mergeCell ref="AF45:AF48"/>
    <mergeCell ref="AF49:AF52"/>
    <mergeCell ref="AF53:AF56"/>
    <mergeCell ref="AF57:AF60"/>
    <mergeCell ref="AF62:AF65"/>
    <mergeCell ref="AF67:AF70"/>
    <mergeCell ref="AF71:AF74"/>
    <mergeCell ref="AF80:AF83"/>
    <mergeCell ref="AF84:AF87"/>
    <mergeCell ref="AF88:AF91"/>
    <mergeCell ref="AF93:AF96"/>
    <mergeCell ref="AD80:AD83"/>
    <mergeCell ref="AD84:AD87"/>
    <mergeCell ref="AD88:AD91"/>
    <mergeCell ref="AD93:AD96"/>
    <mergeCell ref="AD97:AD100"/>
    <mergeCell ref="AD101:AD104"/>
    <mergeCell ref="AD105:AD108"/>
    <mergeCell ref="AD109:AD112"/>
    <mergeCell ref="AD113:AD116"/>
    <mergeCell ref="AD117:AD120"/>
    <mergeCell ref="AD121:AD124"/>
    <mergeCell ref="AD125:AD128"/>
    <mergeCell ref="AE75:AE78"/>
    <mergeCell ref="AE80:AE83"/>
    <mergeCell ref="AE84:AE87"/>
    <mergeCell ref="AE9:AE12"/>
    <mergeCell ref="AE13:AE16"/>
    <mergeCell ref="AE17:AE20"/>
    <mergeCell ref="AE21:AE24"/>
    <mergeCell ref="AE25:AE28"/>
    <mergeCell ref="AE29:AE32"/>
    <mergeCell ref="AE33:AE36"/>
    <mergeCell ref="AE37:AE40"/>
    <mergeCell ref="AE41:AE44"/>
    <mergeCell ref="AE45:AE48"/>
    <mergeCell ref="AE49:AE52"/>
    <mergeCell ref="AE53:AE56"/>
    <mergeCell ref="AE57:AE60"/>
    <mergeCell ref="AE62:AE65"/>
    <mergeCell ref="AE67:AE70"/>
    <mergeCell ref="AE71:AE74"/>
    <mergeCell ref="AF75:AF78"/>
    <mergeCell ref="AD9:AD12"/>
    <mergeCell ref="AD13:AD16"/>
    <mergeCell ref="AD17:AD20"/>
    <mergeCell ref="AD21:AD24"/>
    <mergeCell ref="AD25:AD28"/>
    <mergeCell ref="AD29:AD32"/>
    <mergeCell ref="AD33:AD36"/>
    <mergeCell ref="AD37:AD40"/>
    <mergeCell ref="AD41:AD44"/>
    <mergeCell ref="AD45:AD48"/>
    <mergeCell ref="AD49:AD52"/>
    <mergeCell ref="AD53:AD56"/>
    <mergeCell ref="AD57:AD60"/>
    <mergeCell ref="AD62:AD65"/>
    <mergeCell ref="AD67:AD70"/>
    <mergeCell ref="AD71:AD74"/>
    <mergeCell ref="AD75:AD78"/>
    <mergeCell ref="AB121:AB124"/>
    <mergeCell ref="AB125:AB128"/>
    <mergeCell ref="AC9:AC12"/>
    <mergeCell ref="AC13:AC16"/>
    <mergeCell ref="AC17:AC20"/>
    <mergeCell ref="AC21:AC24"/>
    <mergeCell ref="AC25:AC28"/>
    <mergeCell ref="AC29:AC32"/>
    <mergeCell ref="AC33:AC36"/>
    <mergeCell ref="AC37:AC40"/>
    <mergeCell ref="AC41:AC44"/>
    <mergeCell ref="AC45:AC48"/>
    <mergeCell ref="AC49:AC52"/>
    <mergeCell ref="AC53:AC56"/>
    <mergeCell ref="AC57:AC60"/>
    <mergeCell ref="AC62:AC65"/>
    <mergeCell ref="AC67:AC70"/>
    <mergeCell ref="AC71:AC74"/>
    <mergeCell ref="AC75:AC78"/>
    <mergeCell ref="AC80:AC83"/>
    <mergeCell ref="AC84:AC87"/>
    <mergeCell ref="AC88:AC91"/>
    <mergeCell ref="AC93:AC96"/>
    <mergeCell ref="AC97:AC100"/>
    <mergeCell ref="AC101:AC104"/>
    <mergeCell ref="AC105:AC108"/>
    <mergeCell ref="AC109:AC112"/>
    <mergeCell ref="AC113:AC116"/>
    <mergeCell ref="AC117:AC120"/>
    <mergeCell ref="AC121:AC124"/>
    <mergeCell ref="AC125:AC128"/>
    <mergeCell ref="AA109:AA112"/>
    <mergeCell ref="AA113:AA116"/>
    <mergeCell ref="AA117:AA120"/>
    <mergeCell ref="AA121:AA124"/>
    <mergeCell ref="AA125:AA128"/>
    <mergeCell ref="AB9:AB12"/>
    <mergeCell ref="AB13:AB16"/>
    <mergeCell ref="AB17:AB20"/>
    <mergeCell ref="AB21:AB24"/>
    <mergeCell ref="AB25:AB28"/>
    <mergeCell ref="AB29:AB32"/>
    <mergeCell ref="AB33:AB36"/>
    <mergeCell ref="AB37:AB40"/>
    <mergeCell ref="AB41:AB44"/>
    <mergeCell ref="AB45:AB48"/>
    <mergeCell ref="AB49:AB52"/>
    <mergeCell ref="AB53:AB56"/>
    <mergeCell ref="AB57:AB60"/>
    <mergeCell ref="AB62:AB65"/>
    <mergeCell ref="AB67:AB70"/>
    <mergeCell ref="AB71:AB74"/>
    <mergeCell ref="AB75:AB78"/>
    <mergeCell ref="AB80:AB83"/>
    <mergeCell ref="AB84:AB87"/>
    <mergeCell ref="AB88:AB91"/>
    <mergeCell ref="AB93:AB96"/>
    <mergeCell ref="AB97:AB100"/>
    <mergeCell ref="AB101:AB104"/>
    <mergeCell ref="AB105:AB108"/>
    <mergeCell ref="AB109:AB112"/>
    <mergeCell ref="AB113:AB116"/>
    <mergeCell ref="AB117:AB120"/>
    <mergeCell ref="Z97:Z100"/>
    <mergeCell ref="Z101:Z104"/>
    <mergeCell ref="Z105:Z108"/>
    <mergeCell ref="Z109:Z112"/>
    <mergeCell ref="Z113:Z116"/>
    <mergeCell ref="Z117:Z120"/>
    <mergeCell ref="Z121:Z124"/>
    <mergeCell ref="Z125:Z128"/>
    <mergeCell ref="AA9:AA12"/>
    <mergeCell ref="AA13:AA16"/>
    <mergeCell ref="AA17:AA20"/>
    <mergeCell ref="AA21:AA24"/>
    <mergeCell ref="AA25:AA28"/>
    <mergeCell ref="AA29:AA32"/>
    <mergeCell ref="AA33:AA36"/>
    <mergeCell ref="AA37:AA40"/>
    <mergeCell ref="AA41:AA44"/>
    <mergeCell ref="AA45:AA48"/>
    <mergeCell ref="AA49:AA52"/>
    <mergeCell ref="AA53:AA56"/>
    <mergeCell ref="AA57:AA60"/>
    <mergeCell ref="AA62:AA65"/>
    <mergeCell ref="AA67:AA70"/>
    <mergeCell ref="AA71:AA74"/>
    <mergeCell ref="AA75:AA78"/>
    <mergeCell ref="AA80:AA83"/>
    <mergeCell ref="AA84:AA87"/>
    <mergeCell ref="AA88:AA91"/>
    <mergeCell ref="AA93:AA96"/>
    <mergeCell ref="AA97:AA100"/>
    <mergeCell ref="AA101:AA104"/>
    <mergeCell ref="AA105:AA108"/>
    <mergeCell ref="Y88:Y91"/>
    <mergeCell ref="Y93:Y96"/>
    <mergeCell ref="Y97:Y100"/>
    <mergeCell ref="Y101:Y104"/>
    <mergeCell ref="Y105:Y108"/>
    <mergeCell ref="Y109:Y112"/>
    <mergeCell ref="Y113:Y116"/>
    <mergeCell ref="Y117:Y120"/>
    <mergeCell ref="Y121:Y124"/>
    <mergeCell ref="Y125:Y128"/>
    <mergeCell ref="Z4:Z5"/>
    <mergeCell ref="Z9:Z12"/>
    <mergeCell ref="Z13:Z16"/>
    <mergeCell ref="Z17:Z20"/>
    <mergeCell ref="Z21:Z24"/>
    <mergeCell ref="Z25:Z28"/>
    <mergeCell ref="Z29:Z32"/>
    <mergeCell ref="Z33:Z36"/>
    <mergeCell ref="Z37:Z40"/>
    <mergeCell ref="Z41:Z44"/>
    <mergeCell ref="Z45:Z48"/>
    <mergeCell ref="Z49:Z52"/>
    <mergeCell ref="Z53:Z56"/>
    <mergeCell ref="Z57:Z60"/>
    <mergeCell ref="Z62:Z65"/>
    <mergeCell ref="Z67:Z70"/>
    <mergeCell ref="Z71:Z74"/>
    <mergeCell ref="Z75:Z78"/>
    <mergeCell ref="Z80:Z83"/>
    <mergeCell ref="Z84:Z87"/>
    <mergeCell ref="Z88:Z91"/>
    <mergeCell ref="Z93:Z96"/>
    <mergeCell ref="X80:X83"/>
    <mergeCell ref="X84:X87"/>
    <mergeCell ref="X88:X91"/>
    <mergeCell ref="X93:X96"/>
    <mergeCell ref="X97:X100"/>
    <mergeCell ref="X101:X104"/>
    <mergeCell ref="X105:X108"/>
    <mergeCell ref="X109:X112"/>
    <mergeCell ref="X113:X116"/>
    <mergeCell ref="X117:X120"/>
    <mergeCell ref="X121:X124"/>
    <mergeCell ref="X125:X128"/>
    <mergeCell ref="Y4:Y5"/>
    <mergeCell ref="Y9:Y12"/>
    <mergeCell ref="Y13:Y16"/>
    <mergeCell ref="Y17:Y20"/>
    <mergeCell ref="Y21:Y24"/>
    <mergeCell ref="Y25:Y28"/>
    <mergeCell ref="Y29:Y32"/>
    <mergeCell ref="Y33:Y36"/>
    <mergeCell ref="Y37:Y40"/>
    <mergeCell ref="Y41:Y44"/>
    <mergeCell ref="Y45:Y48"/>
    <mergeCell ref="Y49:Y52"/>
    <mergeCell ref="Y53:Y56"/>
    <mergeCell ref="Y57:Y60"/>
    <mergeCell ref="Y62:Y65"/>
    <mergeCell ref="Y67:Y70"/>
    <mergeCell ref="Y71:Y74"/>
    <mergeCell ref="Y75:Y78"/>
    <mergeCell ref="Y80:Y83"/>
    <mergeCell ref="Y84:Y87"/>
    <mergeCell ref="X9:X12"/>
    <mergeCell ref="X13:X16"/>
    <mergeCell ref="X17:X20"/>
    <mergeCell ref="X21:X24"/>
    <mergeCell ref="X25:X28"/>
    <mergeCell ref="X29:X32"/>
    <mergeCell ref="X33:X36"/>
    <mergeCell ref="X37:X40"/>
    <mergeCell ref="X41:X44"/>
    <mergeCell ref="X45:X48"/>
    <mergeCell ref="X49:X52"/>
    <mergeCell ref="X53:X56"/>
    <mergeCell ref="X57:X60"/>
    <mergeCell ref="X62:X65"/>
    <mergeCell ref="X67:X70"/>
    <mergeCell ref="X71:X74"/>
    <mergeCell ref="X75:X78"/>
    <mergeCell ref="V125:V128"/>
    <mergeCell ref="W4:W5"/>
    <mergeCell ref="W9:W12"/>
    <mergeCell ref="W13:W16"/>
    <mergeCell ref="W17:W20"/>
    <mergeCell ref="W21:W24"/>
    <mergeCell ref="W25:W28"/>
    <mergeCell ref="W29:W32"/>
    <mergeCell ref="W33:W36"/>
    <mergeCell ref="W37:W40"/>
    <mergeCell ref="W41:W44"/>
    <mergeCell ref="W45:W48"/>
    <mergeCell ref="W49:W52"/>
    <mergeCell ref="W53:W56"/>
    <mergeCell ref="W57:W60"/>
    <mergeCell ref="W62:W65"/>
    <mergeCell ref="W67:W70"/>
    <mergeCell ref="W71:W74"/>
    <mergeCell ref="W75:W78"/>
    <mergeCell ref="W80:W83"/>
    <mergeCell ref="W84:W87"/>
    <mergeCell ref="W88:W91"/>
    <mergeCell ref="W93:W96"/>
    <mergeCell ref="W97:W100"/>
    <mergeCell ref="W101:W104"/>
    <mergeCell ref="W105:W108"/>
    <mergeCell ref="W109:W112"/>
    <mergeCell ref="W113:W116"/>
    <mergeCell ref="W117:W120"/>
    <mergeCell ref="W121:W124"/>
    <mergeCell ref="W125:W128"/>
    <mergeCell ref="U117:U120"/>
    <mergeCell ref="U121:U124"/>
    <mergeCell ref="U125:U128"/>
    <mergeCell ref="V4:V5"/>
    <mergeCell ref="V9:V12"/>
    <mergeCell ref="V13:V16"/>
    <mergeCell ref="V17:V20"/>
    <mergeCell ref="V21:V24"/>
    <mergeCell ref="V25:V28"/>
    <mergeCell ref="V29:V32"/>
    <mergeCell ref="V33:V36"/>
    <mergeCell ref="V37:V40"/>
    <mergeCell ref="V41:V44"/>
    <mergeCell ref="V45:V48"/>
    <mergeCell ref="V49:V52"/>
    <mergeCell ref="V53:V56"/>
    <mergeCell ref="V57:V60"/>
    <mergeCell ref="V62:V65"/>
    <mergeCell ref="V67:V70"/>
    <mergeCell ref="V71:V74"/>
    <mergeCell ref="V75:V78"/>
    <mergeCell ref="V80:V83"/>
    <mergeCell ref="V84:V87"/>
    <mergeCell ref="V88:V91"/>
    <mergeCell ref="V93:V96"/>
    <mergeCell ref="V97:V100"/>
    <mergeCell ref="V101:V104"/>
    <mergeCell ref="V105:V108"/>
    <mergeCell ref="V109:V112"/>
    <mergeCell ref="V113:V116"/>
    <mergeCell ref="V117:V120"/>
    <mergeCell ref="V121:V124"/>
    <mergeCell ref="T109:T112"/>
    <mergeCell ref="T113:T116"/>
    <mergeCell ref="T117:T120"/>
    <mergeCell ref="T121:T124"/>
    <mergeCell ref="T125:T128"/>
    <mergeCell ref="U4:U5"/>
    <mergeCell ref="U9:U12"/>
    <mergeCell ref="U13:U16"/>
    <mergeCell ref="U17:U20"/>
    <mergeCell ref="U21:U24"/>
    <mergeCell ref="U25:U28"/>
    <mergeCell ref="U29:U32"/>
    <mergeCell ref="U33:U36"/>
    <mergeCell ref="U37:U40"/>
    <mergeCell ref="U41:U44"/>
    <mergeCell ref="U45:U48"/>
    <mergeCell ref="U49:U52"/>
    <mergeCell ref="U53:U56"/>
    <mergeCell ref="U57:U60"/>
    <mergeCell ref="U62:U65"/>
    <mergeCell ref="U67:U70"/>
    <mergeCell ref="U71:U74"/>
    <mergeCell ref="U75:U78"/>
    <mergeCell ref="U80:U83"/>
    <mergeCell ref="U84:U87"/>
    <mergeCell ref="U88:U91"/>
    <mergeCell ref="U93:U96"/>
    <mergeCell ref="U97:U100"/>
    <mergeCell ref="U101:U104"/>
    <mergeCell ref="U105:U108"/>
    <mergeCell ref="U109:U112"/>
    <mergeCell ref="U113:U116"/>
    <mergeCell ref="S101:S104"/>
    <mergeCell ref="S105:S108"/>
    <mergeCell ref="S109:S112"/>
    <mergeCell ref="S113:S116"/>
    <mergeCell ref="S117:S120"/>
    <mergeCell ref="S121:S124"/>
    <mergeCell ref="S125:S128"/>
    <mergeCell ref="T4:T5"/>
    <mergeCell ref="T9:T12"/>
    <mergeCell ref="T13:T16"/>
    <mergeCell ref="T17:T20"/>
    <mergeCell ref="T21:T24"/>
    <mergeCell ref="T25:T28"/>
    <mergeCell ref="T29:T32"/>
    <mergeCell ref="T33:T36"/>
    <mergeCell ref="T37:T40"/>
    <mergeCell ref="T41:T44"/>
    <mergeCell ref="T45:T48"/>
    <mergeCell ref="T49:T52"/>
    <mergeCell ref="T53:T56"/>
    <mergeCell ref="T57:T60"/>
    <mergeCell ref="T62:T65"/>
    <mergeCell ref="T67:T70"/>
    <mergeCell ref="T71:T74"/>
    <mergeCell ref="T75:T78"/>
    <mergeCell ref="T80:T83"/>
    <mergeCell ref="T84:T87"/>
    <mergeCell ref="T88:T91"/>
    <mergeCell ref="T93:T96"/>
    <mergeCell ref="T97:T100"/>
    <mergeCell ref="T101:T104"/>
    <mergeCell ref="T105:T108"/>
    <mergeCell ref="R88:R91"/>
    <mergeCell ref="R93:R96"/>
    <mergeCell ref="R97:R100"/>
    <mergeCell ref="R101:R104"/>
    <mergeCell ref="R105:R108"/>
    <mergeCell ref="R109:R112"/>
    <mergeCell ref="R113:R116"/>
    <mergeCell ref="R117:R120"/>
    <mergeCell ref="R121:R124"/>
    <mergeCell ref="R125:R128"/>
    <mergeCell ref="S9:S12"/>
    <mergeCell ref="S13:S16"/>
    <mergeCell ref="S17:S20"/>
    <mergeCell ref="S21:S24"/>
    <mergeCell ref="S25:S28"/>
    <mergeCell ref="S29:S32"/>
    <mergeCell ref="S33:S36"/>
    <mergeCell ref="S37:S40"/>
    <mergeCell ref="S41:S44"/>
    <mergeCell ref="S45:S48"/>
    <mergeCell ref="S49:S52"/>
    <mergeCell ref="S53:S56"/>
    <mergeCell ref="S57:S60"/>
    <mergeCell ref="S62:S65"/>
    <mergeCell ref="S67:S70"/>
    <mergeCell ref="S71:S74"/>
    <mergeCell ref="S75:S78"/>
    <mergeCell ref="S80:S83"/>
    <mergeCell ref="S84:S87"/>
    <mergeCell ref="S88:S91"/>
    <mergeCell ref="S93:S96"/>
    <mergeCell ref="S97:S100"/>
    <mergeCell ref="Q80:Q83"/>
    <mergeCell ref="Q84:Q87"/>
    <mergeCell ref="Q88:Q91"/>
    <mergeCell ref="Q93:Q96"/>
    <mergeCell ref="Q97:Q100"/>
    <mergeCell ref="Q101:Q104"/>
    <mergeCell ref="Q105:Q108"/>
    <mergeCell ref="Q109:Q112"/>
    <mergeCell ref="Q113:Q116"/>
    <mergeCell ref="Q117:Q120"/>
    <mergeCell ref="Q121:Q124"/>
    <mergeCell ref="Q125:Q128"/>
    <mergeCell ref="R3:R5"/>
    <mergeCell ref="R9:R12"/>
    <mergeCell ref="R13:R16"/>
    <mergeCell ref="R17:R20"/>
    <mergeCell ref="R21:R24"/>
    <mergeCell ref="R25:R28"/>
    <mergeCell ref="R29:R32"/>
    <mergeCell ref="R33:R36"/>
    <mergeCell ref="R37:R40"/>
    <mergeCell ref="R41:R44"/>
    <mergeCell ref="R45:R48"/>
    <mergeCell ref="R49:R52"/>
    <mergeCell ref="R53:R56"/>
    <mergeCell ref="R57:R60"/>
    <mergeCell ref="R62:R65"/>
    <mergeCell ref="R67:R70"/>
    <mergeCell ref="R71:R74"/>
    <mergeCell ref="R75:R78"/>
    <mergeCell ref="R80:R83"/>
    <mergeCell ref="R84:R87"/>
    <mergeCell ref="Q9:Q12"/>
    <mergeCell ref="Q13:Q16"/>
    <mergeCell ref="Q17:Q20"/>
    <mergeCell ref="Q21:Q24"/>
    <mergeCell ref="Q25:Q28"/>
    <mergeCell ref="Q29:Q32"/>
    <mergeCell ref="Q33:Q36"/>
    <mergeCell ref="Q37:Q40"/>
    <mergeCell ref="Q41:Q44"/>
    <mergeCell ref="Q45:Q48"/>
    <mergeCell ref="Q49:Q52"/>
    <mergeCell ref="Q53:Q56"/>
    <mergeCell ref="Q57:Q60"/>
    <mergeCell ref="Q62:Q65"/>
    <mergeCell ref="Q67:Q70"/>
    <mergeCell ref="Q71:Q74"/>
    <mergeCell ref="Q75:Q78"/>
    <mergeCell ref="O121:O124"/>
    <mergeCell ref="O125:O128"/>
    <mergeCell ref="P3:P5"/>
    <mergeCell ref="P9:P12"/>
    <mergeCell ref="P13:P16"/>
    <mergeCell ref="P17:P20"/>
    <mergeCell ref="P21:P24"/>
    <mergeCell ref="P25:P28"/>
    <mergeCell ref="P29:P32"/>
    <mergeCell ref="P33:P36"/>
    <mergeCell ref="P37:P40"/>
    <mergeCell ref="P41:P44"/>
    <mergeCell ref="P45:P48"/>
    <mergeCell ref="P49:P52"/>
    <mergeCell ref="P53:P56"/>
    <mergeCell ref="P57:P60"/>
    <mergeCell ref="P62:P65"/>
    <mergeCell ref="P67:P70"/>
    <mergeCell ref="P71:P74"/>
    <mergeCell ref="P75:P78"/>
    <mergeCell ref="P80:P83"/>
    <mergeCell ref="P84:P87"/>
    <mergeCell ref="P88:P91"/>
    <mergeCell ref="P93:P96"/>
    <mergeCell ref="P97:P100"/>
    <mergeCell ref="P101:P104"/>
    <mergeCell ref="P105:P108"/>
    <mergeCell ref="P109:P112"/>
    <mergeCell ref="P113:P116"/>
    <mergeCell ref="P117:P120"/>
    <mergeCell ref="P121:P124"/>
    <mergeCell ref="P125:P128"/>
    <mergeCell ref="N113:N116"/>
    <mergeCell ref="N117:N120"/>
    <mergeCell ref="N121:N124"/>
    <mergeCell ref="N125:N128"/>
    <mergeCell ref="O4:O5"/>
    <mergeCell ref="O9:O12"/>
    <mergeCell ref="O13:O16"/>
    <mergeCell ref="O17:O20"/>
    <mergeCell ref="O21:O24"/>
    <mergeCell ref="O25:O28"/>
    <mergeCell ref="O29:O32"/>
    <mergeCell ref="O33:O36"/>
    <mergeCell ref="O37:O40"/>
    <mergeCell ref="O41:O44"/>
    <mergeCell ref="O45:O48"/>
    <mergeCell ref="O49:O52"/>
    <mergeCell ref="O53:O56"/>
    <mergeCell ref="O57:O60"/>
    <mergeCell ref="O62:O65"/>
    <mergeCell ref="O67:O70"/>
    <mergeCell ref="O71:O74"/>
    <mergeCell ref="O75:O78"/>
    <mergeCell ref="O80:O83"/>
    <mergeCell ref="O84:O87"/>
    <mergeCell ref="O88:O91"/>
    <mergeCell ref="O93:O96"/>
    <mergeCell ref="O97:O100"/>
    <mergeCell ref="O101:O104"/>
    <mergeCell ref="O105:O108"/>
    <mergeCell ref="O109:O112"/>
    <mergeCell ref="O113:O116"/>
    <mergeCell ref="O117:O120"/>
    <mergeCell ref="M105:M108"/>
    <mergeCell ref="M109:M112"/>
    <mergeCell ref="M113:M116"/>
    <mergeCell ref="M117:M120"/>
    <mergeCell ref="M121:M124"/>
    <mergeCell ref="M125:M128"/>
    <mergeCell ref="N4:N5"/>
    <mergeCell ref="N9:N12"/>
    <mergeCell ref="N13:N16"/>
    <mergeCell ref="N17:N20"/>
    <mergeCell ref="N21:N24"/>
    <mergeCell ref="N25:N28"/>
    <mergeCell ref="N29:N32"/>
    <mergeCell ref="N33:N36"/>
    <mergeCell ref="N37:N40"/>
    <mergeCell ref="N41:N44"/>
    <mergeCell ref="N45:N48"/>
    <mergeCell ref="N49:N52"/>
    <mergeCell ref="N53:N56"/>
    <mergeCell ref="N57:N60"/>
    <mergeCell ref="N62:N65"/>
    <mergeCell ref="N67:N70"/>
    <mergeCell ref="N71:N74"/>
    <mergeCell ref="N75:N78"/>
    <mergeCell ref="N80:N83"/>
    <mergeCell ref="N84:N87"/>
    <mergeCell ref="N88:N91"/>
    <mergeCell ref="N93:N96"/>
    <mergeCell ref="N97:N100"/>
    <mergeCell ref="N101:N104"/>
    <mergeCell ref="N105:N108"/>
    <mergeCell ref="N109:N112"/>
    <mergeCell ref="L97:L100"/>
    <mergeCell ref="L101:L104"/>
    <mergeCell ref="L105:L108"/>
    <mergeCell ref="L109:L112"/>
    <mergeCell ref="L113:L116"/>
    <mergeCell ref="L117:L120"/>
    <mergeCell ref="L121:L124"/>
    <mergeCell ref="L125:L128"/>
    <mergeCell ref="M4:M5"/>
    <mergeCell ref="M9:M12"/>
    <mergeCell ref="M13:M16"/>
    <mergeCell ref="M17:M20"/>
    <mergeCell ref="M21:M24"/>
    <mergeCell ref="M25:M28"/>
    <mergeCell ref="M29:M32"/>
    <mergeCell ref="M33:M36"/>
    <mergeCell ref="M37:M40"/>
    <mergeCell ref="M41:M44"/>
    <mergeCell ref="M45:M48"/>
    <mergeCell ref="M49:M52"/>
    <mergeCell ref="M53:M56"/>
    <mergeCell ref="M57:M60"/>
    <mergeCell ref="M62:M65"/>
    <mergeCell ref="M67:M70"/>
    <mergeCell ref="M71:M74"/>
    <mergeCell ref="M75:M78"/>
    <mergeCell ref="M80:M83"/>
    <mergeCell ref="M84:M87"/>
    <mergeCell ref="M88:M91"/>
    <mergeCell ref="M93:M96"/>
    <mergeCell ref="M97:M100"/>
    <mergeCell ref="M101:M104"/>
    <mergeCell ref="K88:K91"/>
    <mergeCell ref="K93:K96"/>
    <mergeCell ref="K97:K100"/>
    <mergeCell ref="K101:K104"/>
    <mergeCell ref="K105:K108"/>
    <mergeCell ref="K109:K112"/>
    <mergeCell ref="K113:K116"/>
    <mergeCell ref="K117:K120"/>
    <mergeCell ref="K121:K124"/>
    <mergeCell ref="K125:K128"/>
    <mergeCell ref="L4:L5"/>
    <mergeCell ref="L9:L12"/>
    <mergeCell ref="L13:L16"/>
    <mergeCell ref="L17:L20"/>
    <mergeCell ref="L21:L24"/>
    <mergeCell ref="L25:L28"/>
    <mergeCell ref="L29:L32"/>
    <mergeCell ref="L33:L36"/>
    <mergeCell ref="L37:L40"/>
    <mergeCell ref="L41:L44"/>
    <mergeCell ref="L45:L48"/>
    <mergeCell ref="L49:L52"/>
    <mergeCell ref="L53:L56"/>
    <mergeCell ref="L57:L60"/>
    <mergeCell ref="L62:L65"/>
    <mergeCell ref="L67:L70"/>
    <mergeCell ref="L71:L74"/>
    <mergeCell ref="L75:L78"/>
    <mergeCell ref="L80:L83"/>
    <mergeCell ref="L84:L87"/>
    <mergeCell ref="L88:L91"/>
    <mergeCell ref="L93:L96"/>
    <mergeCell ref="J80:J83"/>
    <mergeCell ref="J84:J87"/>
    <mergeCell ref="J88:J91"/>
    <mergeCell ref="J93:J96"/>
    <mergeCell ref="J97:J100"/>
    <mergeCell ref="J101:J104"/>
    <mergeCell ref="J105:J108"/>
    <mergeCell ref="J109:J112"/>
    <mergeCell ref="J113:J116"/>
    <mergeCell ref="J117:J120"/>
    <mergeCell ref="J121:J124"/>
    <mergeCell ref="J125:J128"/>
    <mergeCell ref="K4:K5"/>
    <mergeCell ref="K9:K12"/>
    <mergeCell ref="K13:K16"/>
    <mergeCell ref="K17:K20"/>
    <mergeCell ref="K21:K24"/>
    <mergeCell ref="K25:K28"/>
    <mergeCell ref="K29:K32"/>
    <mergeCell ref="K33:K36"/>
    <mergeCell ref="K37:K40"/>
    <mergeCell ref="K41:K44"/>
    <mergeCell ref="K45:K48"/>
    <mergeCell ref="K49:K52"/>
    <mergeCell ref="K53:K56"/>
    <mergeCell ref="K57:K60"/>
    <mergeCell ref="K62:K65"/>
    <mergeCell ref="K67:K70"/>
    <mergeCell ref="K71:K74"/>
    <mergeCell ref="K75:K78"/>
    <mergeCell ref="K80:K83"/>
    <mergeCell ref="K84:K87"/>
    <mergeCell ref="J9:J12"/>
    <mergeCell ref="J13:J16"/>
    <mergeCell ref="J17:J20"/>
    <mergeCell ref="J21:J24"/>
    <mergeCell ref="J25:J28"/>
    <mergeCell ref="J29:J32"/>
    <mergeCell ref="J33:J36"/>
    <mergeCell ref="J37:J40"/>
    <mergeCell ref="J41:J44"/>
    <mergeCell ref="J45:J48"/>
    <mergeCell ref="J49:J52"/>
    <mergeCell ref="J53:J56"/>
    <mergeCell ref="J57:J60"/>
    <mergeCell ref="J62:J65"/>
    <mergeCell ref="J67:J70"/>
    <mergeCell ref="J71:J74"/>
    <mergeCell ref="J75:J78"/>
    <mergeCell ref="H125:H128"/>
    <mergeCell ref="I4:I5"/>
    <mergeCell ref="I9:I12"/>
    <mergeCell ref="I13:I16"/>
    <mergeCell ref="I17:I20"/>
    <mergeCell ref="I21:I24"/>
    <mergeCell ref="I25:I28"/>
    <mergeCell ref="I29:I32"/>
    <mergeCell ref="I33:I36"/>
    <mergeCell ref="I37:I40"/>
    <mergeCell ref="I41:I44"/>
    <mergeCell ref="I45:I48"/>
    <mergeCell ref="I49:I52"/>
    <mergeCell ref="I53:I56"/>
    <mergeCell ref="I57:I60"/>
    <mergeCell ref="I62:I65"/>
    <mergeCell ref="I67:I70"/>
    <mergeCell ref="I71:I74"/>
    <mergeCell ref="I75:I78"/>
    <mergeCell ref="I80:I83"/>
    <mergeCell ref="I84:I87"/>
    <mergeCell ref="I88:I91"/>
    <mergeCell ref="I93:I96"/>
    <mergeCell ref="I97:I100"/>
    <mergeCell ref="I101:I104"/>
    <mergeCell ref="I105:I108"/>
    <mergeCell ref="I109:I112"/>
    <mergeCell ref="I113:I116"/>
    <mergeCell ref="I117:I120"/>
    <mergeCell ref="I121:I124"/>
    <mergeCell ref="I125:I128"/>
    <mergeCell ref="G117:G120"/>
    <mergeCell ref="G121:G124"/>
    <mergeCell ref="G125:G128"/>
    <mergeCell ref="H4:H5"/>
    <mergeCell ref="H9:H12"/>
    <mergeCell ref="H13:H16"/>
    <mergeCell ref="H17:H20"/>
    <mergeCell ref="H21:H24"/>
    <mergeCell ref="H25:H28"/>
    <mergeCell ref="H29:H32"/>
    <mergeCell ref="H33:H36"/>
    <mergeCell ref="H37:H40"/>
    <mergeCell ref="H41:H44"/>
    <mergeCell ref="H45:H48"/>
    <mergeCell ref="H49:H52"/>
    <mergeCell ref="H53:H56"/>
    <mergeCell ref="H57:H60"/>
    <mergeCell ref="H62:H65"/>
    <mergeCell ref="H67:H70"/>
    <mergeCell ref="H71:H74"/>
    <mergeCell ref="H75:H78"/>
    <mergeCell ref="H80:H83"/>
    <mergeCell ref="H84:H87"/>
    <mergeCell ref="H88:H91"/>
    <mergeCell ref="H93:H96"/>
    <mergeCell ref="H97:H100"/>
    <mergeCell ref="H101:H104"/>
    <mergeCell ref="H105:H108"/>
    <mergeCell ref="H109:H112"/>
    <mergeCell ref="H113:H116"/>
    <mergeCell ref="H117:H120"/>
    <mergeCell ref="H121:H124"/>
    <mergeCell ref="F109:F112"/>
    <mergeCell ref="F113:F116"/>
    <mergeCell ref="F117:F120"/>
    <mergeCell ref="F121:F124"/>
    <mergeCell ref="F125:F128"/>
    <mergeCell ref="G4:G5"/>
    <mergeCell ref="G9:G12"/>
    <mergeCell ref="G13:G16"/>
    <mergeCell ref="G17:G20"/>
    <mergeCell ref="G21:G24"/>
    <mergeCell ref="G25:G28"/>
    <mergeCell ref="G29:G32"/>
    <mergeCell ref="G33:G36"/>
    <mergeCell ref="G37:G40"/>
    <mergeCell ref="G41:G44"/>
    <mergeCell ref="G45:G48"/>
    <mergeCell ref="G49:G52"/>
    <mergeCell ref="G53:G56"/>
    <mergeCell ref="G57:G60"/>
    <mergeCell ref="G62:G65"/>
    <mergeCell ref="G67:G70"/>
    <mergeCell ref="G71:G74"/>
    <mergeCell ref="G75:G78"/>
    <mergeCell ref="G80:G83"/>
    <mergeCell ref="G84:G87"/>
    <mergeCell ref="G88:G91"/>
    <mergeCell ref="G93:G96"/>
    <mergeCell ref="G97:G100"/>
    <mergeCell ref="G101:G104"/>
    <mergeCell ref="G105:G108"/>
    <mergeCell ref="G109:G112"/>
    <mergeCell ref="G113:G116"/>
    <mergeCell ref="E101:E104"/>
    <mergeCell ref="E105:E108"/>
    <mergeCell ref="E109:E112"/>
    <mergeCell ref="E113:E116"/>
    <mergeCell ref="E117:E120"/>
    <mergeCell ref="E121:E124"/>
    <mergeCell ref="E125:E128"/>
    <mergeCell ref="F4:F5"/>
    <mergeCell ref="F9:F12"/>
    <mergeCell ref="F13:F16"/>
    <mergeCell ref="F17:F20"/>
    <mergeCell ref="F21:F24"/>
    <mergeCell ref="F25:F28"/>
    <mergeCell ref="F29:F32"/>
    <mergeCell ref="F33:F36"/>
    <mergeCell ref="F37:F40"/>
    <mergeCell ref="F41:F44"/>
    <mergeCell ref="F45:F48"/>
    <mergeCell ref="F49:F52"/>
    <mergeCell ref="F53:F56"/>
    <mergeCell ref="F57:F60"/>
    <mergeCell ref="F62:F65"/>
    <mergeCell ref="F67:F70"/>
    <mergeCell ref="F71:F74"/>
    <mergeCell ref="F75:F78"/>
    <mergeCell ref="F80:F83"/>
    <mergeCell ref="F84:F87"/>
    <mergeCell ref="F88:F91"/>
    <mergeCell ref="F93:F96"/>
    <mergeCell ref="F97:F100"/>
    <mergeCell ref="F101:F104"/>
    <mergeCell ref="F105:F108"/>
    <mergeCell ref="D93:D96"/>
    <mergeCell ref="D97:D100"/>
    <mergeCell ref="D101:D104"/>
    <mergeCell ref="D105:D108"/>
    <mergeCell ref="D109:D112"/>
    <mergeCell ref="D113:D116"/>
    <mergeCell ref="D117:D120"/>
    <mergeCell ref="D121:D124"/>
    <mergeCell ref="D125:D128"/>
    <mergeCell ref="E3:E5"/>
    <mergeCell ref="E9:E12"/>
    <mergeCell ref="E13:E16"/>
    <mergeCell ref="E17:E20"/>
    <mergeCell ref="E21:E24"/>
    <mergeCell ref="E25:E28"/>
    <mergeCell ref="E29:E32"/>
    <mergeCell ref="E33:E36"/>
    <mergeCell ref="E37:E40"/>
    <mergeCell ref="E41:E44"/>
    <mergeCell ref="E45:E48"/>
    <mergeCell ref="E49:E52"/>
    <mergeCell ref="E53:E56"/>
    <mergeCell ref="E57:E60"/>
    <mergeCell ref="E62:E65"/>
    <mergeCell ref="E67:E70"/>
    <mergeCell ref="E71:E74"/>
    <mergeCell ref="E75:E78"/>
    <mergeCell ref="E80:E83"/>
    <mergeCell ref="E84:E87"/>
    <mergeCell ref="E88:E91"/>
    <mergeCell ref="E93:E96"/>
    <mergeCell ref="E97:E100"/>
    <mergeCell ref="C80:C83"/>
    <mergeCell ref="C84:C87"/>
    <mergeCell ref="C88:C91"/>
    <mergeCell ref="C93:C96"/>
    <mergeCell ref="C97:C100"/>
    <mergeCell ref="C101:C104"/>
    <mergeCell ref="C105:C108"/>
    <mergeCell ref="C109:C112"/>
    <mergeCell ref="C113:C116"/>
    <mergeCell ref="C117:C120"/>
    <mergeCell ref="C121:C124"/>
    <mergeCell ref="C125:C128"/>
    <mergeCell ref="D9:D12"/>
    <mergeCell ref="D13:D16"/>
    <mergeCell ref="D17:D20"/>
    <mergeCell ref="D21:D24"/>
    <mergeCell ref="D25:D28"/>
    <mergeCell ref="D29:D32"/>
    <mergeCell ref="D33:D36"/>
    <mergeCell ref="D37:D40"/>
    <mergeCell ref="D41:D44"/>
    <mergeCell ref="D45:D48"/>
    <mergeCell ref="D49:D52"/>
    <mergeCell ref="D53:D56"/>
    <mergeCell ref="D57:D60"/>
    <mergeCell ref="D62:D65"/>
    <mergeCell ref="D67:D70"/>
    <mergeCell ref="D71:D74"/>
    <mergeCell ref="D75:D78"/>
    <mergeCell ref="D80:D83"/>
    <mergeCell ref="D84:D87"/>
    <mergeCell ref="D88:D91"/>
    <mergeCell ref="C9:C12"/>
    <mergeCell ref="C13:C16"/>
    <mergeCell ref="C17:C20"/>
    <mergeCell ref="C21:C24"/>
    <mergeCell ref="C25:C28"/>
    <mergeCell ref="C29:C32"/>
    <mergeCell ref="C33:C36"/>
    <mergeCell ref="C37:C40"/>
    <mergeCell ref="C41:C44"/>
    <mergeCell ref="C45:C48"/>
    <mergeCell ref="C49:C52"/>
    <mergeCell ref="C53:C56"/>
    <mergeCell ref="C57:C60"/>
    <mergeCell ref="C62:C65"/>
    <mergeCell ref="C67:C70"/>
    <mergeCell ref="C71:C74"/>
    <mergeCell ref="C75:C78"/>
    <mergeCell ref="B3:D3"/>
    <mergeCell ref="F3:I3"/>
    <mergeCell ref="J3:K3"/>
    <mergeCell ref="L3:M3"/>
    <mergeCell ref="N3:O3"/>
    <mergeCell ref="T3:X3"/>
    <mergeCell ref="Y3:AF3"/>
    <mergeCell ref="AL3:AM3"/>
    <mergeCell ref="AN3:AO3"/>
    <mergeCell ref="AP3:AW3"/>
    <mergeCell ref="AX3:BE3"/>
    <mergeCell ref="BF3:BM3"/>
    <mergeCell ref="BN3:BU3"/>
    <mergeCell ref="C4:D4"/>
    <mergeCell ref="AA4:AD4"/>
    <mergeCell ref="AR4:AU4"/>
    <mergeCell ref="AZ4:BC4"/>
    <mergeCell ref="BH4:BK4"/>
    <mergeCell ref="BP4:BS4"/>
    <mergeCell ref="J4:J5"/>
    <mergeCell ref="Q3:Q5"/>
    <mergeCell ref="X4:X5"/>
    <mergeCell ref="AE4:AE5"/>
  </mergeCells>
  <conditionalFormatting sqref="S9">
    <cfRule type="expression" dxfId="21" priority="42">
      <formula>T9=U9+V9+W9+X9</formula>
    </cfRule>
    <cfRule type="expression" dxfId="20" priority="43">
      <formula>T9&lt;&gt;U9+V9+W9+X9</formula>
    </cfRule>
  </conditionalFormatting>
  <conditionalFormatting sqref="S41">
    <cfRule type="expression" dxfId="19" priority="11">
      <formula>T41=U41+V41+W41+X41</formula>
    </cfRule>
    <cfRule type="expression" dxfId="18" priority="12">
      <formula>T41&lt;&gt;U41+V41+W41+X41</formula>
    </cfRule>
  </conditionalFormatting>
  <conditionalFormatting sqref="S62">
    <cfRule type="expression" dxfId="17" priority="36">
      <formula>T62=U62+V62+W62+X62</formula>
    </cfRule>
    <cfRule type="expression" dxfId="16" priority="37">
      <formula>T62&lt;&gt;U62+V62+W62+X62</formula>
    </cfRule>
  </conditionalFormatting>
  <conditionalFormatting sqref="Y7:Y8">
    <cfRule type="expression" dxfId="15" priority="1">
      <formula>Y7&lt;&gt;Z7</formula>
    </cfRule>
  </conditionalFormatting>
  <conditionalFormatting sqref="Y61:Y62">
    <cfRule type="expression" dxfId="14" priority="5">
      <formula>Y61&lt;&gt;Z61</formula>
    </cfRule>
  </conditionalFormatting>
  <conditionalFormatting sqref="Y66">
    <cfRule type="expression" dxfId="13" priority="25">
      <formula>Y66&lt;&gt;Z66</formula>
    </cfRule>
  </conditionalFormatting>
  <conditionalFormatting sqref="Y79">
    <cfRule type="expression" dxfId="12" priority="26">
      <formula>Y79&lt;&gt;Z79</formula>
    </cfRule>
  </conditionalFormatting>
  <conditionalFormatting sqref="Y92">
    <cfRule type="expression" dxfId="11" priority="13">
      <formula>Y92&lt;&gt;Z92</formula>
    </cfRule>
  </conditionalFormatting>
  <conditionalFormatting sqref="Z7:AO7">
    <cfRule type="expression" dxfId="10" priority="45">
      <formula>Z$5=#REF!</formula>
    </cfRule>
  </conditionalFormatting>
  <conditionalFormatting sqref="AQ7:AW7">
    <cfRule type="expression" dxfId="9" priority="44">
      <formula>AQ$5=#REF!</formula>
    </cfRule>
  </conditionalFormatting>
  <conditionalFormatting sqref="AY7:BE7">
    <cfRule type="expression" dxfId="8" priority="23">
      <formula>AY$5=#REF!</formula>
    </cfRule>
  </conditionalFormatting>
  <conditionalFormatting sqref="BG7:BM7">
    <cfRule type="expression" dxfId="7" priority="22">
      <formula>BG$5=#REF!</formula>
    </cfRule>
  </conditionalFormatting>
  <conditionalFormatting sqref="BO7:BU7">
    <cfRule type="expression" dxfId="6" priority="21">
      <formula>BO$5=#REF!</formula>
    </cfRule>
  </conditionalFormatting>
  <printOptions horizontalCentered="1"/>
  <pageMargins left="0.31496062992126" right="0.31496062992126" top="0.35433070866141703" bottom="0.55118110236220497" header="0.31496062992126" footer="0.31496062992126"/>
  <pageSetup paperSize="14" scale="70" fitToHeight="0" pageOrder="overThenDown" orientation="landscape"/>
  <headerFooter>
    <oddFooter>&amp;L&amp;F&amp;R&amp;P DE &amp;N</oddFooter>
  </headerFooter>
  <colBreaks count="5" manualBreakCount="5">
    <brk id="13" max="1048575" man="1"/>
    <brk id="17" max="1048575" man="1"/>
    <brk id="32" max="127" man="1"/>
    <brk id="41" max="1048575" man="1"/>
    <brk id="5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3"/>
  <sheetViews>
    <sheetView workbookViewId="0">
      <selection activeCell="C21" sqref="C21"/>
    </sheetView>
  </sheetViews>
  <sheetFormatPr baseColWidth="10" defaultColWidth="11.5703125" defaultRowHeight="12.75"/>
  <cols>
    <col min="1" max="1" width="20.7109375" style="877" customWidth="1"/>
    <col min="2" max="2" width="4.7109375" style="877" customWidth="1"/>
    <col min="3" max="3" width="38.5703125" style="877" customWidth="1"/>
    <col min="4" max="4" width="4.7109375" style="877" customWidth="1"/>
    <col min="5" max="5" width="16.7109375" style="877" customWidth="1"/>
    <col min="6" max="6" width="4.28515625" style="877" customWidth="1"/>
    <col min="7" max="16384" width="11.5703125" style="877"/>
  </cols>
  <sheetData>
    <row r="2" spans="1:7" ht="13.9" customHeight="1"/>
    <row r="9" spans="1:7" s="876" customFormat="1" ht="30">
      <c r="A9" s="878" t="s">
        <v>2863</v>
      </c>
      <c r="C9" s="879" t="s">
        <v>2864</v>
      </c>
      <c r="D9" s="880"/>
      <c r="E9" s="879" t="s">
        <v>2865</v>
      </c>
      <c r="F9" s="880"/>
      <c r="G9" s="879" t="s">
        <v>2866</v>
      </c>
    </row>
    <row r="10" spans="1:7" ht="15">
      <c r="A10" s="881" t="s">
        <v>2867</v>
      </c>
      <c r="C10" s="882" t="s">
        <v>2868</v>
      </c>
      <c r="D10" s="880"/>
      <c r="E10" s="883" t="s">
        <v>2869</v>
      </c>
      <c r="F10" s="880"/>
      <c r="G10" s="883" t="s">
        <v>2870</v>
      </c>
    </row>
    <row r="11" spans="1:7" ht="15">
      <c r="A11" s="881" t="s">
        <v>2871</v>
      </c>
      <c r="C11" s="882" t="s">
        <v>2872</v>
      </c>
      <c r="D11" s="880"/>
      <c r="E11" s="883" t="s">
        <v>2873</v>
      </c>
      <c r="F11" s="880"/>
      <c r="G11" s="883" t="s">
        <v>2874</v>
      </c>
    </row>
    <row r="12" spans="1:7" ht="15">
      <c r="C12" s="882" t="s">
        <v>2875</v>
      </c>
      <c r="D12" s="880"/>
      <c r="E12" s="883" t="s">
        <v>2876</v>
      </c>
      <c r="F12" s="880"/>
      <c r="G12" s="880"/>
    </row>
    <row r="13" spans="1:7" ht="15">
      <c r="C13" s="882" t="s">
        <v>2877</v>
      </c>
      <c r="D13" s="880"/>
      <c r="E13" s="883" t="s">
        <v>2878</v>
      </c>
      <c r="F13" s="880"/>
      <c r="G13" s="880"/>
    </row>
  </sheetData>
  <conditionalFormatting sqref="A10:A11">
    <cfRule type="containsText" dxfId="565" priority="1" operator="containsText" text="Anual">
      <formula>NOT(ISERROR(SEARCH("Anual",A10)))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79995117038483843"/>
  </sheetPr>
  <dimension ref="A1:BU601"/>
  <sheetViews>
    <sheetView zoomScale="50" zoomScaleNormal="50" workbookViewId="0">
      <pane xSplit="5" ySplit="6" topLeftCell="F7" activePane="bottomRight" state="frozen"/>
      <selection pane="topRight"/>
      <selection pane="bottomLeft"/>
      <selection pane="bottomRight" activeCell="O21" sqref="O21:O24"/>
    </sheetView>
  </sheetViews>
  <sheetFormatPr baseColWidth="10" defaultColWidth="11.42578125" defaultRowHeight="15.75"/>
  <cols>
    <col min="1" max="2" width="7.7109375" style="96" customWidth="1"/>
    <col min="3" max="3" width="8.7109375" style="97" customWidth="1"/>
    <col min="4" max="4" width="52.7109375" style="98" customWidth="1"/>
    <col min="5" max="5" width="8.7109375" style="98" customWidth="1"/>
    <col min="6" max="6" width="12.7109375" style="98" customWidth="1"/>
    <col min="7" max="7" width="18.7109375" style="99" customWidth="1"/>
    <col min="8" max="9" width="10.7109375" style="100" customWidth="1"/>
    <col min="10" max="10" width="10.7109375" style="101" customWidth="1"/>
    <col min="11" max="11" width="20.7109375" style="101" customWidth="1"/>
    <col min="12" max="12" width="10.7109375" style="98" customWidth="1"/>
    <col min="13" max="13" width="40.7109375" style="98" customWidth="1"/>
    <col min="14" max="14" width="20.7109375" style="98" customWidth="1"/>
    <col min="15" max="15" width="140.7109375" style="102" customWidth="1"/>
    <col min="16" max="16" width="36.7109375" style="98" customWidth="1"/>
    <col min="17" max="17" width="14.7109375" style="98" customWidth="1"/>
    <col min="18" max="18" width="14.5703125" style="98" customWidth="1"/>
    <col min="19" max="19" width="1.7109375" style="98" customWidth="1"/>
    <col min="20" max="20" width="15" style="100" customWidth="1"/>
    <col min="21" max="24" width="15" style="103" customWidth="1"/>
    <col min="25" max="25" width="15.140625" style="103" customWidth="1"/>
    <col min="26" max="32" width="15.140625" style="104" customWidth="1"/>
    <col min="33" max="33" width="64.7109375" style="104" customWidth="1"/>
    <col min="34" max="36" width="14.7109375" style="104" customWidth="1"/>
    <col min="37" max="37" width="50.7109375" style="104" customWidth="1"/>
    <col min="38" max="41" width="13.28515625" style="104" customWidth="1"/>
    <col min="42" max="42" width="13.28515625" style="105" customWidth="1"/>
    <col min="43" max="46" width="13.28515625" style="106" customWidth="1"/>
    <col min="47" max="49" width="13.28515625" style="107" customWidth="1"/>
    <col min="50" max="50" width="13.28515625" style="105" customWidth="1"/>
    <col min="51" max="53" width="13.28515625" style="106" customWidth="1"/>
    <col min="54" max="57" width="13.28515625" style="107" customWidth="1"/>
    <col min="58" max="58" width="13.28515625" style="105" customWidth="1"/>
    <col min="59" max="62" width="13.28515625" style="106" customWidth="1"/>
    <col min="63" max="65" width="13.28515625" style="107" customWidth="1"/>
    <col min="66" max="66" width="13.28515625" style="105" customWidth="1"/>
    <col min="67" max="70" width="13.28515625" style="106" customWidth="1"/>
    <col min="71" max="73" width="13.28515625" style="107" customWidth="1"/>
    <col min="74" max="109" width="12.7109375" style="107" customWidth="1"/>
    <col min="110" max="16384" width="11.42578125" style="107"/>
  </cols>
  <sheetData>
    <row r="1" spans="1:73" s="93" customFormat="1" ht="30" customHeight="1">
      <c r="A1" s="108"/>
      <c r="B1" s="109"/>
      <c r="D1" s="110" t="s">
        <v>2879</v>
      </c>
      <c r="E1" s="111" t="s">
        <v>2880</v>
      </c>
      <c r="F1" s="109" t="s">
        <v>2881</v>
      </c>
      <c r="G1" s="112"/>
      <c r="H1" s="111"/>
      <c r="I1" s="111"/>
      <c r="J1" s="111"/>
      <c r="K1" s="111"/>
      <c r="L1" s="111"/>
      <c r="M1" s="152" t="s">
        <v>2882</v>
      </c>
      <c r="O1" s="153" t="s">
        <v>2883</v>
      </c>
      <c r="Q1" s="152" t="s">
        <v>2882</v>
      </c>
      <c r="R1" s="109"/>
      <c r="S1" s="109"/>
      <c r="T1" s="109" t="s">
        <v>2884</v>
      </c>
      <c r="U1" s="109"/>
      <c r="V1" s="109"/>
      <c r="W1" s="109"/>
      <c r="X1" s="109"/>
      <c r="Y1" s="109"/>
      <c r="Z1" s="109"/>
      <c r="AA1" s="109"/>
      <c r="AB1" s="109"/>
      <c r="AF1" s="152" t="s">
        <v>2882</v>
      </c>
      <c r="AG1" s="188" t="s">
        <v>2885</v>
      </c>
      <c r="AH1" s="110"/>
      <c r="AI1" s="110"/>
      <c r="AJ1" s="110"/>
      <c r="AK1" s="110"/>
      <c r="AL1" s="110"/>
      <c r="AM1" s="110"/>
      <c r="AN1" s="110"/>
      <c r="AO1" s="152" t="s">
        <v>2882</v>
      </c>
      <c r="AP1" s="109"/>
      <c r="AQ1" s="109" t="s">
        <v>2886</v>
      </c>
      <c r="AR1" s="109"/>
      <c r="AS1" s="109"/>
      <c r="AT1" s="109"/>
      <c r="AU1" s="109"/>
      <c r="AV1" s="109"/>
      <c r="AW1" s="109"/>
      <c r="AX1" s="109"/>
      <c r="AY1" s="109"/>
      <c r="AZ1" s="109"/>
      <c r="BA1" s="109"/>
      <c r="BE1" s="152" t="s">
        <v>2882</v>
      </c>
      <c r="BF1" s="109"/>
      <c r="BG1" s="109" t="s">
        <v>2886</v>
      </c>
      <c r="BH1" s="109"/>
      <c r="BI1" s="109"/>
      <c r="BJ1" s="109"/>
      <c r="BK1" s="109"/>
      <c r="BL1" s="109"/>
      <c r="BM1" s="109"/>
      <c r="BN1" s="109"/>
      <c r="BO1" s="109"/>
      <c r="BP1" s="109"/>
      <c r="BQ1" s="109"/>
      <c r="BU1" s="152" t="s">
        <v>2882</v>
      </c>
    </row>
    <row r="2" spans="1:73" s="94" customFormat="1" ht="30" customHeight="1">
      <c r="A2" s="113"/>
      <c r="B2" s="114"/>
      <c r="F2" s="114" t="s">
        <v>3945</v>
      </c>
      <c r="G2" s="115"/>
      <c r="H2" s="116"/>
      <c r="I2" s="116"/>
      <c r="J2" s="116"/>
      <c r="K2" s="116"/>
      <c r="O2" s="154" t="str">
        <f>+F2</f>
        <v>SECRETARIA DE PROGRAMAS Y PROYECTOS ESTRATÉGICOS Y ESPECIALES</v>
      </c>
      <c r="Q2" s="114"/>
      <c r="R2" s="166"/>
      <c r="S2" s="166"/>
      <c r="T2" s="166"/>
      <c r="U2" s="166"/>
      <c r="V2" s="166"/>
      <c r="X2" s="114" t="str">
        <f>+F2</f>
        <v>SECRETARIA DE PROGRAMAS Y PROYECTOS ESTRATÉGICOS Y ESPECIALES</v>
      </c>
      <c r="Y2" s="166"/>
      <c r="Z2" s="166"/>
      <c r="AA2" s="166"/>
      <c r="AB2" s="166"/>
      <c r="AE2" s="114"/>
      <c r="AF2" s="114"/>
      <c r="AG2" s="114"/>
      <c r="AH2" s="114" t="str">
        <f>+F2</f>
        <v>SECRETARIA DE PROGRAMAS Y PROYECTOS ESTRATÉGICOS Y ESPECIALES</v>
      </c>
      <c r="AI2" s="114"/>
      <c r="AJ2" s="114"/>
      <c r="AK2" s="114"/>
      <c r="AL2" s="114"/>
      <c r="AM2" s="114"/>
      <c r="AN2" s="114"/>
      <c r="AO2" s="114"/>
      <c r="AP2" s="166"/>
      <c r="AQ2" s="166"/>
      <c r="AR2" s="166"/>
      <c r="AT2" s="166"/>
      <c r="AU2" s="114" t="str">
        <f>+X2</f>
        <v>SECRETARIA DE PROGRAMAS Y PROYECTOS ESTRATÉGICOS Y ESPECIALES</v>
      </c>
      <c r="AV2" s="166"/>
      <c r="AW2" s="166"/>
      <c r="AX2" s="166"/>
      <c r="AY2" s="166"/>
      <c r="AZ2" s="166"/>
      <c r="BA2" s="166"/>
      <c r="BC2" s="114"/>
      <c r="BD2" s="114"/>
      <c r="BE2" s="114"/>
      <c r="BF2" s="166"/>
      <c r="BG2" s="166"/>
      <c r="BH2" s="166"/>
      <c r="BI2" s="114"/>
      <c r="BJ2" s="166"/>
      <c r="BK2" s="114" t="str">
        <f>+AU2</f>
        <v>SECRETARIA DE PROGRAMAS Y PROYECTOS ESTRATÉGICOS Y ESPECIALES</v>
      </c>
      <c r="BL2" s="166"/>
      <c r="BM2" s="166"/>
      <c r="BN2" s="166"/>
      <c r="BO2" s="166"/>
      <c r="BP2" s="166"/>
      <c r="BQ2" s="166"/>
      <c r="BS2" s="114"/>
      <c r="BT2" s="114"/>
      <c r="BU2" s="114"/>
    </row>
    <row r="3" spans="1:73" ht="30" customHeight="1">
      <c r="A3" s="117" t="s">
        <v>2888</v>
      </c>
      <c r="B3" s="1157" t="s">
        <v>2889</v>
      </c>
      <c r="C3" s="1158"/>
      <c r="D3" s="1159"/>
      <c r="E3" s="1198" t="s">
        <v>268</v>
      </c>
      <c r="F3" s="1160" t="s">
        <v>2890</v>
      </c>
      <c r="G3" s="1161"/>
      <c r="H3" s="1161"/>
      <c r="I3" s="1162"/>
      <c r="J3" s="1160" t="s">
        <v>2890</v>
      </c>
      <c r="K3" s="1162"/>
      <c r="L3" s="1160" t="s">
        <v>2890</v>
      </c>
      <c r="M3" s="1162"/>
      <c r="N3" s="1163" t="s">
        <v>2891</v>
      </c>
      <c r="O3" s="1164"/>
      <c r="P3" s="1258" t="s">
        <v>2892</v>
      </c>
      <c r="Q3" s="1209" t="s">
        <v>2893</v>
      </c>
      <c r="R3" s="1273" t="s">
        <v>2894</v>
      </c>
      <c r="S3" s="167"/>
      <c r="T3" s="1165" t="s">
        <v>2895</v>
      </c>
      <c r="U3" s="1166"/>
      <c r="V3" s="1166"/>
      <c r="W3" s="1166"/>
      <c r="X3" s="1167"/>
      <c r="Y3" s="1168" t="s">
        <v>2896</v>
      </c>
      <c r="Z3" s="1169"/>
      <c r="AA3" s="1169"/>
      <c r="AB3" s="1169"/>
      <c r="AC3" s="1169"/>
      <c r="AD3" s="1169"/>
      <c r="AE3" s="1169"/>
      <c r="AF3" s="1170"/>
      <c r="AG3" s="1176" t="s">
        <v>2897</v>
      </c>
      <c r="AH3" s="1173" t="s">
        <v>2864</v>
      </c>
      <c r="AI3" s="1173" t="s">
        <v>2865</v>
      </c>
      <c r="AJ3" s="1173" t="s">
        <v>2898</v>
      </c>
      <c r="AK3" s="1176" t="s">
        <v>2899</v>
      </c>
      <c r="AL3" s="1171" t="s">
        <v>2900</v>
      </c>
      <c r="AM3" s="1172"/>
      <c r="AN3" s="1171" t="s">
        <v>2901</v>
      </c>
      <c r="AO3" s="1172"/>
      <c r="AP3" s="1179" t="s">
        <v>2902</v>
      </c>
      <c r="AQ3" s="1180"/>
      <c r="AR3" s="1180"/>
      <c r="AS3" s="1180"/>
      <c r="AT3" s="1180"/>
      <c r="AU3" s="1180"/>
      <c r="AV3" s="1180"/>
      <c r="AW3" s="1181"/>
      <c r="AX3" s="1182" t="s">
        <v>2903</v>
      </c>
      <c r="AY3" s="1183"/>
      <c r="AZ3" s="1183"/>
      <c r="BA3" s="1183"/>
      <c r="BB3" s="1183"/>
      <c r="BC3" s="1183"/>
      <c r="BD3" s="1183"/>
      <c r="BE3" s="1184"/>
      <c r="BF3" s="1185" t="s">
        <v>2904</v>
      </c>
      <c r="BG3" s="1186"/>
      <c r="BH3" s="1186"/>
      <c r="BI3" s="1186"/>
      <c r="BJ3" s="1186"/>
      <c r="BK3" s="1186"/>
      <c r="BL3" s="1186"/>
      <c r="BM3" s="1187"/>
      <c r="BN3" s="1188" t="s">
        <v>2905</v>
      </c>
      <c r="BO3" s="1189"/>
      <c r="BP3" s="1189"/>
      <c r="BQ3" s="1189"/>
      <c r="BR3" s="1189"/>
      <c r="BS3" s="1189"/>
      <c r="BT3" s="1189"/>
      <c r="BU3" s="1189"/>
    </row>
    <row r="4" spans="1:73" ht="30" customHeight="1">
      <c r="A4" s="118"/>
      <c r="B4" s="119" t="s">
        <v>2906</v>
      </c>
      <c r="C4" s="1190" t="s">
        <v>2907</v>
      </c>
      <c r="D4" s="1191"/>
      <c r="E4" s="1199"/>
      <c r="F4" s="1205" t="s">
        <v>2908</v>
      </c>
      <c r="G4" s="1201" t="s">
        <v>277</v>
      </c>
      <c r="H4" s="1203" t="s">
        <v>2909</v>
      </c>
      <c r="I4" s="1203" t="s">
        <v>2910</v>
      </c>
      <c r="J4" s="1205" t="s">
        <v>2911</v>
      </c>
      <c r="K4" s="1205" t="s">
        <v>2912</v>
      </c>
      <c r="L4" s="1205" t="s">
        <v>2913</v>
      </c>
      <c r="M4" s="1205" t="s">
        <v>2914</v>
      </c>
      <c r="N4" s="1250" t="s">
        <v>2915</v>
      </c>
      <c r="O4" s="1207" t="s">
        <v>2916</v>
      </c>
      <c r="P4" s="1259"/>
      <c r="Q4" s="1210"/>
      <c r="R4" s="1274"/>
      <c r="S4" s="168"/>
      <c r="T4" s="1282" t="s">
        <v>2917</v>
      </c>
      <c r="U4" s="1212" t="s">
        <v>2918</v>
      </c>
      <c r="V4" s="1290" t="s">
        <v>2919</v>
      </c>
      <c r="W4" s="1214" t="s">
        <v>2920</v>
      </c>
      <c r="X4" s="1292" t="s">
        <v>2921</v>
      </c>
      <c r="Y4" s="1216" t="s">
        <v>2922</v>
      </c>
      <c r="Z4" s="1216" t="s">
        <v>2923</v>
      </c>
      <c r="AA4" s="1192" t="s">
        <v>2924</v>
      </c>
      <c r="AB4" s="1193"/>
      <c r="AC4" s="1193"/>
      <c r="AD4" s="1194"/>
      <c r="AE4" s="1218" t="s">
        <v>2925</v>
      </c>
      <c r="AF4" s="1297" t="s">
        <v>2926</v>
      </c>
      <c r="AG4" s="1177"/>
      <c r="AH4" s="1174"/>
      <c r="AI4" s="1174"/>
      <c r="AJ4" s="1174"/>
      <c r="AK4" s="1177"/>
      <c r="AL4" s="189" t="s">
        <v>2927</v>
      </c>
      <c r="AM4" s="189" t="s">
        <v>2928</v>
      </c>
      <c r="AN4" s="189" t="s">
        <v>2927</v>
      </c>
      <c r="AO4" s="189" t="s">
        <v>2928</v>
      </c>
      <c r="AP4" s="1299" t="s">
        <v>2929</v>
      </c>
      <c r="AQ4" s="1303" t="s">
        <v>2930</v>
      </c>
      <c r="AR4" s="1195" t="s">
        <v>2924</v>
      </c>
      <c r="AS4" s="1196"/>
      <c r="AT4" s="1196"/>
      <c r="AU4" s="1197"/>
      <c r="AV4" s="1304" t="s">
        <v>2925</v>
      </c>
      <c r="AW4" s="1305" t="s">
        <v>2926</v>
      </c>
      <c r="AX4" s="1299" t="s">
        <v>2931</v>
      </c>
      <c r="AY4" s="1303" t="s">
        <v>2930</v>
      </c>
      <c r="AZ4" s="1195" t="s">
        <v>2924</v>
      </c>
      <c r="BA4" s="1196"/>
      <c r="BB4" s="1196"/>
      <c r="BC4" s="1197"/>
      <c r="BD4" s="1304" t="s">
        <v>2925</v>
      </c>
      <c r="BE4" s="1305" t="s">
        <v>2926</v>
      </c>
      <c r="BF4" s="1299" t="s">
        <v>2932</v>
      </c>
      <c r="BG4" s="1303" t="s">
        <v>2930</v>
      </c>
      <c r="BH4" s="1195" t="s">
        <v>2924</v>
      </c>
      <c r="BI4" s="1196"/>
      <c r="BJ4" s="1196"/>
      <c r="BK4" s="1197"/>
      <c r="BL4" s="1304" t="s">
        <v>2925</v>
      </c>
      <c r="BM4" s="1305" t="s">
        <v>2926</v>
      </c>
      <c r="BN4" s="1299" t="s">
        <v>2933</v>
      </c>
      <c r="BO4" s="1303" t="s">
        <v>2930</v>
      </c>
      <c r="BP4" s="1195" t="s">
        <v>2924</v>
      </c>
      <c r="BQ4" s="1196"/>
      <c r="BR4" s="1196"/>
      <c r="BS4" s="1197"/>
      <c r="BT4" s="1304" t="s">
        <v>2925</v>
      </c>
      <c r="BU4" s="1305" t="s">
        <v>2926</v>
      </c>
    </row>
    <row r="5" spans="1:73" ht="30" customHeight="1">
      <c r="A5" s="120"/>
      <c r="B5" s="121"/>
      <c r="C5" s="122" t="s">
        <v>2934</v>
      </c>
      <c r="D5" s="123" t="s">
        <v>267</v>
      </c>
      <c r="E5" s="1200"/>
      <c r="F5" s="1206"/>
      <c r="G5" s="1202"/>
      <c r="H5" s="1204"/>
      <c r="I5" s="1204"/>
      <c r="J5" s="1206"/>
      <c r="K5" s="1206"/>
      <c r="L5" s="1206"/>
      <c r="M5" s="1206"/>
      <c r="N5" s="1251"/>
      <c r="O5" s="1208"/>
      <c r="P5" s="1260"/>
      <c r="Q5" s="1211"/>
      <c r="R5" s="1275"/>
      <c r="S5" s="169"/>
      <c r="T5" s="1283"/>
      <c r="U5" s="1213"/>
      <c r="V5" s="1291"/>
      <c r="W5" s="1215"/>
      <c r="X5" s="1293"/>
      <c r="Y5" s="1217"/>
      <c r="Z5" s="1217"/>
      <c r="AA5" s="182" t="s">
        <v>2935</v>
      </c>
      <c r="AB5" s="182" t="s">
        <v>2936</v>
      </c>
      <c r="AC5" s="182" t="s">
        <v>2937</v>
      </c>
      <c r="AD5" s="182" t="s">
        <v>2938</v>
      </c>
      <c r="AE5" s="1219"/>
      <c r="AF5" s="1298"/>
      <c r="AG5" s="1178"/>
      <c r="AH5" s="1175"/>
      <c r="AI5" s="1175"/>
      <c r="AJ5" s="1175"/>
      <c r="AK5" s="1178"/>
      <c r="AL5" s="190" t="s">
        <v>2939</v>
      </c>
      <c r="AM5" s="190" t="s">
        <v>2939</v>
      </c>
      <c r="AN5" s="190" t="s">
        <v>2939</v>
      </c>
      <c r="AO5" s="190" t="s">
        <v>2939</v>
      </c>
      <c r="AP5" s="1293"/>
      <c r="AQ5" s="1217"/>
      <c r="AR5" s="182" t="s">
        <v>2935</v>
      </c>
      <c r="AS5" s="182" t="s">
        <v>2936</v>
      </c>
      <c r="AT5" s="182" t="s">
        <v>2937</v>
      </c>
      <c r="AU5" s="182" t="s">
        <v>2938</v>
      </c>
      <c r="AV5" s="1219"/>
      <c r="AW5" s="1298"/>
      <c r="AX5" s="1293"/>
      <c r="AY5" s="1217"/>
      <c r="AZ5" s="182" t="s">
        <v>2935</v>
      </c>
      <c r="BA5" s="182" t="s">
        <v>2936</v>
      </c>
      <c r="BB5" s="182" t="s">
        <v>2937</v>
      </c>
      <c r="BC5" s="182" t="s">
        <v>2938</v>
      </c>
      <c r="BD5" s="1219"/>
      <c r="BE5" s="1298"/>
      <c r="BF5" s="1293"/>
      <c r="BG5" s="1217"/>
      <c r="BH5" s="182" t="s">
        <v>2935</v>
      </c>
      <c r="BI5" s="182" t="s">
        <v>2936</v>
      </c>
      <c r="BJ5" s="182" t="s">
        <v>2937</v>
      </c>
      <c r="BK5" s="182" t="s">
        <v>2938</v>
      </c>
      <c r="BL5" s="1219"/>
      <c r="BM5" s="1298"/>
      <c r="BN5" s="1293"/>
      <c r="BO5" s="1217"/>
      <c r="BP5" s="182" t="s">
        <v>2935</v>
      </c>
      <c r="BQ5" s="182" t="s">
        <v>2936</v>
      </c>
      <c r="BR5" s="182" t="s">
        <v>2937</v>
      </c>
      <c r="BS5" s="182" t="s">
        <v>2938</v>
      </c>
      <c r="BT5" s="1219"/>
      <c r="BU5" s="1298"/>
    </row>
    <row r="6" spans="1:73" s="95" customFormat="1" ht="15" customHeight="1">
      <c r="A6" s="124">
        <v>7</v>
      </c>
      <c r="B6" s="124">
        <v>7</v>
      </c>
      <c r="C6" s="124">
        <v>8</v>
      </c>
      <c r="D6" s="125">
        <v>52</v>
      </c>
      <c r="E6" s="125">
        <v>8</v>
      </c>
      <c r="F6" s="125">
        <v>12</v>
      </c>
      <c r="G6" s="126">
        <v>18</v>
      </c>
      <c r="H6" s="125">
        <v>10</v>
      </c>
      <c r="I6" s="125">
        <v>10</v>
      </c>
      <c r="J6" s="125">
        <v>10</v>
      </c>
      <c r="K6" s="125">
        <v>20</v>
      </c>
      <c r="L6" s="125">
        <v>10</v>
      </c>
      <c r="M6" s="125">
        <v>40</v>
      </c>
      <c r="N6" s="125">
        <v>20</v>
      </c>
      <c r="O6" s="126">
        <v>140</v>
      </c>
      <c r="P6" s="125">
        <v>36</v>
      </c>
      <c r="Q6" s="125">
        <v>14</v>
      </c>
      <c r="R6" s="125">
        <v>13.8</v>
      </c>
      <c r="S6" s="170">
        <v>1</v>
      </c>
      <c r="T6" s="125">
        <v>14.2</v>
      </c>
      <c r="U6" s="125">
        <v>14.2</v>
      </c>
      <c r="V6" s="125">
        <v>14.2</v>
      </c>
      <c r="W6" s="125">
        <v>14.2</v>
      </c>
      <c r="X6" s="125">
        <v>14.2</v>
      </c>
      <c r="Y6" s="125">
        <v>14.4</v>
      </c>
      <c r="Z6" s="125">
        <v>14.4</v>
      </c>
      <c r="AA6" s="125">
        <v>14.4</v>
      </c>
      <c r="AB6" s="125">
        <v>14.4</v>
      </c>
      <c r="AC6" s="125">
        <v>14.4</v>
      </c>
      <c r="AD6" s="125">
        <v>14.4</v>
      </c>
      <c r="AE6" s="125">
        <v>14.4</v>
      </c>
      <c r="AF6" s="125">
        <v>14.4</v>
      </c>
      <c r="AG6" s="125">
        <v>64</v>
      </c>
      <c r="AH6" s="191">
        <v>14</v>
      </c>
      <c r="AI6" s="191">
        <v>14</v>
      </c>
      <c r="AJ6" s="191">
        <v>14</v>
      </c>
      <c r="AK6" s="125">
        <v>50</v>
      </c>
      <c r="AL6" s="125">
        <v>12.5</v>
      </c>
      <c r="AM6" s="125">
        <v>12.5</v>
      </c>
      <c r="AN6" s="125">
        <v>12.5</v>
      </c>
      <c r="AO6" s="125">
        <v>12.5</v>
      </c>
      <c r="AP6" s="125">
        <v>12.5</v>
      </c>
      <c r="AQ6" s="125">
        <v>12.5</v>
      </c>
      <c r="AR6" s="125">
        <v>12.5</v>
      </c>
      <c r="AS6" s="125">
        <v>12.5</v>
      </c>
      <c r="AT6" s="125">
        <v>12.5</v>
      </c>
      <c r="AU6" s="125">
        <v>12.5</v>
      </c>
      <c r="AV6" s="125">
        <v>12.5</v>
      </c>
      <c r="AW6" s="125">
        <v>12.5</v>
      </c>
      <c r="AX6" s="125">
        <v>12.5</v>
      </c>
      <c r="AY6" s="125">
        <v>12.5</v>
      </c>
      <c r="AZ6" s="125">
        <v>12.5</v>
      </c>
      <c r="BA6" s="125">
        <v>12.5</v>
      </c>
      <c r="BB6" s="125">
        <v>12.5</v>
      </c>
      <c r="BC6" s="125">
        <v>12.5</v>
      </c>
      <c r="BD6" s="125">
        <v>12.5</v>
      </c>
      <c r="BE6" s="125">
        <v>12.5</v>
      </c>
      <c r="BF6" s="125">
        <v>12.5</v>
      </c>
      <c r="BG6" s="125">
        <v>12.5</v>
      </c>
      <c r="BH6" s="125">
        <v>12.5</v>
      </c>
      <c r="BI6" s="125">
        <v>12.5</v>
      </c>
      <c r="BJ6" s="125">
        <v>12.5</v>
      </c>
      <c r="BK6" s="125">
        <v>12.5</v>
      </c>
      <c r="BL6" s="125">
        <v>12.5</v>
      </c>
      <c r="BM6" s="125">
        <v>12.5</v>
      </c>
      <c r="BN6" s="125">
        <v>12.5</v>
      </c>
      <c r="BO6" s="125">
        <v>12.5</v>
      </c>
      <c r="BP6" s="125">
        <v>12.5</v>
      </c>
      <c r="BQ6" s="125">
        <v>12.5</v>
      </c>
      <c r="BR6" s="125">
        <v>12.5</v>
      </c>
      <c r="BS6" s="125">
        <v>12.5</v>
      </c>
      <c r="BT6" s="125">
        <v>12.5</v>
      </c>
      <c r="BU6" s="125">
        <v>12.5</v>
      </c>
    </row>
    <row r="7" spans="1:73" ht="40.15" customHeight="1">
      <c r="A7" s="127" t="s">
        <v>3884</v>
      </c>
      <c r="B7" s="128" t="s">
        <v>2733</v>
      </c>
      <c r="C7" s="129"/>
      <c r="D7" s="130"/>
      <c r="E7" s="130"/>
      <c r="F7" s="130"/>
      <c r="G7" s="131"/>
      <c r="H7" s="132"/>
      <c r="I7" s="132"/>
      <c r="J7" s="155"/>
      <c r="K7" s="155"/>
      <c r="L7" s="130"/>
      <c r="M7" s="130"/>
      <c r="N7" s="130"/>
      <c r="O7" s="156"/>
      <c r="P7" s="157"/>
      <c r="Q7" s="157"/>
      <c r="R7" s="157"/>
      <c r="S7" s="171"/>
      <c r="T7" s="172"/>
      <c r="U7" s="173"/>
      <c r="V7" s="173"/>
      <c r="W7" s="173"/>
      <c r="X7" s="173"/>
      <c r="Y7" s="183"/>
      <c r="Z7" s="184">
        <f>+Z8</f>
        <v>0</v>
      </c>
      <c r="AA7" s="184">
        <f t="shared" ref="AA7:AF7" si="0">+AA8</f>
        <v>0</v>
      </c>
      <c r="AB7" s="184">
        <f t="shared" si="0"/>
        <v>0</v>
      </c>
      <c r="AC7" s="184">
        <f t="shared" si="0"/>
        <v>0</v>
      </c>
      <c r="AD7" s="184">
        <f t="shared" si="0"/>
        <v>0</v>
      </c>
      <c r="AE7" s="184">
        <f t="shared" si="0"/>
        <v>0</v>
      </c>
      <c r="AF7" s="184">
        <f t="shared" si="0"/>
        <v>0</v>
      </c>
      <c r="AG7" s="192"/>
      <c r="AH7" s="192"/>
      <c r="AI7" s="192"/>
      <c r="AJ7" s="192"/>
      <c r="AK7" s="192"/>
      <c r="AL7" s="192"/>
      <c r="AM7" s="192"/>
      <c r="AN7" s="192"/>
      <c r="AO7" s="192"/>
      <c r="AP7" s="205"/>
      <c r="AQ7" s="184">
        <f>+AQ8</f>
        <v>0</v>
      </c>
      <c r="AR7" s="184">
        <f t="shared" ref="AR7:AW7" si="1">+AR8</f>
        <v>0</v>
      </c>
      <c r="AS7" s="184">
        <f t="shared" si="1"/>
        <v>0</v>
      </c>
      <c r="AT7" s="184">
        <f t="shared" si="1"/>
        <v>0</v>
      </c>
      <c r="AU7" s="184">
        <f t="shared" si="1"/>
        <v>0</v>
      </c>
      <c r="AV7" s="184">
        <f t="shared" si="1"/>
        <v>0</v>
      </c>
      <c r="AW7" s="184">
        <f t="shared" si="1"/>
        <v>0</v>
      </c>
      <c r="AX7" s="205"/>
      <c r="AY7" s="184">
        <f>+AY8</f>
        <v>0</v>
      </c>
      <c r="AZ7" s="184">
        <f t="shared" ref="AZ7:BE7" si="2">+AZ8</f>
        <v>0</v>
      </c>
      <c r="BA7" s="184">
        <f t="shared" si="2"/>
        <v>0</v>
      </c>
      <c r="BB7" s="184">
        <f t="shared" si="2"/>
        <v>0</v>
      </c>
      <c r="BC7" s="184">
        <f t="shared" si="2"/>
        <v>0</v>
      </c>
      <c r="BD7" s="184">
        <f t="shared" si="2"/>
        <v>0</v>
      </c>
      <c r="BE7" s="184">
        <f t="shared" si="2"/>
        <v>0</v>
      </c>
      <c r="BF7" s="205"/>
      <c r="BG7" s="184">
        <f>+BG8</f>
        <v>0</v>
      </c>
      <c r="BH7" s="184">
        <f t="shared" ref="BH7:BM7" si="3">+BH8</f>
        <v>0</v>
      </c>
      <c r="BI7" s="184">
        <f t="shared" si="3"/>
        <v>0</v>
      </c>
      <c r="BJ7" s="184">
        <f t="shared" si="3"/>
        <v>0</v>
      </c>
      <c r="BK7" s="184">
        <f t="shared" si="3"/>
        <v>0</v>
      </c>
      <c r="BL7" s="184">
        <f t="shared" si="3"/>
        <v>0</v>
      </c>
      <c r="BM7" s="184">
        <f t="shared" si="3"/>
        <v>0</v>
      </c>
      <c r="BN7" s="205"/>
      <c r="BO7" s="184">
        <f>+BO8</f>
        <v>0</v>
      </c>
      <c r="BP7" s="184">
        <f t="shared" ref="BP7:BU7" si="4">+BP8</f>
        <v>0</v>
      </c>
      <c r="BQ7" s="184">
        <f t="shared" si="4"/>
        <v>0</v>
      </c>
      <c r="BR7" s="184">
        <f t="shared" si="4"/>
        <v>0</v>
      </c>
      <c r="BS7" s="184">
        <f t="shared" si="4"/>
        <v>0</v>
      </c>
      <c r="BT7" s="184">
        <f t="shared" si="4"/>
        <v>0</v>
      </c>
      <c r="BU7" s="184">
        <f t="shared" si="4"/>
        <v>0</v>
      </c>
    </row>
    <row r="8" spans="1:73" ht="40.15" customHeight="1">
      <c r="A8" s="133"/>
      <c r="B8" s="134" t="s">
        <v>2848</v>
      </c>
      <c r="C8" s="135" t="s">
        <v>260</v>
      </c>
      <c r="D8" s="136"/>
      <c r="E8" s="137"/>
      <c r="F8" s="138"/>
      <c r="G8" s="139"/>
      <c r="H8" s="140"/>
      <c r="I8" s="140"/>
      <c r="J8" s="158"/>
      <c r="K8" s="158"/>
      <c r="L8" s="136"/>
      <c r="M8" s="159"/>
      <c r="N8" s="160"/>
      <c r="O8" s="161"/>
      <c r="P8" s="161"/>
      <c r="Q8" s="174"/>
      <c r="R8" s="175"/>
      <c r="S8" s="175"/>
      <c r="T8" s="176"/>
      <c r="U8" s="177"/>
      <c r="V8" s="177"/>
      <c r="W8" s="177"/>
      <c r="X8" s="177"/>
      <c r="Y8" s="185"/>
      <c r="Z8" s="186">
        <f t="shared" ref="Z8:AF29" si="5">+AQ8+AY8+BG8+BO8</f>
        <v>0</v>
      </c>
      <c r="AA8" s="186">
        <f t="shared" si="5"/>
        <v>0</v>
      </c>
      <c r="AB8" s="186">
        <f t="shared" si="5"/>
        <v>0</v>
      </c>
      <c r="AC8" s="186">
        <f t="shared" si="5"/>
        <v>0</v>
      </c>
      <c r="AD8" s="186">
        <f t="shared" si="5"/>
        <v>0</v>
      </c>
      <c r="AE8" s="186">
        <f t="shared" si="5"/>
        <v>0</v>
      </c>
      <c r="AF8" s="186">
        <f t="shared" si="5"/>
        <v>0</v>
      </c>
      <c r="AG8" s="193"/>
      <c r="AH8" s="193"/>
      <c r="AI8" s="193"/>
      <c r="AJ8" s="193"/>
      <c r="AK8" s="193"/>
      <c r="AL8" s="193"/>
      <c r="AM8" s="193"/>
      <c r="AN8" s="193"/>
      <c r="AO8" s="193"/>
      <c r="AP8" s="206"/>
      <c r="AQ8" s="207">
        <f t="shared" ref="AQ8:AR8" si="6">SUM(AQ9:AQ104)</f>
        <v>0</v>
      </c>
      <c r="AR8" s="207">
        <f t="shared" si="6"/>
        <v>0</v>
      </c>
      <c r="AS8" s="207">
        <f t="shared" ref="AS8:AW8" si="7">SUM(AS9:AS104)</f>
        <v>0</v>
      </c>
      <c r="AT8" s="207">
        <f t="shared" si="7"/>
        <v>0</v>
      </c>
      <c r="AU8" s="207">
        <f t="shared" si="7"/>
        <v>0</v>
      </c>
      <c r="AV8" s="207">
        <f t="shared" si="7"/>
        <v>0</v>
      </c>
      <c r="AW8" s="207">
        <f t="shared" si="7"/>
        <v>0</v>
      </c>
      <c r="AX8" s="206"/>
      <c r="AY8" s="207">
        <f t="shared" ref="AY8:AZ8" si="8">SUM(AY9:AY104)</f>
        <v>0</v>
      </c>
      <c r="AZ8" s="207">
        <f t="shared" si="8"/>
        <v>0</v>
      </c>
      <c r="BA8" s="207">
        <f t="shared" ref="BA8:BE8" si="9">SUM(BA9:BA104)</f>
        <v>0</v>
      </c>
      <c r="BB8" s="207">
        <f t="shared" si="9"/>
        <v>0</v>
      </c>
      <c r="BC8" s="207">
        <f t="shared" si="9"/>
        <v>0</v>
      </c>
      <c r="BD8" s="207">
        <f t="shared" si="9"/>
        <v>0</v>
      </c>
      <c r="BE8" s="207">
        <f t="shared" si="9"/>
        <v>0</v>
      </c>
      <c r="BF8" s="206"/>
      <c r="BG8" s="207">
        <f t="shared" ref="BG8:BH8" si="10">SUM(BG9:BG104)</f>
        <v>0</v>
      </c>
      <c r="BH8" s="207">
        <f t="shared" si="10"/>
        <v>0</v>
      </c>
      <c r="BI8" s="207">
        <f t="shared" ref="BI8:BM8" si="11">SUM(BI9:BI104)</f>
        <v>0</v>
      </c>
      <c r="BJ8" s="207">
        <f t="shared" si="11"/>
        <v>0</v>
      </c>
      <c r="BK8" s="207">
        <f t="shared" si="11"/>
        <v>0</v>
      </c>
      <c r="BL8" s="207">
        <f t="shared" si="11"/>
        <v>0</v>
      </c>
      <c r="BM8" s="207">
        <f t="shared" si="11"/>
        <v>0</v>
      </c>
      <c r="BN8" s="206"/>
      <c r="BO8" s="207">
        <f t="shared" ref="BO8:BP8" si="12">SUM(BO9:BO104)</f>
        <v>0</v>
      </c>
      <c r="BP8" s="207">
        <f t="shared" si="12"/>
        <v>0</v>
      </c>
      <c r="BQ8" s="207">
        <f t="shared" ref="BQ8:BU8" si="13">SUM(BQ9:BQ104)</f>
        <v>0</v>
      </c>
      <c r="BR8" s="207">
        <f t="shared" si="13"/>
        <v>0</v>
      </c>
      <c r="BS8" s="207">
        <f t="shared" si="13"/>
        <v>0</v>
      </c>
      <c r="BT8" s="207">
        <f t="shared" si="13"/>
        <v>0</v>
      </c>
      <c r="BU8" s="207">
        <f t="shared" si="13"/>
        <v>0</v>
      </c>
    </row>
    <row r="9" spans="1:73" ht="40.15" customHeight="1">
      <c r="A9" s="133"/>
      <c r="B9" s="141"/>
      <c r="C9" s="1220" t="s">
        <v>2849</v>
      </c>
      <c r="D9" s="1226" t="s">
        <v>2850</v>
      </c>
      <c r="E9" s="1232">
        <v>944</v>
      </c>
      <c r="F9" s="1238" t="s">
        <v>3946</v>
      </c>
      <c r="G9" s="1226" t="s">
        <v>3947</v>
      </c>
      <c r="H9" s="1244" t="s">
        <v>3025</v>
      </c>
      <c r="I9" s="1244" t="s">
        <v>2999</v>
      </c>
      <c r="J9" s="1244" t="s">
        <v>3058</v>
      </c>
      <c r="K9" s="1226" t="s">
        <v>3830</v>
      </c>
      <c r="L9" s="1244" t="s">
        <v>3614</v>
      </c>
      <c r="M9" s="1226" t="s">
        <v>3948</v>
      </c>
      <c r="N9" s="1252">
        <v>2026004540080</v>
      </c>
      <c r="O9" s="1392" t="s">
        <v>3949</v>
      </c>
      <c r="P9" s="1261" t="s">
        <v>2851</v>
      </c>
      <c r="Q9" s="1267">
        <v>40</v>
      </c>
      <c r="R9" s="1276" t="s">
        <v>2871</v>
      </c>
      <c r="S9" s="1276"/>
      <c r="T9" s="1284"/>
      <c r="U9" s="1287"/>
      <c r="V9" s="1287"/>
      <c r="W9" s="1287"/>
      <c r="X9" s="1287"/>
      <c r="Y9" s="1287"/>
      <c r="Z9" s="1294">
        <f t="shared" si="5"/>
        <v>0</v>
      </c>
      <c r="AA9" s="1294">
        <f t="shared" ref="AA9:AF21" si="14">SUM(AR9:AR12,AZ9:AZ12,BH9:BH12,BP9:BP12)</f>
        <v>0</v>
      </c>
      <c r="AB9" s="1294">
        <f t="shared" si="14"/>
        <v>0</v>
      </c>
      <c r="AC9" s="1294">
        <f t="shared" si="14"/>
        <v>0</v>
      </c>
      <c r="AD9" s="1294">
        <f t="shared" si="14"/>
        <v>0</v>
      </c>
      <c r="AE9" s="1294">
        <f t="shared" si="14"/>
        <v>0</v>
      </c>
      <c r="AF9" s="1294">
        <f t="shared" si="14"/>
        <v>0</v>
      </c>
      <c r="AG9" s="194"/>
      <c r="AH9" s="195"/>
      <c r="AI9" s="195"/>
      <c r="AJ9" s="195"/>
      <c r="AK9" s="196"/>
      <c r="AL9" s="197"/>
      <c r="AM9" s="197"/>
      <c r="AN9" s="197"/>
      <c r="AO9" s="197"/>
      <c r="AP9" s="1300">
        <f>+U9</f>
        <v>0</v>
      </c>
      <c r="AQ9" s="1294">
        <f>SUM(AR9:AW12)</f>
        <v>0</v>
      </c>
      <c r="AR9" s="209"/>
      <c r="AS9" s="209"/>
      <c r="AT9" s="209"/>
      <c r="AU9" s="209"/>
      <c r="AV9" s="209"/>
      <c r="AW9" s="209"/>
      <c r="AX9" s="1300">
        <f>+V9</f>
        <v>0</v>
      </c>
      <c r="AY9" s="1294">
        <f>SUM(AZ9:BE12)</f>
        <v>0</v>
      </c>
      <c r="AZ9" s="209"/>
      <c r="BA9" s="209"/>
      <c r="BB9" s="209"/>
      <c r="BC9" s="209"/>
      <c r="BD9" s="209"/>
      <c r="BE9" s="209"/>
      <c r="BF9" s="1300">
        <f>+W9</f>
        <v>0</v>
      </c>
      <c r="BG9" s="1294">
        <f>SUM(BH9:BM12)</f>
        <v>0</v>
      </c>
      <c r="BH9" s="209"/>
      <c r="BI9" s="209"/>
      <c r="BJ9" s="209"/>
      <c r="BK9" s="209"/>
      <c r="BL9" s="209"/>
      <c r="BM9" s="209"/>
      <c r="BN9" s="1300">
        <f>+X9</f>
        <v>0</v>
      </c>
      <c r="BO9" s="1294">
        <f>SUM(BP9:BU12)</f>
        <v>0</v>
      </c>
      <c r="BP9" s="209"/>
      <c r="BQ9" s="209"/>
      <c r="BR9" s="209"/>
      <c r="BS9" s="209"/>
      <c r="BT9" s="209"/>
      <c r="BU9" s="209"/>
    </row>
    <row r="10" spans="1:73" ht="40.15" customHeight="1">
      <c r="A10" s="133"/>
      <c r="B10" s="141"/>
      <c r="C10" s="1221"/>
      <c r="D10" s="1227"/>
      <c r="E10" s="1233"/>
      <c r="F10" s="1239"/>
      <c r="G10" s="1227"/>
      <c r="H10" s="1245"/>
      <c r="I10" s="1245"/>
      <c r="J10" s="1245"/>
      <c r="K10" s="1227"/>
      <c r="L10" s="1245"/>
      <c r="M10" s="1227"/>
      <c r="N10" s="1253"/>
      <c r="O10" s="1392"/>
      <c r="P10" s="1262"/>
      <c r="Q10" s="1268"/>
      <c r="R10" s="1277"/>
      <c r="S10" s="1277"/>
      <c r="T10" s="1285"/>
      <c r="U10" s="1288"/>
      <c r="V10" s="1288"/>
      <c r="W10" s="1288"/>
      <c r="X10" s="1288"/>
      <c r="Y10" s="1288"/>
      <c r="Z10" s="1295"/>
      <c r="AA10" s="1295"/>
      <c r="AB10" s="1295"/>
      <c r="AC10" s="1295"/>
      <c r="AD10" s="1295"/>
      <c r="AE10" s="1295"/>
      <c r="AF10" s="1295"/>
      <c r="AG10" s="198"/>
      <c r="AH10" s="199"/>
      <c r="AI10" s="199"/>
      <c r="AJ10" s="199"/>
      <c r="AK10" s="200"/>
      <c r="AL10" s="201"/>
      <c r="AM10" s="201"/>
      <c r="AN10" s="201"/>
      <c r="AO10" s="201"/>
      <c r="AP10" s="1301"/>
      <c r="AQ10" s="1295"/>
      <c r="AR10" s="210"/>
      <c r="AS10" s="210"/>
      <c r="AT10" s="210"/>
      <c r="AU10" s="210"/>
      <c r="AV10" s="210"/>
      <c r="AW10" s="210"/>
      <c r="AX10" s="1301"/>
      <c r="AY10" s="1295"/>
      <c r="AZ10" s="210"/>
      <c r="BA10" s="210"/>
      <c r="BB10" s="210"/>
      <c r="BC10" s="210"/>
      <c r="BD10" s="210"/>
      <c r="BE10" s="210"/>
      <c r="BF10" s="1301"/>
      <c r="BG10" s="1295"/>
      <c r="BH10" s="210"/>
      <c r="BI10" s="210"/>
      <c r="BJ10" s="210"/>
      <c r="BK10" s="210"/>
      <c r="BL10" s="210"/>
      <c r="BM10" s="210"/>
      <c r="BN10" s="1301"/>
      <c r="BO10" s="1295"/>
      <c r="BP10" s="210"/>
      <c r="BQ10" s="210"/>
      <c r="BR10" s="210"/>
      <c r="BS10" s="210"/>
      <c r="BT10" s="210"/>
      <c r="BU10" s="210"/>
    </row>
    <row r="11" spans="1:73" ht="40.15" customHeight="1">
      <c r="A11" s="133"/>
      <c r="B11" s="141"/>
      <c r="C11" s="1221"/>
      <c r="D11" s="1227"/>
      <c r="E11" s="1233"/>
      <c r="F11" s="1239"/>
      <c r="G11" s="1227"/>
      <c r="H11" s="1245"/>
      <c r="I11" s="1245"/>
      <c r="J11" s="1245"/>
      <c r="K11" s="1227"/>
      <c r="L11" s="1245"/>
      <c r="M11" s="1227"/>
      <c r="N11" s="1253"/>
      <c r="O11" s="1392"/>
      <c r="P11" s="1262"/>
      <c r="Q11" s="1268"/>
      <c r="R11" s="1277"/>
      <c r="S11" s="1277"/>
      <c r="T11" s="1285"/>
      <c r="U11" s="1288"/>
      <c r="V11" s="1288"/>
      <c r="W11" s="1288"/>
      <c r="X11" s="1288"/>
      <c r="Y11" s="1288"/>
      <c r="Z11" s="1295"/>
      <c r="AA11" s="1295"/>
      <c r="AB11" s="1295"/>
      <c r="AC11" s="1295"/>
      <c r="AD11" s="1295"/>
      <c r="AE11" s="1295"/>
      <c r="AF11" s="1295"/>
      <c r="AG11" s="200"/>
      <c r="AH11" s="199"/>
      <c r="AI11" s="199"/>
      <c r="AJ11" s="199"/>
      <c r="AK11" s="200"/>
      <c r="AL11" s="201"/>
      <c r="AM11" s="201"/>
      <c r="AN11" s="201"/>
      <c r="AO11" s="201"/>
      <c r="AP11" s="1301"/>
      <c r="AQ11" s="1295"/>
      <c r="AR11" s="210"/>
      <c r="AS11" s="210"/>
      <c r="AT11" s="210"/>
      <c r="AU11" s="210"/>
      <c r="AV11" s="210"/>
      <c r="AW11" s="210"/>
      <c r="AX11" s="1301"/>
      <c r="AY11" s="1295"/>
      <c r="AZ11" s="210"/>
      <c r="BA11" s="210"/>
      <c r="BB11" s="210"/>
      <c r="BC11" s="210"/>
      <c r="BD11" s="210"/>
      <c r="BE11" s="210"/>
      <c r="BF11" s="1301"/>
      <c r="BG11" s="1295"/>
      <c r="BH11" s="210"/>
      <c r="BI11" s="210"/>
      <c r="BJ11" s="210"/>
      <c r="BK11" s="210"/>
      <c r="BL11" s="210"/>
      <c r="BM11" s="210"/>
      <c r="BN11" s="1301"/>
      <c r="BO11" s="1295"/>
      <c r="BP11" s="210"/>
      <c r="BQ11" s="210"/>
      <c r="BR11" s="210"/>
      <c r="BS11" s="210"/>
      <c r="BT11" s="210"/>
      <c r="BU11" s="210"/>
    </row>
    <row r="12" spans="1:73" ht="40.15" customHeight="1">
      <c r="A12" s="133"/>
      <c r="B12" s="141"/>
      <c r="C12" s="1222"/>
      <c r="D12" s="1228"/>
      <c r="E12" s="1234"/>
      <c r="F12" s="1240"/>
      <c r="G12" s="1228"/>
      <c r="H12" s="1246"/>
      <c r="I12" s="1246"/>
      <c r="J12" s="1246"/>
      <c r="K12" s="1228"/>
      <c r="L12" s="1246"/>
      <c r="M12" s="1228"/>
      <c r="N12" s="1254"/>
      <c r="O12" s="1392"/>
      <c r="P12" s="1263"/>
      <c r="Q12" s="1269"/>
      <c r="R12" s="1278"/>
      <c r="S12" s="1278"/>
      <c r="T12" s="1286"/>
      <c r="U12" s="1289"/>
      <c r="V12" s="1289"/>
      <c r="W12" s="1289"/>
      <c r="X12" s="1289"/>
      <c r="Y12" s="1289"/>
      <c r="Z12" s="1296"/>
      <c r="AA12" s="1296"/>
      <c r="AB12" s="1296"/>
      <c r="AC12" s="1296"/>
      <c r="AD12" s="1296"/>
      <c r="AE12" s="1296"/>
      <c r="AF12" s="1296"/>
      <c r="AG12" s="202"/>
      <c r="AH12" s="203"/>
      <c r="AI12" s="203"/>
      <c r="AJ12" s="203"/>
      <c r="AK12" s="202"/>
      <c r="AL12" s="204"/>
      <c r="AM12" s="204"/>
      <c r="AN12" s="204"/>
      <c r="AO12" s="204"/>
      <c r="AP12" s="1302"/>
      <c r="AQ12" s="1296"/>
      <c r="AR12" s="211"/>
      <c r="AS12" s="211"/>
      <c r="AT12" s="211"/>
      <c r="AU12" s="211"/>
      <c r="AV12" s="211"/>
      <c r="AW12" s="211"/>
      <c r="AX12" s="1302"/>
      <c r="AY12" s="1296"/>
      <c r="AZ12" s="211"/>
      <c r="BA12" s="211"/>
      <c r="BB12" s="211"/>
      <c r="BC12" s="211"/>
      <c r="BD12" s="211"/>
      <c r="BE12" s="211"/>
      <c r="BF12" s="1302"/>
      <c r="BG12" s="1296"/>
      <c r="BH12" s="211"/>
      <c r="BI12" s="211"/>
      <c r="BJ12" s="211"/>
      <c r="BK12" s="211"/>
      <c r="BL12" s="211"/>
      <c r="BM12" s="211"/>
      <c r="BN12" s="1302"/>
      <c r="BO12" s="1296"/>
      <c r="BP12" s="211"/>
      <c r="BQ12" s="211"/>
      <c r="BR12" s="211"/>
      <c r="BS12" s="211"/>
      <c r="BT12" s="211"/>
      <c r="BU12" s="211"/>
    </row>
    <row r="13" spans="1:73" ht="40.15" customHeight="1">
      <c r="A13" s="133"/>
      <c r="B13" s="141"/>
      <c r="C13" s="1220" t="s">
        <v>2852</v>
      </c>
      <c r="D13" s="1226" t="s">
        <v>2853</v>
      </c>
      <c r="E13" s="1232">
        <v>945</v>
      </c>
      <c r="F13" s="1238" t="s">
        <v>3859</v>
      </c>
      <c r="G13" s="1226" t="s">
        <v>3950</v>
      </c>
      <c r="H13" s="1244" t="s">
        <v>3025</v>
      </c>
      <c r="I13" s="1244" t="s">
        <v>2999</v>
      </c>
      <c r="J13" s="1244" t="s">
        <v>3058</v>
      </c>
      <c r="K13" s="1226" t="s">
        <v>3830</v>
      </c>
      <c r="L13" s="1244" t="s">
        <v>3614</v>
      </c>
      <c r="M13" s="1226" t="s">
        <v>3948</v>
      </c>
      <c r="N13" s="1252">
        <v>2026004540080</v>
      </c>
      <c r="O13" s="1392" t="s">
        <v>3949</v>
      </c>
      <c r="P13" s="1261" t="s">
        <v>2089</v>
      </c>
      <c r="Q13" s="1267">
        <v>40</v>
      </c>
      <c r="R13" s="1276" t="s">
        <v>2871</v>
      </c>
      <c r="S13" s="1276"/>
      <c r="T13" s="1284"/>
      <c r="U13" s="1287"/>
      <c r="V13" s="1287"/>
      <c r="W13" s="1287"/>
      <c r="X13" s="1287"/>
      <c r="Y13" s="1287"/>
      <c r="Z13" s="1294">
        <f t="shared" si="5"/>
        <v>0</v>
      </c>
      <c r="AA13" s="1294">
        <f t="shared" si="14"/>
        <v>0</v>
      </c>
      <c r="AB13" s="1294">
        <f t="shared" si="14"/>
        <v>0</v>
      </c>
      <c r="AC13" s="1294">
        <f t="shared" si="14"/>
        <v>0</v>
      </c>
      <c r="AD13" s="1294">
        <f t="shared" si="14"/>
        <v>0</v>
      </c>
      <c r="AE13" s="1294">
        <f t="shared" si="14"/>
        <v>0</v>
      </c>
      <c r="AF13" s="1294">
        <f t="shared" si="14"/>
        <v>0</v>
      </c>
      <c r="AG13" s="194"/>
      <c r="AH13" s="195"/>
      <c r="AI13" s="195"/>
      <c r="AJ13" s="195"/>
      <c r="AK13" s="196"/>
      <c r="AL13" s="197"/>
      <c r="AM13" s="197"/>
      <c r="AN13" s="197"/>
      <c r="AO13" s="197"/>
      <c r="AP13" s="1300">
        <f>+U13</f>
        <v>0</v>
      </c>
      <c r="AQ13" s="1294">
        <f>SUM(AR13:AW16)</f>
        <v>0</v>
      </c>
      <c r="AR13" s="209"/>
      <c r="AS13" s="209"/>
      <c r="AT13" s="209"/>
      <c r="AU13" s="209"/>
      <c r="AV13" s="209"/>
      <c r="AW13" s="209"/>
      <c r="AX13" s="1300">
        <f>+V13</f>
        <v>0</v>
      </c>
      <c r="AY13" s="1294">
        <f>SUM(AZ13:BE16)</f>
        <v>0</v>
      </c>
      <c r="AZ13" s="209"/>
      <c r="BA13" s="209"/>
      <c r="BB13" s="209"/>
      <c r="BC13" s="209"/>
      <c r="BD13" s="209"/>
      <c r="BE13" s="209"/>
      <c r="BF13" s="1300">
        <f>+W13</f>
        <v>0</v>
      </c>
      <c r="BG13" s="1294">
        <f>SUM(BH13:BM16)</f>
        <v>0</v>
      </c>
      <c r="BH13" s="209"/>
      <c r="BI13" s="209"/>
      <c r="BJ13" s="209"/>
      <c r="BK13" s="209"/>
      <c r="BL13" s="209"/>
      <c r="BM13" s="209"/>
      <c r="BN13" s="1300">
        <f>+X13</f>
        <v>0</v>
      </c>
      <c r="BO13" s="1294">
        <f>SUM(BP13:BU16)</f>
        <v>0</v>
      </c>
      <c r="BP13" s="209"/>
      <c r="BQ13" s="209"/>
      <c r="BR13" s="209"/>
      <c r="BS13" s="209"/>
      <c r="BT13" s="209"/>
      <c r="BU13" s="209"/>
    </row>
    <row r="14" spans="1:73" ht="40.15" customHeight="1">
      <c r="A14" s="133"/>
      <c r="B14" s="141"/>
      <c r="C14" s="1221"/>
      <c r="D14" s="1227"/>
      <c r="E14" s="1233"/>
      <c r="F14" s="1239"/>
      <c r="G14" s="1227"/>
      <c r="H14" s="1245"/>
      <c r="I14" s="1245"/>
      <c r="J14" s="1245"/>
      <c r="K14" s="1227"/>
      <c r="L14" s="1245"/>
      <c r="M14" s="1227"/>
      <c r="N14" s="1253"/>
      <c r="O14" s="1392"/>
      <c r="P14" s="1262"/>
      <c r="Q14" s="1268"/>
      <c r="R14" s="1277"/>
      <c r="S14" s="1277"/>
      <c r="T14" s="1285"/>
      <c r="U14" s="1288"/>
      <c r="V14" s="1288"/>
      <c r="W14" s="1288"/>
      <c r="X14" s="1288"/>
      <c r="Y14" s="1288"/>
      <c r="Z14" s="1295"/>
      <c r="AA14" s="1295"/>
      <c r="AB14" s="1295"/>
      <c r="AC14" s="1295"/>
      <c r="AD14" s="1295"/>
      <c r="AE14" s="1295"/>
      <c r="AF14" s="1295"/>
      <c r="AG14" s="198"/>
      <c r="AH14" s="199"/>
      <c r="AI14" s="199"/>
      <c r="AJ14" s="199"/>
      <c r="AK14" s="200"/>
      <c r="AL14" s="201"/>
      <c r="AM14" s="201"/>
      <c r="AN14" s="201"/>
      <c r="AO14" s="201"/>
      <c r="AP14" s="1301"/>
      <c r="AQ14" s="1295"/>
      <c r="AR14" s="210"/>
      <c r="AS14" s="210"/>
      <c r="AT14" s="210"/>
      <c r="AU14" s="210"/>
      <c r="AV14" s="210"/>
      <c r="AW14" s="210"/>
      <c r="AX14" s="1301"/>
      <c r="AY14" s="1295"/>
      <c r="AZ14" s="210"/>
      <c r="BA14" s="210"/>
      <c r="BB14" s="210"/>
      <c r="BC14" s="210"/>
      <c r="BD14" s="210"/>
      <c r="BE14" s="210"/>
      <c r="BF14" s="1301"/>
      <c r="BG14" s="1295"/>
      <c r="BH14" s="210"/>
      <c r="BI14" s="210"/>
      <c r="BJ14" s="210"/>
      <c r="BK14" s="210"/>
      <c r="BL14" s="210"/>
      <c r="BM14" s="210"/>
      <c r="BN14" s="1301"/>
      <c r="BO14" s="1295"/>
      <c r="BP14" s="210"/>
      <c r="BQ14" s="210"/>
      <c r="BR14" s="210"/>
      <c r="BS14" s="210"/>
      <c r="BT14" s="210"/>
      <c r="BU14" s="210"/>
    </row>
    <row r="15" spans="1:73" ht="40.15" customHeight="1">
      <c r="A15" s="133"/>
      <c r="B15" s="141"/>
      <c r="C15" s="1221"/>
      <c r="D15" s="1227"/>
      <c r="E15" s="1233"/>
      <c r="F15" s="1239"/>
      <c r="G15" s="1227"/>
      <c r="H15" s="1245"/>
      <c r="I15" s="1245"/>
      <c r="J15" s="1245"/>
      <c r="K15" s="1227"/>
      <c r="L15" s="1245"/>
      <c r="M15" s="1227"/>
      <c r="N15" s="1253"/>
      <c r="O15" s="1392"/>
      <c r="P15" s="1262"/>
      <c r="Q15" s="1268"/>
      <c r="R15" s="1277"/>
      <c r="S15" s="1277"/>
      <c r="T15" s="1285"/>
      <c r="U15" s="1288"/>
      <c r="V15" s="1288"/>
      <c r="W15" s="1288"/>
      <c r="X15" s="1288"/>
      <c r="Y15" s="1288"/>
      <c r="Z15" s="1295"/>
      <c r="AA15" s="1295"/>
      <c r="AB15" s="1295"/>
      <c r="AC15" s="1295"/>
      <c r="AD15" s="1295"/>
      <c r="AE15" s="1295"/>
      <c r="AF15" s="1295"/>
      <c r="AG15" s="200"/>
      <c r="AH15" s="199"/>
      <c r="AI15" s="199"/>
      <c r="AJ15" s="199"/>
      <c r="AK15" s="200"/>
      <c r="AL15" s="201"/>
      <c r="AM15" s="201"/>
      <c r="AN15" s="201"/>
      <c r="AO15" s="201"/>
      <c r="AP15" s="1301"/>
      <c r="AQ15" s="1295"/>
      <c r="AR15" s="210"/>
      <c r="AS15" s="210"/>
      <c r="AT15" s="210"/>
      <c r="AU15" s="210"/>
      <c r="AV15" s="210"/>
      <c r="AW15" s="210"/>
      <c r="AX15" s="1301"/>
      <c r="AY15" s="1295"/>
      <c r="AZ15" s="210"/>
      <c r="BA15" s="210"/>
      <c r="BB15" s="210"/>
      <c r="BC15" s="210"/>
      <c r="BD15" s="210"/>
      <c r="BE15" s="210"/>
      <c r="BF15" s="1301"/>
      <c r="BG15" s="1295"/>
      <c r="BH15" s="210"/>
      <c r="BI15" s="210"/>
      <c r="BJ15" s="210"/>
      <c r="BK15" s="210"/>
      <c r="BL15" s="210"/>
      <c r="BM15" s="210"/>
      <c r="BN15" s="1301"/>
      <c r="BO15" s="1295"/>
      <c r="BP15" s="210"/>
      <c r="BQ15" s="210"/>
      <c r="BR15" s="210"/>
      <c r="BS15" s="210"/>
      <c r="BT15" s="210"/>
      <c r="BU15" s="210"/>
    </row>
    <row r="16" spans="1:73" ht="40.15" customHeight="1">
      <c r="A16" s="133"/>
      <c r="B16" s="141"/>
      <c r="C16" s="1222"/>
      <c r="D16" s="1228"/>
      <c r="E16" s="1234"/>
      <c r="F16" s="1240"/>
      <c r="G16" s="1228"/>
      <c r="H16" s="1246"/>
      <c r="I16" s="1246"/>
      <c r="J16" s="1246"/>
      <c r="K16" s="1228"/>
      <c r="L16" s="1246"/>
      <c r="M16" s="1228"/>
      <c r="N16" s="1254"/>
      <c r="O16" s="1392"/>
      <c r="P16" s="1263"/>
      <c r="Q16" s="1269"/>
      <c r="R16" s="1278"/>
      <c r="S16" s="1278"/>
      <c r="T16" s="1286"/>
      <c r="U16" s="1289"/>
      <c r="V16" s="1289"/>
      <c r="W16" s="1289"/>
      <c r="X16" s="1289"/>
      <c r="Y16" s="1289"/>
      <c r="Z16" s="1296"/>
      <c r="AA16" s="1296"/>
      <c r="AB16" s="1296"/>
      <c r="AC16" s="1296"/>
      <c r="AD16" s="1296"/>
      <c r="AE16" s="1296"/>
      <c r="AF16" s="1296"/>
      <c r="AG16" s="202"/>
      <c r="AH16" s="203"/>
      <c r="AI16" s="203"/>
      <c r="AJ16" s="203"/>
      <c r="AK16" s="202"/>
      <c r="AL16" s="204"/>
      <c r="AM16" s="204"/>
      <c r="AN16" s="204"/>
      <c r="AO16" s="204"/>
      <c r="AP16" s="1302"/>
      <c r="AQ16" s="1296"/>
      <c r="AR16" s="211"/>
      <c r="AS16" s="211"/>
      <c r="AT16" s="211"/>
      <c r="AU16" s="211"/>
      <c r="AV16" s="211"/>
      <c r="AW16" s="211"/>
      <c r="AX16" s="1302"/>
      <c r="AY16" s="1296"/>
      <c r="AZ16" s="211"/>
      <c r="BA16" s="211"/>
      <c r="BB16" s="211"/>
      <c r="BC16" s="211"/>
      <c r="BD16" s="211"/>
      <c r="BE16" s="211"/>
      <c r="BF16" s="1302"/>
      <c r="BG16" s="1296"/>
      <c r="BH16" s="211"/>
      <c r="BI16" s="211"/>
      <c r="BJ16" s="211"/>
      <c r="BK16" s="211"/>
      <c r="BL16" s="211"/>
      <c r="BM16" s="211"/>
      <c r="BN16" s="1302"/>
      <c r="BO16" s="1296"/>
      <c r="BP16" s="211"/>
      <c r="BQ16" s="211"/>
      <c r="BR16" s="211"/>
      <c r="BS16" s="211"/>
      <c r="BT16" s="211"/>
      <c r="BU16" s="211"/>
    </row>
    <row r="17" spans="1:73" ht="40.15" customHeight="1">
      <c r="A17" s="133"/>
      <c r="B17" s="141"/>
      <c r="C17" s="1220" t="s">
        <v>2854</v>
      </c>
      <c r="D17" s="1226" t="s">
        <v>2855</v>
      </c>
      <c r="E17" s="1232">
        <v>946</v>
      </c>
      <c r="F17" s="1238" t="s">
        <v>3859</v>
      </c>
      <c r="G17" s="1226" t="s">
        <v>3950</v>
      </c>
      <c r="H17" s="1244" t="s">
        <v>3025</v>
      </c>
      <c r="I17" s="1244" t="s">
        <v>2999</v>
      </c>
      <c r="J17" s="1244" t="s">
        <v>3058</v>
      </c>
      <c r="K17" s="1226" t="s">
        <v>3830</v>
      </c>
      <c r="L17" s="1244" t="s">
        <v>3614</v>
      </c>
      <c r="M17" s="1226" t="s">
        <v>3948</v>
      </c>
      <c r="N17" s="1252">
        <v>2026004540080</v>
      </c>
      <c r="O17" s="1392" t="s">
        <v>3949</v>
      </c>
      <c r="P17" s="1261" t="s">
        <v>809</v>
      </c>
      <c r="Q17" s="1267">
        <v>40</v>
      </c>
      <c r="R17" s="1276" t="s">
        <v>2871</v>
      </c>
      <c r="S17" s="1276"/>
      <c r="T17" s="1284"/>
      <c r="U17" s="1287"/>
      <c r="V17" s="1287"/>
      <c r="W17" s="1287"/>
      <c r="X17" s="1287"/>
      <c r="Y17" s="1287"/>
      <c r="Z17" s="1294">
        <f t="shared" si="5"/>
        <v>0</v>
      </c>
      <c r="AA17" s="1294">
        <f t="shared" si="14"/>
        <v>0</v>
      </c>
      <c r="AB17" s="1294">
        <f t="shared" si="14"/>
        <v>0</v>
      </c>
      <c r="AC17" s="1294">
        <f t="shared" si="14"/>
        <v>0</v>
      </c>
      <c r="AD17" s="1294">
        <f t="shared" si="14"/>
        <v>0</v>
      </c>
      <c r="AE17" s="1294">
        <f t="shared" si="14"/>
        <v>0</v>
      </c>
      <c r="AF17" s="1294">
        <f t="shared" si="14"/>
        <v>0</v>
      </c>
      <c r="AG17" s="194"/>
      <c r="AH17" s="195"/>
      <c r="AI17" s="195"/>
      <c r="AJ17" s="195"/>
      <c r="AK17" s="196"/>
      <c r="AL17" s="197"/>
      <c r="AM17" s="197"/>
      <c r="AN17" s="197"/>
      <c r="AO17" s="197"/>
      <c r="AP17" s="1300">
        <f>+U17</f>
        <v>0</v>
      </c>
      <c r="AQ17" s="1294">
        <f>SUM(AR17:AW20)</f>
        <v>0</v>
      </c>
      <c r="AR17" s="209"/>
      <c r="AS17" s="209"/>
      <c r="AT17" s="209"/>
      <c r="AU17" s="209"/>
      <c r="AV17" s="209"/>
      <c r="AW17" s="209"/>
      <c r="AX17" s="1300">
        <f>+V17</f>
        <v>0</v>
      </c>
      <c r="AY17" s="1294">
        <f>SUM(AZ17:BE20)</f>
        <v>0</v>
      </c>
      <c r="AZ17" s="209"/>
      <c r="BA17" s="209"/>
      <c r="BB17" s="209"/>
      <c r="BC17" s="209"/>
      <c r="BD17" s="209"/>
      <c r="BE17" s="209"/>
      <c r="BF17" s="1300">
        <f>+W17</f>
        <v>0</v>
      </c>
      <c r="BG17" s="1294">
        <f>SUM(BH17:BM20)</f>
        <v>0</v>
      </c>
      <c r="BH17" s="209"/>
      <c r="BI17" s="209"/>
      <c r="BJ17" s="209"/>
      <c r="BK17" s="209"/>
      <c r="BL17" s="209"/>
      <c r="BM17" s="209"/>
      <c r="BN17" s="1300">
        <f>+X17</f>
        <v>0</v>
      </c>
      <c r="BO17" s="1294">
        <f>SUM(BP17:BU20)</f>
        <v>0</v>
      </c>
      <c r="BP17" s="209"/>
      <c r="BQ17" s="209"/>
      <c r="BR17" s="209"/>
      <c r="BS17" s="209"/>
      <c r="BT17" s="209"/>
      <c r="BU17" s="209"/>
    </row>
    <row r="18" spans="1:73" ht="40.15" customHeight="1">
      <c r="A18" s="133"/>
      <c r="B18" s="141"/>
      <c r="C18" s="1221"/>
      <c r="D18" s="1227"/>
      <c r="E18" s="1233"/>
      <c r="F18" s="1239"/>
      <c r="G18" s="1227"/>
      <c r="H18" s="1245"/>
      <c r="I18" s="1245"/>
      <c r="J18" s="1245"/>
      <c r="K18" s="1227"/>
      <c r="L18" s="1245"/>
      <c r="M18" s="1227"/>
      <c r="N18" s="1253"/>
      <c r="O18" s="1392"/>
      <c r="P18" s="1262"/>
      <c r="Q18" s="1268"/>
      <c r="R18" s="1277"/>
      <c r="S18" s="1277"/>
      <c r="T18" s="1285"/>
      <c r="U18" s="1288"/>
      <c r="V18" s="1288"/>
      <c r="W18" s="1288"/>
      <c r="X18" s="1288"/>
      <c r="Y18" s="1288"/>
      <c r="Z18" s="1295"/>
      <c r="AA18" s="1295"/>
      <c r="AB18" s="1295"/>
      <c r="AC18" s="1295"/>
      <c r="AD18" s="1295"/>
      <c r="AE18" s="1295"/>
      <c r="AF18" s="1295"/>
      <c r="AG18" s="198"/>
      <c r="AH18" s="199"/>
      <c r="AI18" s="199"/>
      <c r="AJ18" s="199"/>
      <c r="AK18" s="200"/>
      <c r="AL18" s="201"/>
      <c r="AM18" s="201"/>
      <c r="AN18" s="201"/>
      <c r="AO18" s="201"/>
      <c r="AP18" s="1301"/>
      <c r="AQ18" s="1295"/>
      <c r="AR18" s="210"/>
      <c r="AS18" s="210"/>
      <c r="AT18" s="210"/>
      <c r="AU18" s="210"/>
      <c r="AV18" s="210"/>
      <c r="AW18" s="210"/>
      <c r="AX18" s="1301"/>
      <c r="AY18" s="1295"/>
      <c r="AZ18" s="210"/>
      <c r="BA18" s="210"/>
      <c r="BB18" s="210"/>
      <c r="BC18" s="210"/>
      <c r="BD18" s="210"/>
      <c r="BE18" s="210"/>
      <c r="BF18" s="1301"/>
      <c r="BG18" s="1295"/>
      <c r="BH18" s="210"/>
      <c r="BI18" s="210"/>
      <c r="BJ18" s="210"/>
      <c r="BK18" s="210"/>
      <c r="BL18" s="210"/>
      <c r="BM18" s="210"/>
      <c r="BN18" s="1301"/>
      <c r="BO18" s="1295"/>
      <c r="BP18" s="210"/>
      <c r="BQ18" s="210"/>
      <c r="BR18" s="210"/>
      <c r="BS18" s="210"/>
      <c r="BT18" s="210"/>
      <c r="BU18" s="210"/>
    </row>
    <row r="19" spans="1:73" ht="40.15" customHeight="1">
      <c r="A19" s="133"/>
      <c r="B19" s="141"/>
      <c r="C19" s="1221"/>
      <c r="D19" s="1227"/>
      <c r="E19" s="1233"/>
      <c r="F19" s="1239"/>
      <c r="G19" s="1227"/>
      <c r="H19" s="1245"/>
      <c r="I19" s="1245"/>
      <c r="J19" s="1245"/>
      <c r="K19" s="1227"/>
      <c r="L19" s="1245"/>
      <c r="M19" s="1227"/>
      <c r="N19" s="1253"/>
      <c r="O19" s="1392"/>
      <c r="P19" s="1262"/>
      <c r="Q19" s="1268"/>
      <c r="R19" s="1277"/>
      <c r="S19" s="1277"/>
      <c r="T19" s="1285"/>
      <c r="U19" s="1288"/>
      <c r="V19" s="1288"/>
      <c r="W19" s="1288"/>
      <c r="X19" s="1288"/>
      <c r="Y19" s="1288"/>
      <c r="Z19" s="1295"/>
      <c r="AA19" s="1295"/>
      <c r="AB19" s="1295"/>
      <c r="AC19" s="1295"/>
      <c r="AD19" s="1295"/>
      <c r="AE19" s="1295"/>
      <c r="AF19" s="1295"/>
      <c r="AG19" s="200"/>
      <c r="AH19" s="199"/>
      <c r="AI19" s="199"/>
      <c r="AJ19" s="199"/>
      <c r="AK19" s="200"/>
      <c r="AL19" s="201"/>
      <c r="AM19" s="201"/>
      <c r="AN19" s="201"/>
      <c r="AO19" s="201"/>
      <c r="AP19" s="1301"/>
      <c r="AQ19" s="1295"/>
      <c r="AR19" s="210"/>
      <c r="AS19" s="210"/>
      <c r="AT19" s="210"/>
      <c r="AU19" s="210"/>
      <c r="AV19" s="210"/>
      <c r="AW19" s="210"/>
      <c r="AX19" s="1301"/>
      <c r="AY19" s="1295"/>
      <c r="AZ19" s="210"/>
      <c r="BA19" s="210"/>
      <c r="BB19" s="210"/>
      <c r="BC19" s="210"/>
      <c r="BD19" s="210"/>
      <c r="BE19" s="210"/>
      <c r="BF19" s="1301"/>
      <c r="BG19" s="1295"/>
      <c r="BH19" s="210"/>
      <c r="BI19" s="210"/>
      <c r="BJ19" s="210"/>
      <c r="BK19" s="210"/>
      <c r="BL19" s="210"/>
      <c r="BM19" s="210"/>
      <c r="BN19" s="1301"/>
      <c r="BO19" s="1295"/>
      <c r="BP19" s="210"/>
      <c r="BQ19" s="210"/>
      <c r="BR19" s="210"/>
      <c r="BS19" s="210"/>
      <c r="BT19" s="210"/>
      <c r="BU19" s="210"/>
    </row>
    <row r="20" spans="1:73" ht="40.15" customHeight="1">
      <c r="A20" s="133"/>
      <c r="B20" s="141"/>
      <c r="C20" s="1222"/>
      <c r="D20" s="1228"/>
      <c r="E20" s="1234"/>
      <c r="F20" s="1240"/>
      <c r="G20" s="1228"/>
      <c r="H20" s="1246"/>
      <c r="I20" s="1246"/>
      <c r="J20" s="1246"/>
      <c r="K20" s="1228"/>
      <c r="L20" s="1246"/>
      <c r="M20" s="1228"/>
      <c r="N20" s="1254"/>
      <c r="O20" s="1392"/>
      <c r="P20" s="1263"/>
      <c r="Q20" s="1269"/>
      <c r="R20" s="1278"/>
      <c r="S20" s="1278"/>
      <c r="T20" s="1286"/>
      <c r="U20" s="1289"/>
      <c r="V20" s="1289"/>
      <c r="W20" s="1289"/>
      <c r="X20" s="1289"/>
      <c r="Y20" s="1289"/>
      <c r="Z20" s="1296"/>
      <c r="AA20" s="1296"/>
      <c r="AB20" s="1296"/>
      <c r="AC20" s="1296"/>
      <c r="AD20" s="1296"/>
      <c r="AE20" s="1296"/>
      <c r="AF20" s="1296"/>
      <c r="AG20" s="202"/>
      <c r="AH20" s="203"/>
      <c r="AI20" s="203"/>
      <c r="AJ20" s="203"/>
      <c r="AK20" s="202"/>
      <c r="AL20" s="204"/>
      <c r="AM20" s="204"/>
      <c r="AN20" s="204"/>
      <c r="AO20" s="204"/>
      <c r="AP20" s="1302"/>
      <c r="AQ20" s="1296"/>
      <c r="AR20" s="211"/>
      <c r="AS20" s="211"/>
      <c r="AT20" s="211"/>
      <c r="AU20" s="211"/>
      <c r="AV20" s="211"/>
      <c r="AW20" s="211"/>
      <c r="AX20" s="1302"/>
      <c r="AY20" s="1296"/>
      <c r="AZ20" s="211"/>
      <c r="BA20" s="211"/>
      <c r="BB20" s="211"/>
      <c r="BC20" s="211"/>
      <c r="BD20" s="211"/>
      <c r="BE20" s="211"/>
      <c r="BF20" s="1302"/>
      <c r="BG20" s="1296"/>
      <c r="BH20" s="211"/>
      <c r="BI20" s="211"/>
      <c r="BJ20" s="211"/>
      <c r="BK20" s="211"/>
      <c r="BL20" s="211"/>
      <c r="BM20" s="211"/>
      <c r="BN20" s="1302"/>
      <c r="BO20" s="1296"/>
      <c r="BP20" s="211"/>
      <c r="BQ20" s="211"/>
      <c r="BR20" s="211"/>
      <c r="BS20" s="211"/>
      <c r="BT20" s="211"/>
      <c r="BU20" s="211"/>
    </row>
    <row r="21" spans="1:73" ht="40.15" customHeight="1">
      <c r="A21" s="133"/>
      <c r="B21" s="141"/>
      <c r="C21" s="1220" t="s">
        <v>2856</v>
      </c>
      <c r="D21" s="1226" t="s">
        <v>2857</v>
      </c>
      <c r="E21" s="1232">
        <v>947</v>
      </c>
      <c r="F21" s="1238" t="s">
        <v>3859</v>
      </c>
      <c r="G21" s="1226" t="s">
        <v>3950</v>
      </c>
      <c r="H21" s="1244" t="s">
        <v>3538</v>
      </c>
      <c r="I21" s="1244" t="s">
        <v>2999</v>
      </c>
      <c r="J21" s="1244" t="s">
        <v>3058</v>
      </c>
      <c r="K21" s="1226" t="s">
        <v>3830</v>
      </c>
      <c r="L21" s="1244" t="s">
        <v>3614</v>
      </c>
      <c r="M21" s="1226" t="s">
        <v>3948</v>
      </c>
      <c r="N21" s="1252">
        <v>2026004540080</v>
      </c>
      <c r="O21" s="1392" t="s">
        <v>3949</v>
      </c>
      <c r="P21" s="1261" t="s">
        <v>2104</v>
      </c>
      <c r="Q21" s="1267">
        <v>120</v>
      </c>
      <c r="R21" s="1276" t="s">
        <v>2871</v>
      </c>
      <c r="S21" s="1276"/>
      <c r="T21" s="1284"/>
      <c r="U21" s="1287"/>
      <c r="V21" s="1287"/>
      <c r="W21" s="1287"/>
      <c r="X21" s="1287"/>
      <c r="Y21" s="1287"/>
      <c r="Z21" s="1294">
        <f t="shared" si="5"/>
        <v>0</v>
      </c>
      <c r="AA21" s="1294">
        <f t="shared" si="14"/>
        <v>0</v>
      </c>
      <c r="AB21" s="1294">
        <f t="shared" si="14"/>
        <v>0</v>
      </c>
      <c r="AC21" s="1294">
        <f t="shared" si="14"/>
        <v>0</v>
      </c>
      <c r="AD21" s="1294">
        <f t="shared" si="14"/>
        <v>0</v>
      </c>
      <c r="AE21" s="1294">
        <f t="shared" si="14"/>
        <v>0</v>
      </c>
      <c r="AF21" s="1294">
        <f t="shared" si="14"/>
        <v>0</v>
      </c>
      <c r="AG21" s="194"/>
      <c r="AH21" s="195"/>
      <c r="AI21" s="195"/>
      <c r="AJ21" s="195"/>
      <c r="AK21" s="196"/>
      <c r="AL21" s="197"/>
      <c r="AM21" s="197"/>
      <c r="AN21" s="197"/>
      <c r="AO21" s="197"/>
      <c r="AP21" s="1300">
        <f>+U21</f>
        <v>0</v>
      </c>
      <c r="AQ21" s="1294">
        <f>SUM(AR21:AW24)</f>
        <v>0</v>
      </c>
      <c r="AR21" s="209"/>
      <c r="AS21" s="209"/>
      <c r="AT21" s="209"/>
      <c r="AU21" s="209"/>
      <c r="AV21" s="209"/>
      <c r="AW21" s="209"/>
      <c r="AX21" s="1300">
        <f>+V21</f>
        <v>0</v>
      </c>
      <c r="AY21" s="1294">
        <f>SUM(AZ21:BE24)</f>
        <v>0</v>
      </c>
      <c r="AZ21" s="209"/>
      <c r="BA21" s="209"/>
      <c r="BB21" s="209"/>
      <c r="BC21" s="209"/>
      <c r="BD21" s="209"/>
      <c r="BE21" s="209"/>
      <c r="BF21" s="1300">
        <f>+W21</f>
        <v>0</v>
      </c>
      <c r="BG21" s="1294">
        <f>SUM(BH21:BM24)</f>
        <v>0</v>
      </c>
      <c r="BH21" s="209"/>
      <c r="BI21" s="209"/>
      <c r="BJ21" s="209"/>
      <c r="BK21" s="209"/>
      <c r="BL21" s="209"/>
      <c r="BM21" s="209"/>
      <c r="BN21" s="1300">
        <f>+X21</f>
        <v>0</v>
      </c>
      <c r="BO21" s="1294">
        <f>SUM(BP21:BU24)</f>
        <v>0</v>
      </c>
      <c r="BP21" s="209"/>
      <c r="BQ21" s="209"/>
      <c r="BR21" s="209"/>
      <c r="BS21" s="209"/>
      <c r="BT21" s="209"/>
      <c r="BU21" s="209"/>
    </row>
    <row r="22" spans="1:73" ht="40.15" customHeight="1">
      <c r="A22" s="133"/>
      <c r="B22" s="141"/>
      <c r="C22" s="1221"/>
      <c r="D22" s="1227"/>
      <c r="E22" s="1233"/>
      <c r="F22" s="1239"/>
      <c r="G22" s="1227"/>
      <c r="H22" s="1245"/>
      <c r="I22" s="1245"/>
      <c r="J22" s="1245"/>
      <c r="K22" s="1227"/>
      <c r="L22" s="1245"/>
      <c r="M22" s="1227"/>
      <c r="N22" s="1253"/>
      <c r="O22" s="1392"/>
      <c r="P22" s="1262"/>
      <c r="Q22" s="1268"/>
      <c r="R22" s="1277"/>
      <c r="S22" s="1277"/>
      <c r="T22" s="1285"/>
      <c r="U22" s="1288"/>
      <c r="V22" s="1288"/>
      <c r="W22" s="1288"/>
      <c r="X22" s="1288"/>
      <c r="Y22" s="1288"/>
      <c r="Z22" s="1295"/>
      <c r="AA22" s="1295"/>
      <c r="AB22" s="1295"/>
      <c r="AC22" s="1295"/>
      <c r="AD22" s="1295"/>
      <c r="AE22" s="1295"/>
      <c r="AF22" s="1295"/>
      <c r="AG22" s="198"/>
      <c r="AH22" s="199"/>
      <c r="AI22" s="199"/>
      <c r="AJ22" s="199"/>
      <c r="AK22" s="200"/>
      <c r="AL22" s="201"/>
      <c r="AM22" s="201"/>
      <c r="AN22" s="201"/>
      <c r="AO22" s="201"/>
      <c r="AP22" s="1301"/>
      <c r="AQ22" s="1295"/>
      <c r="AR22" s="210"/>
      <c r="AS22" s="210"/>
      <c r="AT22" s="210"/>
      <c r="AU22" s="210"/>
      <c r="AV22" s="210"/>
      <c r="AW22" s="210"/>
      <c r="AX22" s="1301"/>
      <c r="AY22" s="1295"/>
      <c r="AZ22" s="210"/>
      <c r="BA22" s="210"/>
      <c r="BB22" s="210"/>
      <c r="BC22" s="210"/>
      <c r="BD22" s="210"/>
      <c r="BE22" s="210"/>
      <c r="BF22" s="1301"/>
      <c r="BG22" s="1295"/>
      <c r="BH22" s="210"/>
      <c r="BI22" s="210"/>
      <c r="BJ22" s="210"/>
      <c r="BK22" s="210"/>
      <c r="BL22" s="210"/>
      <c r="BM22" s="210"/>
      <c r="BN22" s="1301"/>
      <c r="BO22" s="1295"/>
      <c r="BP22" s="210"/>
      <c r="BQ22" s="210"/>
      <c r="BR22" s="210"/>
      <c r="BS22" s="210"/>
      <c r="BT22" s="210"/>
      <c r="BU22" s="210"/>
    </row>
    <row r="23" spans="1:73" ht="40.15" customHeight="1">
      <c r="A23" s="133"/>
      <c r="B23" s="141"/>
      <c r="C23" s="1221"/>
      <c r="D23" s="1227"/>
      <c r="E23" s="1233"/>
      <c r="F23" s="1239"/>
      <c r="G23" s="1227"/>
      <c r="H23" s="1245"/>
      <c r="I23" s="1245"/>
      <c r="J23" s="1245"/>
      <c r="K23" s="1227"/>
      <c r="L23" s="1245"/>
      <c r="M23" s="1227"/>
      <c r="N23" s="1253"/>
      <c r="O23" s="1392"/>
      <c r="P23" s="1262"/>
      <c r="Q23" s="1268"/>
      <c r="R23" s="1277"/>
      <c r="S23" s="1277"/>
      <c r="T23" s="1285"/>
      <c r="U23" s="1288"/>
      <c r="V23" s="1288"/>
      <c r="W23" s="1288"/>
      <c r="X23" s="1288"/>
      <c r="Y23" s="1288"/>
      <c r="Z23" s="1295"/>
      <c r="AA23" s="1295"/>
      <c r="AB23" s="1295"/>
      <c r="AC23" s="1295"/>
      <c r="AD23" s="1295"/>
      <c r="AE23" s="1295"/>
      <c r="AF23" s="1295"/>
      <c r="AG23" s="200"/>
      <c r="AH23" s="199"/>
      <c r="AI23" s="199"/>
      <c r="AJ23" s="199"/>
      <c r="AK23" s="200"/>
      <c r="AL23" s="201"/>
      <c r="AM23" s="201"/>
      <c r="AN23" s="201"/>
      <c r="AO23" s="201"/>
      <c r="AP23" s="1301"/>
      <c r="AQ23" s="1295"/>
      <c r="AR23" s="210"/>
      <c r="AS23" s="210"/>
      <c r="AT23" s="210"/>
      <c r="AU23" s="210"/>
      <c r="AV23" s="210"/>
      <c r="AW23" s="210"/>
      <c r="AX23" s="1301"/>
      <c r="AY23" s="1295"/>
      <c r="AZ23" s="210"/>
      <c r="BA23" s="210"/>
      <c r="BB23" s="210"/>
      <c r="BC23" s="210"/>
      <c r="BD23" s="210"/>
      <c r="BE23" s="210"/>
      <c r="BF23" s="1301"/>
      <c r="BG23" s="1295"/>
      <c r="BH23" s="210"/>
      <c r="BI23" s="210"/>
      <c r="BJ23" s="210"/>
      <c r="BK23" s="210"/>
      <c r="BL23" s="210"/>
      <c r="BM23" s="210"/>
      <c r="BN23" s="1301"/>
      <c r="BO23" s="1295"/>
      <c r="BP23" s="210"/>
      <c r="BQ23" s="210"/>
      <c r="BR23" s="210"/>
      <c r="BS23" s="210"/>
      <c r="BT23" s="210"/>
      <c r="BU23" s="210"/>
    </row>
    <row r="24" spans="1:73" ht="40.15" customHeight="1">
      <c r="A24" s="133"/>
      <c r="B24" s="141"/>
      <c r="C24" s="1222"/>
      <c r="D24" s="1228"/>
      <c r="E24" s="1234"/>
      <c r="F24" s="1240"/>
      <c r="G24" s="1228"/>
      <c r="H24" s="1246"/>
      <c r="I24" s="1246"/>
      <c r="J24" s="1246"/>
      <c r="K24" s="1228"/>
      <c r="L24" s="1246"/>
      <c r="M24" s="1228"/>
      <c r="N24" s="1254"/>
      <c r="O24" s="1392"/>
      <c r="P24" s="1263"/>
      <c r="Q24" s="1269"/>
      <c r="R24" s="1278"/>
      <c r="S24" s="1278"/>
      <c r="T24" s="1286"/>
      <c r="U24" s="1289"/>
      <c r="V24" s="1289"/>
      <c r="W24" s="1289"/>
      <c r="X24" s="1289"/>
      <c r="Y24" s="1289"/>
      <c r="Z24" s="1296"/>
      <c r="AA24" s="1296"/>
      <c r="AB24" s="1296"/>
      <c r="AC24" s="1296"/>
      <c r="AD24" s="1296"/>
      <c r="AE24" s="1296"/>
      <c r="AF24" s="1296"/>
      <c r="AG24" s="202"/>
      <c r="AH24" s="203"/>
      <c r="AI24" s="203"/>
      <c r="AJ24" s="203"/>
      <c r="AK24" s="202"/>
      <c r="AL24" s="204"/>
      <c r="AM24" s="204"/>
      <c r="AN24" s="204"/>
      <c r="AO24" s="204"/>
      <c r="AP24" s="1302"/>
      <c r="AQ24" s="1296"/>
      <c r="AR24" s="211"/>
      <c r="AS24" s="211"/>
      <c r="AT24" s="211"/>
      <c r="AU24" s="211"/>
      <c r="AV24" s="211"/>
      <c r="AW24" s="211"/>
      <c r="AX24" s="1302"/>
      <c r="AY24" s="1296"/>
      <c r="AZ24" s="211"/>
      <c r="BA24" s="211"/>
      <c r="BB24" s="211"/>
      <c r="BC24" s="211"/>
      <c r="BD24" s="211"/>
      <c r="BE24" s="211"/>
      <c r="BF24" s="1302"/>
      <c r="BG24" s="1296"/>
      <c r="BH24" s="211"/>
      <c r="BI24" s="211"/>
      <c r="BJ24" s="211"/>
      <c r="BK24" s="211"/>
      <c r="BL24" s="211"/>
      <c r="BM24" s="211"/>
      <c r="BN24" s="1302"/>
      <c r="BO24" s="1296"/>
      <c r="BP24" s="211"/>
      <c r="BQ24" s="211"/>
      <c r="BR24" s="211"/>
      <c r="BS24" s="211"/>
      <c r="BT24" s="211"/>
      <c r="BU24" s="211"/>
    </row>
    <row r="25" spans="1:73" ht="40.15" customHeight="1">
      <c r="A25" s="133"/>
      <c r="B25" s="141"/>
      <c r="C25" s="1220" t="s">
        <v>2858</v>
      </c>
      <c r="D25" s="1226" t="s">
        <v>2859</v>
      </c>
      <c r="E25" s="1232">
        <v>948</v>
      </c>
      <c r="F25" s="1238" t="s">
        <v>3859</v>
      </c>
      <c r="G25" s="1226" t="s">
        <v>3950</v>
      </c>
      <c r="H25" s="1244" t="s">
        <v>3929</v>
      </c>
      <c r="I25" s="1244" t="s">
        <v>2999</v>
      </c>
      <c r="J25" s="1244" t="s">
        <v>3058</v>
      </c>
      <c r="K25" s="1226" t="s">
        <v>3830</v>
      </c>
      <c r="L25" s="1244" t="s">
        <v>3614</v>
      </c>
      <c r="M25" s="1226" t="s">
        <v>3948</v>
      </c>
      <c r="N25" s="1252">
        <v>2026004540080</v>
      </c>
      <c r="O25" s="1392" t="s">
        <v>3949</v>
      </c>
      <c r="P25" s="1261" t="s">
        <v>2104</v>
      </c>
      <c r="Q25" s="1267">
        <v>60</v>
      </c>
      <c r="R25" s="1276" t="s">
        <v>2871</v>
      </c>
      <c r="S25" s="1276"/>
      <c r="T25" s="1284"/>
      <c r="U25" s="1287"/>
      <c r="V25" s="1287"/>
      <c r="W25" s="1287"/>
      <c r="X25" s="1287"/>
      <c r="Y25" s="1287"/>
      <c r="Z25" s="1294">
        <f t="shared" si="5"/>
        <v>0</v>
      </c>
      <c r="AA25" s="1294">
        <f t="shared" ref="AA25:AF37" si="15">SUM(AR25:AR28,AZ25:AZ28,BH25:BH28,BP25:BP28)</f>
        <v>0</v>
      </c>
      <c r="AB25" s="1294">
        <f t="shared" si="15"/>
        <v>0</v>
      </c>
      <c r="AC25" s="1294">
        <f t="shared" si="15"/>
        <v>0</v>
      </c>
      <c r="AD25" s="1294">
        <f t="shared" si="15"/>
        <v>0</v>
      </c>
      <c r="AE25" s="1294">
        <f t="shared" si="15"/>
        <v>0</v>
      </c>
      <c r="AF25" s="1294">
        <f t="shared" si="15"/>
        <v>0</v>
      </c>
      <c r="AG25" s="194"/>
      <c r="AH25" s="195"/>
      <c r="AI25" s="195"/>
      <c r="AJ25" s="195"/>
      <c r="AK25" s="196"/>
      <c r="AL25" s="197"/>
      <c r="AM25" s="197"/>
      <c r="AN25" s="197"/>
      <c r="AO25" s="197"/>
      <c r="AP25" s="1300">
        <f>+U25</f>
        <v>0</v>
      </c>
      <c r="AQ25" s="1294">
        <f>SUM(AR25:AW28)</f>
        <v>0</v>
      </c>
      <c r="AR25" s="209"/>
      <c r="AS25" s="209"/>
      <c r="AT25" s="209"/>
      <c r="AU25" s="209"/>
      <c r="AV25" s="209"/>
      <c r="AW25" s="209"/>
      <c r="AX25" s="1300">
        <f>+V25</f>
        <v>0</v>
      </c>
      <c r="AY25" s="1294">
        <f>SUM(AZ25:BE28)</f>
        <v>0</v>
      </c>
      <c r="AZ25" s="209"/>
      <c r="BA25" s="209"/>
      <c r="BB25" s="209"/>
      <c r="BC25" s="209"/>
      <c r="BD25" s="209"/>
      <c r="BE25" s="209"/>
      <c r="BF25" s="1300">
        <f>+W25</f>
        <v>0</v>
      </c>
      <c r="BG25" s="1294">
        <f>SUM(BH25:BM28)</f>
        <v>0</v>
      </c>
      <c r="BH25" s="209"/>
      <c r="BI25" s="209"/>
      <c r="BJ25" s="209"/>
      <c r="BK25" s="209"/>
      <c r="BL25" s="209"/>
      <c r="BM25" s="209"/>
      <c r="BN25" s="1300">
        <f>+X25</f>
        <v>0</v>
      </c>
      <c r="BO25" s="1294">
        <f>SUM(BP25:BU28)</f>
        <v>0</v>
      </c>
      <c r="BP25" s="209"/>
      <c r="BQ25" s="209"/>
      <c r="BR25" s="209"/>
      <c r="BS25" s="209"/>
      <c r="BT25" s="209"/>
      <c r="BU25" s="209"/>
    </row>
    <row r="26" spans="1:73" ht="40.15" customHeight="1">
      <c r="A26" s="133"/>
      <c r="B26" s="141"/>
      <c r="C26" s="1221"/>
      <c r="D26" s="1227"/>
      <c r="E26" s="1233"/>
      <c r="F26" s="1239"/>
      <c r="G26" s="1227"/>
      <c r="H26" s="1245"/>
      <c r="I26" s="1245"/>
      <c r="J26" s="1245"/>
      <c r="K26" s="1227"/>
      <c r="L26" s="1245"/>
      <c r="M26" s="1227"/>
      <c r="N26" s="1253"/>
      <c r="O26" s="1392"/>
      <c r="P26" s="1262"/>
      <c r="Q26" s="1268"/>
      <c r="R26" s="1277"/>
      <c r="S26" s="1277"/>
      <c r="T26" s="1285"/>
      <c r="U26" s="1288"/>
      <c r="V26" s="1288"/>
      <c r="W26" s="1288"/>
      <c r="X26" s="1288"/>
      <c r="Y26" s="1288"/>
      <c r="Z26" s="1295"/>
      <c r="AA26" s="1295"/>
      <c r="AB26" s="1295"/>
      <c r="AC26" s="1295"/>
      <c r="AD26" s="1295"/>
      <c r="AE26" s="1295"/>
      <c r="AF26" s="1295"/>
      <c r="AG26" s="198"/>
      <c r="AH26" s="199"/>
      <c r="AI26" s="199"/>
      <c r="AJ26" s="199"/>
      <c r="AK26" s="200"/>
      <c r="AL26" s="201"/>
      <c r="AM26" s="201"/>
      <c r="AN26" s="201"/>
      <c r="AO26" s="201"/>
      <c r="AP26" s="1301"/>
      <c r="AQ26" s="1295"/>
      <c r="AR26" s="210"/>
      <c r="AS26" s="210"/>
      <c r="AT26" s="210"/>
      <c r="AU26" s="210"/>
      <c r="AV26" s="210"/>
      <c r="AW26" s="210"/>
      <c r="AX26" s="1301"/>
      <c r="AY26" s="1295"/>
      <c r="AZ26" s="210"/>
      <c r="BA26" s="210"/>
      <c r="BB26" s="210"/>
      <c r="BC26" s="210"/>
      <c r="BD26" s="210"/>
      <c r="BE26" s="210"/>
      <c r="BF26" s="1301"/>
      <c r="BG26" s="1295"/>
      <c r="BH26" s="210"/>
      <c r="BI26" s="210"/>
      <c r="BJ26" s="210"/>
      <c r="BK26" s="210"/>
      <c r="BL26" s="210"/>
      <c r="BM26" s="210"/>
      <c r="BN26" s="1301"/>
      <c r="BO26" s="1295"/>
      <c r="BP26" s="210"/>
      <c r="BQ26" s="210"/>
      <c r="BR26" s="210"/>
      <c r="BS26" s="210"/>
      <c r="BT26" s="210"/>
      <c r="BU26" s="210"/>
    </row>
    <row r="27" spans="1:73" ht="40.15" customHeight="1">
      <c r="A27" s="133"/>
      <c r="B27" s="141"/>
      <c r="C27" s="1221"/>
      <c r="D27" s="1227"/>
      <c r="E27" s="1233"/>
      <c r="F27" s="1239"/>
      <c r="G27" s="1227"/>
      <c r="H27" s="1245"/>
      <c r="I27" s="1245"/>
      <c r="J27" s="1245"/>
      <c r="K27" s="1227"/>
      <c r="L27" s="1245"/>
      <c r="M27" s="1227"/>
      <c r="N27" s="1253"/>
      <c r="O27" s="1392"/>
      <c r="P27" s="1262"/>
      <c r="Q27" s="1268"/>
      <c r="R27" s="1277"/>
      <c r="S27" s="1277"/>
      <c r="T27" s="1285"/>
      <c r="U27" s="1288"/>
      <c r="V27" s="1288"/>
      <c r="W27" s="1288"/>
      <c r="X27" s="1288"/>
      <c r="Y27" s="1288"/>
      <c r="Z27" s="1295"/>
      <c r="AA27" s="1295"/>
      <c r="AB27" s="1295"/>
      <c r="AC27" s="1295"/>
      <c r="AD27" s="1295"/>
      <c r="AE27" s="1295"/>
      <c r="AF27" s="1295"/>
      <c r="AG27" s="200"/>
      <c r="AH27" s="199"/>
      <c r="AI27" s="199"/>
      <c r="AJ27" s="199"/>
      <c r="AK27" s="200"/>
      <c r="AL27" s="201"/>
      <c r="AM27" s="201"/>
      <c r="AN27" s="201"/>
      <c r="AO27" s="201"/>
      <c r="AP27" s="1301"/>
      <c r="AQ27" s="1295"/>
      <c r="AR27" s="210"/>
      <c r="AS27" s="210"/>
      <c r="AT27" s="210"/>
      <c r="AU27" s="210"/>
      <c r="AV27" s="210"/>
      <c r="AW27" s="210"/>
      <c r="AX27" s="1301"/>
      <c r="AY27" s="1295"/>
      <c r="AZ27" s="210"/>
      <c r="BA27" s="210"/>
      <c r="BB27" s="210"/>
      <c r="BC27" s="210"/>
      <c r="BD27" s="210"/>
      <c r="BE27" s="210"/>
      <c r="BF27" s="1301"/>
      <c r="BG27" s="1295"/>
      <c r="BH27" s="210"/>
      <c r="BI27" s="210"/>
      <c r="BJ27" s="210"/>
      <c r="BK27" s="210"/>
      <c r="BL27" s="210"/>
      <c r="BM27" s="210"/>
      <c r="BN27" s="1301"/>
      <c r="BO27" s="1295"/>
      <c r="BP27" s="210"/>
      <c r="BQ27" s="210"/>
      <c r="BR27" s="210"/>
      <c r="BS27" s="210"/>
      <c r="BT27" s="210"/>
      <c r="BU27" s="210"/>
    </row>
    <row r="28" spans="1:73" ht="40.15" customHeight="1">
      <c r="A28" s="133"/>
      <c r="B28" s="141"/>
      <c r="C28" s="1222"/>
      <c r="D28" s="1228"/>
      <c r="E28" s="1234"/>
      <c r="F28" s="1240"/>
      <c r="G28" s="1228"/>
      <c r="H28" s="1246"/>
      <c r="I28" s="1246"/>
      <c r="J28" s="1246"/>
      <c r="K28" s="1228"/>
      <c r="L28" s="1246"/>
      <c r="M28" s="1228"/>
      <c r="N28" s="1254"/>
      <c r="O28" s="1392"/>
      <c r="P28" s="1263"/>
      <c r="Q28" s="1269"/>
      <c r="R28" s="1278"/>
      <c r="S28" s="1278"/>
      <c r="T28" s="1286"/>
      <c r="U28" s="1289"/>
      <c r="V28" s="1289"/>
      <c r="W28" s="1289"/>
      <c r="X28" s="1289"/>
      <c r="Y28" s="1289"/>
      <c r="Z28" s="1296"/>
      <c r="AA28" s="1296"/>
      <c r="AB28" s="1296"/>
      <c r="AC28" s="1296"/>
      <c r="AD28" s="1296"/>
      <c r="AE28" s="1296"/>
      <c r="AF28" s="1296"/>
      <c r="AG28" s="202"/>
      <c r="AH28" s="203"/>
      <c r="AI28" s="203"/>
      <c r="AJ28" s="203"/>
      <c r="AK28" s="202"/>
      <c r="AL28" s="204"/>
      <c r="AM28" s="204"/>
      <c r="AN28" s="204"/>
      <c r="AO28" s="204"/>
      <c r="AP28" s="1302"/>
      <c r="AQ28" s="1296"/>
      <c r="AR28" s="211"/>
      <c r="AS28" s="211"/>
      <c r="AT28" s="211"/>
      <c r="AU28" s="211"/>
      <c r="AV28" s="211"/>
      <c r="AW28" s="211"/>
      <c r="AX28" s="1302"/>
      <c r="AY28" s="1296"/>
      <c r="AZ28" s="211"/>
      <c r="BA28" s="211"/>
      <c r="BB28" s="211"/>
      <c r="BC28" s="211"/>
      <c r="BD28" s="211"/>
      <c r="BE28" s="211"/>
      <c r="BF28" s="1302"/>
      <c r="BG28" s="1296"/>
      <c r="BH28" s="211"/>
      <c r="BI28" s="211"/>
      <c r="BJ28" s="211"/>
      <c r="BK28" s="211"/>
      <c r="BL28" s="211"/>
      <c r="BM28" s="211"/>
      <c r="BN28" s="1302"/>
      <c r="BO28" s="1296"/>
      <c r="BP28" s="211"/>
      <c r="BQ28" s="211"/>
      <c r="BR28" s="211"/>
      <c r="BS28" s="211"/>
      <c r="BT28" s="211"/>
      <c r="BU28" s="211"/>
    </row>
    <row r="29" spans="1:73" ht="40.15" customHeight="1">
      <c r="A29" s="133"/>
      <c r="B29" s="141"/>
      <c r="C29" s="1220" t="s">
        <v>2860</v>
      </c>
      <c r="D29" s="1226" t="s">
        <v>2861</v>
      </c>
      <c r="E29" s="1232">
        <v>949</v>
      </c>
      <c r="F29" s="1238" t="s">
        <v>3859</v>
      </c>
      <c r="G29" s="1226" t="s">
        <v>3950</v>
      </c>
      <c r="H29" s="1244" t="s">
        <v>2943</v>
      </c>
      <c r="I29" s="1244" t="s">
        <v>2999</v>
      </c>
      <c r="J29" s="1244" t="s">
        <v>3058</v>
      </c>
      <c r="K29" s="1226" t="s">
        <v>3830</v>
      </c>
      <c r="L29" s="1244" t="s">
        <v>3614</v>
      </c>
      <c r="M29" s="1226" t="s">
        <v>3948</v>
      </c>
      <c r="N29" s="1252">
        <v>2026004540080</v>
      </c>
      <c r="O29" s="1392" t="s">
        <v>3949</v>
      </c>
      <c r="P29" s="1261" t="s">
        <v>2862</v>
      </c>
      <c r="Q29" s="1267">
        <v>2</v>
      </c>
      <c r="R29" s="1276" t="s">
        <v>2871</v>
      </c>
      <c r="S29" s="1276"/>
      <c r="T29" s="1284"/>
      <c r="U29" s="1287"/>
      <c r="V29" s="1287"/>
      <c r="W29" s="1287"/>
      <c r="X29" s="1287"/>
      <c r="Y29" s="1287"/>
      <c r="Z29" s="1294">
        <f t="shared" si="5"/>
        <v>0</v>
      </c>
      <c r="AA29" s="1294">
        <f t="shared" si="15"/>
        <v>0</v>
      </c>
      <c r="AB29" s="1294">
        <f t="shared" si="15"/>
        <v>0</v>
      </c>
      <c r="AC29" s="1294">
        <f t="shared" si="15"/>
        <v>0</v>
      </c>
      <c r="AD29" s="1294">
        <f t="shared" si="15"/>
        <v>0</v>
      </c>
      <c r="AE29" s="1294">
        <f t="shared" si="15"/>
        <v>0</v>
      </c>
      <c r="AF29" s="1294">
        <f t="shared" si="15"/>
        <v>0</v>
      </c>
      <c r="AG29" s="194"/>
      <c r="AH29" s="195"/>
      <c r="AI29" s="195"/>
      <c r="AJ29" s="195"/>
      <c r="AK29" s="196"/>
      <c r="AL29" s="197"/>
      <c r="AM29" s="197"/>
      <c r="AN29" s="197"/>
      <c r="AO29" s="197"/>
      <c r="AP29" s="1300">
        <f>+U29</f>
        <v>0</v>
      </c>
      <c r="AQ29" s="1294">
        <f>SUM(AR29:AW32)</f>
        <v>0</v>
      </c>
      <c r="AR29" s="209"/>
      <c r="AS29" s="209"/>
      <c r="AT29" s="209"/>
      <c r="AU29" s="209"/>
      <c r="AV29" s="209"/>
      <c r="AW29" s="209"/>
      <c r="AX29" s="1300">
        <f>+V29</f>
        <v>0</v>
      </c>
      <c r="AY29" s="1294">
        <f>SUM(AZ29:BE32)</f>
        <v>0</v>
      </c>
      <c r="AZ29" s="209"/>
      <c r="BA29" s="209"/>
      <c r="BB29" s="209"/>
      <c r="BC29" s="209"/>
      <c r="BD29" s="209"/>
      <c r="BE29" s="209"/>
      <c r="BF29" s="1300">
        <f>+W29</f>
        <v>0</v>
      </c>
      <c r="BG29" s="1294">
        <f>SUM(BH29:BM32)</f>
        <v>0</v>
      </c>
      <c r="BH29" s="209"/>
      <c r="BI29" s="209"/>
      <c r="BJ29" s="209"/>
      <c r="BK29" s="209"/>
      <c r="BL29" s="209"/>
      <c r="BM29" s="209"/>
      <c r="BN29" s="1300">
        <f>+X29</f>
        <v>0</v>
      </c>
      <c r="BO29" s="1294">
        <f>SUM(BP29:BU32)</f>
        <v>0</v>
      </c>
      <c r="BP29" s="209"/>
      <c r="BQ29" s="209"/>
      <c r="BR29" s="209"/>
      <c r="BS29" s="209"/>
      <c r="BT29" s="209"/>
      <c r="BU29" s="209"/>
    </row>
    <row r="30" spans="1:73" ht="40.15" customHeight="1">
      <c r="A30" s="133"/>
      <c r="B30" s="141"/>
      <c r="C30" s="1221"/>
      <c r="D30" s="1227"/>
      <c r="E30" s="1233"/>
      <c r="F30" s="1239"/>
      <c r="G30" s="1227"/>
      <c r="H30" s="1245"/>
      <c r="I30" s="1245"/>
      <c r="J30" s="1245"/>
      <c r="K30" s="1227"/>
      <c r="L30" s="1245"/>
      <c r="M30" s="1227"/>
      <c r="N30" s="1253"/>
      <c r="O30" s="1392"/>
      <c r="P30" s="1262"/>
      <c r="Q30" s="1268"/>
      <c r="R30" s="1277"/>
      <c r="S30" s="1277"/>
      <c r="T30" s="1285"/>
      <c r="U30" s="1288"/>
      <c r="V30" s="1288"/>
      <c r="W30" s="1288"/>
      <c r="X30" s="1288"/>
      <c r="Y30" s="1288"/>
      <c r="Z30" s="1295"/>
      <c r="AA30" s="1295"/>
      <c r="AB30" s="1295"/>
      <c r="AC30" s="1295"/>
      <c r="AD30" s="1295"/>
      <c r="AE30" s="1295"/>
      <c r="AF30" s="1295"/>
      <c r="AG30" s="198"/>
      <c r="AH30" s="199"/>
      <c r="AI30" s="199"/>
      <c r="AJ30" s="199"/>
      <c r="AK30" s="200"/>
      <c r="AL30" s="201"/>
      <c r="AM30" s="201"/>
      <c r="AN30" s="201"/>
      <c r="AO30" s="201"/>
      <c r="AP30" s="1301"/>
      <c r="AQ30" s="1295"/>
      <c r="AR30" s="210"/>
      <c r="AS30" s="210"/>
      <c r="AT30" s="210"/>
      <c r="AU30" s="210"/>
      <c r="AV30" s="210"/>
      <c r="AW30" s="210"/>
      <c r="AX30" s="1301"/>
      <c r="AY30" s="1295"/>
      <c r="AZ30" s="210"/>
      <c r="BA30" s="210"/>
      <c r="BB30" s="210"/>
      <c r="BC30" s="210"/>
      <c r="BD30" s="210"/>
      <c r="BE30" s="210"/>
      <c r="BF30" s="1301"/>
      <c r="BG30" s="1295"/>
      <c r="BH30" s="210"/>
      <c r="BI30" s="210"/>
      <c r="BJ30" s="210"/>
      <c r="BK30" s="210"/>
      <c r="BL30" s="210"/>
      <c r="BM30" s="210"/>
      <c r="BN30" s="1301"/>
      <c r="BO30" s="1295"/>
      <c r="BP30" s="210"/>
      <c r="BQ30" s="210"/>
      <c r="BR30" s="210"/>
      <c r="BS30" s="210"/>
      <c r="BT30" s="210"/>
      <c r="BU30" s="210"/>
    </row>
    <row r="31" spans="1:73" ht="40.15" customHeight="1">
      <c r="A31" s="133"/>
      <c r="B31" s="141"/>
      <c r="C31" s="1221"/>
      <c r="D31" s="1227"/>
      <c r="E31" s="1233"/>
      <c r="F31" s="1239"/>
      <c r="G31" s="1227"/>
      <c r="H31" s="1245"/>
      <c r="I31" s="1245"/>
      <c r="J31" s="1245"/>
      <c r="K31" s="1227"/>
      <c r="L31" s="1245"/>
      <c r="M31" s="1227"/>
      <c r="N31" s="1253"/>
      <c r="O31" s="1392"/>
      <c r="P31" s="1262"/>
      <c r="Q31" s="1268"/>
      <c r="R31" s="1277"/>
      <c r="S31" s="1277"/>
      <c r="T31" s="1285"/>
      <c r="U31" s="1288"/>
      <c r="V31" s="1288"/>
      <c r="W31" s="1288"/>
      <c r="X31" s="1288"/>
      <c r="Y31" s="1288"/>
      <c r="Z31" s="1295"/>
      <c r="AA31" s="1295"/>
      <c r="AB31" s="1295"/>
      <c r="AC31" s="1295"/>
      <c r="AD31" s="1295"/>
      <c r="AE31" s="1295"/>
      <c r="AF31" s="1295"/>
      <c r="AG31" s="200"/>
      <c r="AH31" s="199"/>
      <c r="AI31" s="199"/>
      <c r="AJ31" s="199"/>
      <c r="AK31" s="200"/>
      <c r="AL31" s="201"/>
      <c r="AM31" s="201"/>
      <c r="AN31" s="201"/>
      <c r="AO31" s="201"/>
      <c r="AP31" s="1301"/>
      <c r="AQ31" s="1295"/>
      <c r="AR31" s="210"/>
      <c r="AS31" s="210"/>
      <c r="AT31" s="210"/>
      <c r="AU31" s="210"/>
      <c r="AV31" s="210"/>
      <c r="AW31" s="210"/>
      <c r="AX31" s="1301"/>
      <c r="AY31" s="1295"/>
      <c r="AZ31" s="210"/>
      <c r="BA31" s="210"/>
      <c r="BB31" s="210"/>
      <c r="BC31" s="210"/>
      <c r="BD31" s="210"/>
      <c r="BE31" s="210"/>
      <c r="BF31" s="1301"/>
      <c r="BG31" s="1295"/>
      <c r="BH31" s="210"/>
      <c r="BI31" s="210"/>
      <c r="BJ31" s="210"/>
      <c r="BK31" s="210"/>
      <c r="BL31" s="210"/>
      <c r="BM31" s="210"/>
      <c r="BN31" s="1301"/>
      <c r="BO31" s="1295"/>
      <c r="BP31" s="210"/>
      <c r="BQ31" s="210"/>
      <c r="BR31" s="210"/>
      <c r="BS31" s="210"/>
      <c r="BT31" s="210"/>
      <c r="BU31" s="210"/>
    </row>
    <row r="32" spans="1:73" ht="40.15" customHeight="1">
      <c r="A32" s="133"/>
      <c r="B32" s="141"/>
      <c r="C32" s="1222"/>
      <c r="D32" s="1228"/>
      <c r="E32" s="1234"/>
      <c r="F32" s="1240"/>
      <c r="G32" s="1228"/>
      <c r="H32" s="1246"/>
      <c r="I32" s="1246"/>
      <c r="J32" s="1246"/>
      <c r="K32" s="1228"/>
      <c r="L32" s="1246"/>
      <c r="M32" s="1228"/>
      <c r="N32" s="1254"/>
      <c r="O32" s="1392"/>
      <c r="P32" s="1263"/>
      <c r="Q32" s="1269"/>
      <c r="R32" s="1278"/>
      <c r="S32" s="1278"/>
      <c r="T32" s="1286"/>
      <c r="U32" s="1289"/>
      <c r="V32" s="1289"/>
      <c r="W32" s="1289"/>
      <c r="X32" s="1289"/>
      <c r="Y32" s="1289"/>
      <c r="Z32" s="1296"/>
      <c r="AA32" s="1296"/>
      <c r="AB32" s="1296"/>
      <c r="AC32" s="1296"/>
      <c r="AD32" s="1296"/>
      <c r="AE32" s="1296"/>
      <c r="AF32" s="1296"/>
      <c r="AG32" s="202"/>
      <c r="AH32" s="203"/>
      <c r="AI32" s="203"/>
      <c r="AJ32" s="203"/>
      <c r="AK32" s="202"/>
      <c r="AL32" s="204"/>
      <c r="AM32" s="204"/>
      <c r="AN32" s="204"/>
      <c r="AO32" s="204"/>
      <c r="AP32" s="1302"/>
      <c r="AQ32" s="1296"/>
      <c r="AR32" s="211"/>
      <c r="AS32" s="211"/>
      <c r="AT32" s="211"/>
      <c r="AU32" s="211"/>
      <c r="AV32" s="211"/>
      <c r="AW32" s="211"/>
      <c r="AX32" s="1302"/>
      <c r="AY32" s="1296"/>
      <c r="AZ32" s="211"/>
      <c r="BA32" s="211"/>
      <c r="BB32" s="211"/>
      <c r="BC32" s="211"/>
      <c r="BD32" s="211"/>
      <c r="BE32" s="211"/>
      <c r="BF32" s="1302"/>
      <c r="BG32" s="1296"/>
      <c r="BH32" s="211"/>
      <c r="BI32" s="211"/>
      <c r="BJ32" s="211"/>
      <c r="BK32" s="211"/>
      <c r="BL32" s="211"/>
      <c r="BM32" s="211"/>
      <c r="BN32" s="1302"/>
      <c r="BO32" s="1296"/>
      <c r="BP32" s="211"/>
      <c r="BQ32" s="211"/>
      <c r="BR32" s="211"/>
      <c r="BS32" s="211"/>
      <c r="BT32" s="211"/>
      <c r="BU32" s="211"/>
    </row>
    <row r="33" spans="1:73" ht="40.15" customHeight="1">
      <c r="A33" s="133"/>
      <c r="B33" s="141"/>
      <c r="C33" s="1220" t="s">
        <v>368</v>
      </c>
      <c r="D33" s="1226" t="s">
        <v>369</v>
      </c>
      <c r="E33" s="1232" t="s">
        <v>3951</v>
      </c>
      <c r="F33" s="1238" t="s">
        <v>3010</v>
      </c>
      <c r="G33" s="1226" t="s">
        <v>3952</v>
      </c>
      <c r="H33" s="1244" t="s">
        <v>3011</v>
      </c>
      <c r="I33" s="1244" t="s">
        <v>2999</v>
      </c>
      <c r="J33" s="1244" t="s">
        <v>2944</v>
      </c>
      <c r="K33" s="1226" t="s">
        <v>2945</v>
      </c>
      <c r="L33" s="1244" t="s">
        <v>2946</v>
      </c>
      <c r="M33" s="1226" t="s">
        <v>3953</v>
      </c>
      <c r="N33" s="1252">
        <v>2026004540071</v>
      </c>
      <c r="O33" s="1392" t="s">
        <v>3954</v>
      </c>
      <c r="P33" s="1261" t="s">
        <v>370</v>
      </c>
      <c r="Q33" s="1267">
        <v>4</v>
      </c>
      <c r="R33" s="1276" t="s">
        <v>2871</v>
      </c>
      <c r="S33" s="1276"/>
      <c r="T33" s="1284"/>
      <c r="U33" s="1287"/>
      <c r="V33" s="1287"/>
      <c r="W33" s="1287"/>
      <c r="X33" s="1287"/>
      <c r="Y33" s="1287"/>
      <c r="Z33" s="1294">
        <f t="shared" ref="Z33:Z93" si="16">+AQ33+AY33+BG33+BO33</f>
        <v>0</v>
      </c>
      <c r="AA33" s="1294">
        <f t="shared" si="15"/>
        <v>0</v>
      </c>
      <c r="AB33" s="1294">
        <f t="shared" si="15"/>
        <v>0</v>
      </c>
      <c r="AC33" s="1294">
        <f t="shared" si="15"/>
        <v>0</v>
      </c>
      <c r="AD33" s="1294">
        <f t="shared" si="15"/>
        <v>0</v>
      </c>
      <c r="AE33" s="1294">
        <f t="shared" si="15"/>
        <v>0</v>
      </c>
      <c r="AF33" s="1294">
        <f t="shared" si="15"/>
        <v>0</v>
      </c>
      <c r="AG33" s="194"/>
      <c r="AH33" s="195"/>
      <c r="AI33" s="195"/>
      <c r="AJ33" s="195"/>
      <c r="AK33" s="196"/>
      <c r="AL33" s="197"/>
      <c r="AM33" s="197"/>
      <c r="AN33" s="197"/>
      <c r="AO33" s="197"/>
      <c r="AP33" s="1300">
        <f>+U33</f>
        <v>0</v>
      </c>
      <c r="AQ33" s="1294">
        <f>SUM(AR33:AW36)</f>
        <v>0</v>
      </c>
      <c r="AR33" s="209"/>
      <c r="AS33" s="209"/>
      <c r="AT33" s="209"/>
      <c r="AU33" s="209"/>
      <c r="AV33" s="209"/>
      <c r="AW33" s="209"/>
      <c r="AX33" s="1300">
        <f>+V33</f>
        <v>0</v>
      </c>
      <c r="AY33" s="1294">
        <f>SUM(AZ33:BE36)</f>
        <v>0</v>
      </c>
      <c r="AZ33" s="209"/>
      <c r="BA33" s="209"/>
      <c r="BB33" s="209"/>
      <c r="BC33" s="209"/>
      <c r="BD33" s="209"/>
      <c r="BE33" s="209"/>
      <c r="BF33" s="1300">
        <f>+W33</f>
        <v>0</v>
      </c>
      <c r="BG33" s="1294">
        <f>SUM(BH33:BM36)</f>
        <v>0</v>
      </c>
      <c r="BH33" s="209"/>
      <c r="BI33" s="209"/>
      <c r="BJ33" s="209"/>
      <c r="BK33" s="209"/>
      <c r="BL33" s="209"/>
      <c r="BM33" s="209"/>
      <c r="BN33" s="1300">
        <f>+X33</f>
        <v>0</v>
      </c>
      <c r="BO33" s="1294">
        <f>SUM(BP33:BU36)</f>
        <v>0</v>
      </c>
      <c r="BP33" s="209"/>
      <c r="BQ33" s="209"/>
      <c r="BR33" s="209"/>
      <c r="BS33" s="209"/>
      <c r="BT33" s="209"/>
      <c r="BU33" s="209"/>
    </row>
    <row r="34" spans="1:73" ht="40.15" customHeight="1">
      <c r="A34" s="133"/>
      <c r="B34" s="141"/>
      <c r="C34" s="1221"/>
      <c r="D34" s="1227"/>
      <c r="E34" s="1233"/>
      <c r="F34" s="1239"/>
      <c r="G34" s="1227"/>
      <c r="H34" s="1245"/>
      <c r="I34" s="1245"/>
      <c r="J34" s="1245"/>
      <c r="K34" s="1227"/>
      <c r="L34" s="1245"/>
      <c r="M34" s="1227"/>
      <c r="N34" s="1253"/>
      <c r="O34" s="1392"/>
      <c r="P34" s="1262"/>
      <c r="Q34" s="1268"/>
      <c r="R34" s="1277"/>
      <c r="S34" s="1277"/>
      <c r="T34" s="1285"/>
      <c r="U34" s="1288"/>
      <c r="V34" s="1288"/>
      <c r="W34" s="1288"/>
      <c r="X34" s="1288"/>
      <c r="Y34" s="1288"/>
      <c r="Z34" s="1295"/>
      <c r="AA34" s="1295"/>
      <c r="AB34" s="1295"/>
      <c r="AC34" s="1295"/>
      <c r="AD34" s="1295"/>
      <c r="AE34" s="1295"/>
      <c r="AF34" s="1295"/>
      <c r="AG34" s="198"/>
      <c r="AH34" s="199"/>
      <c r="AI34" s="199"/>
      <c r="AJ34" s="199"/>
      <c r="AK34" s="200"/>
      <c r="AL34" s="201"/>
      <c r="AM34" s="201"/>
      <c r="AN34" s="201"/>
      <c r="AO34" s="201"/>
      <c r="AP34" s="1301"/>
      <c r="AQ34" s="1295"/>
      <c r="AR34" s="210"/>
      <c r="AS34" s="210"/>
      <c r="AT34" s="210"/>
      <c r="AU34" s="210"/>
      <c r="AV34" s="210"/>
      <c r="AW34" s="210"/>
      <c r="AX34" s="1301"/>
      <c r="AY34" s="1295"/>
      <c r="AZ34" s="210"/>
      <c r="BA34" s="210"/>
      <c r="BB34" s="210"/>
      <c r="BC34" s="210"/>
      <c r="BD34" s="210"/>
      <c r="BE34" s="210"/>
      <c r="BF34" s="1301"/>
      <c r="BG34" s="1295"/>
      <c r="BH34" s="210"/>
      <c r="BI34" s="210"/>
      <c r="BJ34" s="210"/>
      <c r="BK34" s="210"/>
      <c r="BL34" s="210"/>
      <c r="BM34" s="210"/>
      <c r="BN34" s="1301"/>
      <c r="BO34" s="1295"/>
      <c r="BP34" s="210"/>
      <c r="BQ34" s="210"/>
      <c r="BR34" s="210"/>
      <c r="BS34" s="210"/>
      <c r="BT34" s="210"/>
      <c r="BU34" s="210"/>
    </row>
    <row r="35" spans="1:73" ht="40.15" customHeight="1">
      <c r="A35" s="133"/>
      <c r="B35" s="141"/>
      <c r="C35" s="1221"/>
      <c r="D35" s="1227"/>
      <c r="E35" s="1233"/>
      <c r="F35" s="1239"/>
      <c r="G35" s="1227"/>
      <c r="H35" s="1245"/>
      <c r="I35" s="1245"/>
      <c r="J35" s="1245"/>
      <c r="K35" s="1227"/>
      <c r="L35" s="1245"/>
      <c r="M35" s="1227"/>
      <c r="N35" s="1253"/>
      <c r="O35" s="1392"/>
      <c r="P35" s="1262"/>
      <c r="Q35" s="1268"/>
      <c r="R35" s="1277"/>
      <c r="S35" s="1277"/>
      <c r="T35" s="1285"/>
      <c r="U35" s="1288"/>
      <c r="V35" s="1288"/>
      <c r="W35" s="1288"/>
      <c r="X35" s="1288"/>
      <c r="Y35" s="1288"/>
      <c r="Z35" s="1295"/>
      <c r="AA35" s="1295"/>
      <c r="AB35" s="1295"/>
      <c r="AC35" s="1295"/>
      <c r="AD35" s="1295"/>
      <c r="AE35" s="1295"/>
      <c r="AF35" s="1295"/>
      <c r="AG35" s="200"/>
      <c r="AH35" s="199"/>
      <c r="AI35" s="199"/>
      <c r="AJ35" s="199"/>
      <c r="AK35" s="200"/>
      <c r="AL35" s="201"/>
      <c r="AM35" s="201"/>
      <c r="AN35" s="201"/>
      <c r="AO35" s="201"/>
      <c r="AP35" s="1301"/>
      <c r="AQ35" s="1295"/>
      <c r="AR35" s="210"/>
      <c r="AS35" s="210"/>
      <c r="AT35" s="210"/>
      <c r="AU35" s="210"/>
      <c r="AV35" s="210"/>
      <c r="AW35" s="210"/>
      <c r="AX35" s="1301"/>
      <c r="AY35" s="1295"/>
      <c r="AZ35" s="210"/>
      <c r="BA35" s="210"/>
      <c r="BB35" s="210"/>
      <c r="BC35" s="210"/>
      <c r="BD35" s="210"/>
      <c r="BE35" s="210"/>
      <c r="BF35" s="1301"/>
      <c r="BG35" s="1295"/>
      <c r="BH35" s="210"/>
      <c r="BI35" s="210"/>
      <c r="BJ35" s="210"/>
      <c r="BK35" s="210"/>
      <c r="BL35" s="210"/>
      <c r="BM35" s="210"/>
      <c r="BN35" s="1301"/>
      <c r="BO35" s="1295"/>
      <c r="BP35" s="210"/>
      <c r="BQ35" s="210"/>
      <c r="BR35" s="210"/>
      <c r="BS35" s="210"/>
      <c r="BT35" s="210"/>
      <c r="BU35" s="210"/>
    </row>
    <row r="36" spans="1:73" ht="40.15" customHeight="1">
      <c r="A36" s="133"/>
      <c r="B36" s="141"/>
      <c r="C36" s="1222"/>
      <c r="D36" s="1228"/>
      <c r="E36" s="1234"/>
      <c r="F36" s="1240"/>
      <c r="G36" s="1228"/>
      <c r="H36" s="1246"/>
      <c r="I36" s="1246"/>
      <c r="J36" s="1246"/>
      <c r="K36" s="1228"/>
      <c r="L36" s="1246"/>
      <c r="M36" s="1228"/>
      <c r="N36" s="1254"/>
      <c r="O36" s="1392"/>
      <c r="P36" s="1263"/>
      <c r="Q36" s="1269"/>
      <c r="R36" s="1278"/>
      <c r="S36" s="1278"/>
      <c r="T36" s="1286"/>
      <c r="U36" s="1289"/>
      <c r="V36" s="1289"/>
      <c r="W36" s="1289"/>
      <c r="X36" s="1289"/>
      <c r="Y36" s="1289"/>
      <c r="Z36" s="1296"/>
      <c r="AA36" s="1296"/>
      <c r="AB36" s="1296"/>
      <c r="AC36" s="1296"/>
      <c r="AD36" s="1296"/>
      <c r="AE36" s="1296"/>
      <c r="AF36" s="1296"/>
      <c r="AG36" s="202"/>
      <c r="AH36" s="203"/>
      <c r="AI36" s="203"/>
      <c r="AJ36" s="203"/>
      <c r="AK36" s="202"/>
      <c r="AL36" s="204"/>
      <c r="AM36" s="204"/>
      <c r="AN36" s="204"/>
      <c r="AO36" s="204"/>
      <c r="AP36" s="1302"/>
      <c r="AQ36" s="1296"/>
      <c r="AR36" s="211"/>
      <c r="AS36" s="211"/>
      <c r="AT36" s="211"/>
      <c r="AU36" s="211"/>
      <c r="AV36" s="211"/>
      <c r="AW36" s="211"/>
      <c r="AX36" s="1302"/>
      <c r="AY36" s="1296"/>
      <c r="AZ36" s="211"/>
      <c r="BA36" s="211"/>
      <c r="BB36" s="211"/>
      <c r="BC36" s="211"/>
      <c r="BD36" s="211"/>
      <c r="BE36" s="211"/>
      <c r="BF36" s="1302"/>
      <c r="BG36" s="1296"/>
      <c r="BH36" s="211"/>
      <c r="BI36" s="211"/>
      <c r="BJ36" s="211"/>
      <c r="BK36" s="211"/>
      <c r="BL36" s="211"/>
      <c r="BM36" s="211"/>
      <c r="BN36" s="1302"/>
      <c r="BO36" s="1296"/>
      <c r="BP36" s="211"/>
      <c r="BQ36" s="211"/>
      <c r="BR36" s="211"/>
      <c r="BS36" s="211"/>
      <c r="BT36" s="211"/>
      <c r="BU36" s="211"/>
    </row>
    <row r="37" spans="1:73" ht="40.15" customHeight="1">
      <c r="A37" s="133"/>
      <c r="B37" s="141"/>
      <c r="C37" s="1220" t="s">
        <v>333</v>
      </c>
      <c r="D37" s="1226" t="s">
        <v>334</v>
      </c>
      <c r="E37" s="1232" t="s">
        <v>3955</v>
      </c>
      <c r="F37" s="1238" t="s">
        <v>2955</v>
      </c>
      <c r="G37" s="1226" t="s">
        <v>3956</v>
      </c>
      <c r="H37" s="1244" t="s">
        <v>3011</v>
      </c>
      <c r="I37" s="1244" t="s">
        <v>2999</v>
      </c>
      <c r="J37" s="1244" t="s">
        <v>2944</v>
      </c>
      <c r="K37" s="1226" t="s">
        <v>2945</v>
      </c>
      <c r="L37" s="1244" t="s">
        <v>2946</v>
      </c>
      <c r="M37" s="1226" t="s">
        <v>3953</v>
      </c>
      <c r="N37" s="1252">
        <v>2026004540071</v>
      </c>
      <c r="O37" s="1392" t="s">
        <v>3954</v>
      </c>
      <c r="P37" s="1261" t="s">
        <v>301</v>
      </c>
      <c r="Q37" s="1267">
        <v>1000</v>
      </c>
      <c r="R37" s="1276" t="s">
        <v>2871</v>
      </c>
      <c r="S37" s="1276"/>
      <c r="T37" s="1284"/>
      <c r="U37" s="1287"/>
      <c r="V37" s="1287"/>
      <c r="W37" s="1287"/>
      <c r="X37" s="1287"/>
      <c r="Y37" s="1287"/>
      <c r="Z37" s="1294">
        <f t="shared" si="16"/>
        <v>0</v>
      </c>
      <c r="AA37" s="1294">
        <f t="shared" si="15"/>
        <v>0</v>
      </c>
      <c r="AB37" s="1294">
        <f t="shared" si="15"/>
        <v>0</v>
      </c>
      <c r="AC37" s="1294">
        <f t="shared" si="15"/>
        <v>0</v>
      </c>
      <c r="AD37" s="1294">
        <f t="shared" si="15"/>
        <v>0</v>
      </c>
      <c r="AE37" s="1294">
        <f t="shared" si="15"/>
        <v>0</v>
      </c>
      <c r="AF37" s="1294">
        <f t="shared" si="15"/>
        <v>0</v>
      </c>
      <c r="AG37" s="194"/>
      <c r="AH37" s="195"/>
      <c r="AI37" s="195"/>
      <c r="AJ37" s="195"/>
      <c r="AK37" s="196"/>
      <c r="AL37" s="197"/>
      <c r="AM37" s="197"/>
      <c r="AN37" s="197"/>
      <c r="AO37" s="197"/>
      <c r="AP37" s="1300">
        <f>+U37</f>
        <v>0</v>
      </c>
      <c r="AQ37" s="1294">
        <f>SUM(AR37:AW40)</f>
        <v>0</v>
      </c>
      <c r="AR37" s="209"/>
      <c r="AS37" s="209"/>
      <c r="AT37" s="209"/>
      <c r="AU37" s="209"/>
      <c r="AV37" s="209"/>
      <c r="AW37" s="209"/>
      <c r="AX37" s="1300">
        <f>+V37</f>
        <v>0</v>
      </c>
      <c r="AY37" s="1294">
        <f>SUM(AZ37:BE40)</f>
        <v>0</v>
      </c>
      <c r="AZ37" s="209"/>
      <c r="BA37" s="209"/>
      <c r="BB37" s="209"/>
      <c r="BC37" s="209"/>
      <c r="BD37" s="209"/>
      <c r="BE37" s="209"/>
      <c r="BF37" s="1300">
        <f>+W37</f>
        <v>0</v>
      </c>
      <c r="BG37" s="1294">
        <f>SUM(BH37:BM40)</f>
        <v>0</v>
      </c>
      <c r="BH37" s="209"/>
      <c r="BI37" s="209"/>
      <c r="BJ37" s="209"/>
      <c r="BK37" s="209"/>
      <c r="BL37" s="209"/>
      <c r="BM37" s="209"/>
      <c r="BN37" s="1300">
        <f>+X37</f>
        <v>0</v>
      </c>
      <c r="BO37" s="1294">
        <f>SUM(BP37:BU40)</f>
        <v>0</v>
      </c>
      <c r="BP37" s="209"/>
      <c r="BQ37" s="209"/>
      <c r="BR37" s="209"/>
      <c r="BS37" s="209"/>
      <c r="BT37" s="209"/>
      <c r="BU37" s="209"/>
    </row>
    <row r="38" spans="1:73" ht="40.15" customHeight="1">
      <c r="A38" s="133"/>
      <c r="B38" s="141"/>
      <c r="C38" s="1221"/>
      <c r="D38" s="1227"/>
      <c r="E38" s="1233"/>
      <c r="F38" s="1239"/>
      <c r="G38" s="1227"/>
      <c r="H38" s="1245"/>
      <c r="I38" s="1245"/>
      <c r="J38" s="1245"/>
      <c r="K38" s="1227"/>
      <c r="L38" s="1245"/>
      <c r="M38" s="1227"/>
      <c r="N38" s="1253"/>
      <c r="O38" s="1392"/>
      <c r="P38" s="1262"/>
      <c r="Q38" s="1268"/>
      <c r="R38" s="1277"/>
      <c r="S38" s="1277"/>
      <c r="T38" s="1285"/>
      <c r="U38" s="1288"/>
      <c r="V38" s="1288"/>
      <c r="W38" s="1288"/>
      <c r="X38" s="1288"/>
      <c r="Y38" s="1288"/>
      <c r="Z38" s="1295"/>
      <c r="AA38" s="1295"/>
      <c r="AB38" s="1295"/>
      <c r="AC38" s="1295"/>
      <c r="AD38" s="1295"/>
      <c r="AE38" s="1295"/>
      <c r="AF38" s="1295"/>
      <c r="AG38" s="198"/>
      <c r="AH38" s="199"/>
      <c r="AI38" s="199"/>
      <c r="AJ38" s="199"/>
      <c r="AK38" s="200"/>
      <c r="AL38" s="201"/>
      <c r="AM38" s="201"/>
      <c r="AN38" s="201"/>
      <c r="AO38" s="201"/>
      <c r="AP38" s="1301"/>
      <c r="AQ38" s="1295"/>
      <c r="AR38" s="210"/>
      <c r="AS38" s="210"/>
      <c r="AT38" s="210"/>
      <c r="AU38" s="210"/>
      <c r="AV38" s="210"/>
      <c r="AW38" s="210"/>
      <c r="AX38" s="1301"/>
      <c r="AY38" s="1295"/>
      <c r="AZ38" s="210"/>
      <c r="BA38" s="210"/>
      <c r="BB38" s="210"/>
      <c r="BC38" s="210"/>
      <c r="BD38" s="210"/>
      <c r="BE38" s="210"/>
      <c r="BF38" s="1301"/>
      <c r="BG38" s="1295"/>
      <c r="BH38" s="210"/>
      <c r="BI38" s="210"/>
      <c r="BJ38" s="210"/>
      <c r="BK38" s="210"/>
      <c r="BL38" s="210"/>
      <c r="BM38" s="210"/>
      <c r="BN38" s="1301"/>
      <c r="BO38" s="1295"/>
      <c r="BP38" s="210"/>
      <c r="BQ38" s="210"/>
      <c r="BR38" s="210"/>
      <c r="BS38" s="210"/>
      <c r="BT38" s="210"/>
      <c r="BU38" s="210"/>
    </row>
    <row r="39" spans="1:73" ht="40.15" customHeight="1">
      <c r="A39" s="133"/>
      <c r="B39" s="141"/>
      <c r="C39" s="1221"/>
      <c r="D39" s="1227"/>
      <c r="E39" s="1233"/>
      <c r="F39" s="1239"/>
      <c r="G39" s="1227"/>
      <c r="H39" s="1245"/>
      <c r="I39" s="1245"/>
      <c r="J39" s="1245"/>
      <c r="K39" s="1227"/>
      <c r="L39" s="1245"/>
      <c r="M39" s="1227"/>
      <c r="N39" s="1253"/>
      <c r="O39" s="1392"/>
      <c r="P39" s="1262"/>
      <c r="Q39" s="1268"/>
      <c r="R39" s="1277"/>
      <c r="S39" s="1277"/>
      <c r="T39" s="1285"/>
      <c r="U39" s="1288"/>
      <c r="V39" s="1288"/>
      <c r="W39" s="1288"/>
      <c r="X39" s="1288"/>
      <c r="Y39" s="1288"/>
      <c r="Z39" s="1295"/>
      <c r="AA39" s="1295"/>
      <c r="AB39" s="1295"/>
      <c r="AC39" s="1295"/>
      <c r="AD39" s="1295"/>
      <c r="AE39" s="1295"/>
      <c r="AF39" s="1295"/>
      <c r="AG39" s="200"/>
      <c r="AH39" s="199"/>
      <c r="AI39" s="199"/>
      <c r="AJ39" s="199"/>
      <c r="AK39" s="200"/>
      <c r="AL39" s="201"/>
      <c r="AM39" s="201"/>
      <c r="AN39" s="201"/>
      <c r="AO39" s="201"/>
      <c r="AP39" s="1301"/>
      <c r="AQ39" s="1295"/>
      <c r="AR39" s="210"/>
      <c r="AS39" s="210"/>
      <c r="AT39" s="210"/>
      <c r="AU39" s="210"/>
      <c r="AV39" s="210"/>
      <c r="AW39" s="210"/>
      <c r="AX39" s="1301"/>
      <c r="AY39" s="1295"/>
      <c r="AZ39" s="210"/>
      <c r="BA39" s="210"/>
      <c r="BB39" s="210"/>
      <c r="BC39" s="210"/>
      <c r="BD39" s="210"/>
      <c r="BE39" s="210"/>
      <c r="BF39" s="1301"/>
      <c r="BG39" s="1295"/>
      <c r="BH39" s="210"/>
      <c r="BI39" s="210"/>
      <c r="BJ39" s="210"/>
      <c r="BK39" s="210"/>
      <c r="BL39" s="210"/>
      <c r="BM39" s="210"/>
      <c r="BN39" s="1301"/>
      <c r="BO39" s="1295"/>
      <c r="BP39" s="210"/>
      <c r="BQ39" s="210"/>
      <c r="BR39" s="210"/>
      <c r="BS39" s="210"/>
      <c r="BT39" s="210"/>
      <c r="BU39" s="210"/>
    </row>
    <row r="40" spans="1:73" ht="40.15" customHeight="1">
      <c r="A40" s="133"/>
      <c r="B40" s="141"/>
      <c r="C40" s="1222"/>
      <c r="D40" s="1228"/>
      <c r="E40" s="1234"/>
      <c r="F40" s="1240"/>
      <c r="G40" s="1228"/>
      <c r="H40" s="1246"/>
      <c r="I40" s="1246"/>
      <c r="J40" s="1246"/>
      <c r="K40" s="1228"/>
      <c r="L40" s="1246"/>
      <c r="M40" s="1228"/>
      <c r="N40" s="1254"/>
      <c r="O40" s="1392"/>
      <c r="P40" s="1263"/>
      <c r="Q40" s="1269"/>
      <c r="R40" s="1278"/>
      <c r="S40" s="1278"/>
      <c r="T40" s="1286"/>
      <c r="U40" s="1289"/>
      <c r="V40" s="1289"/>
      <c r="W40" s="1289"/>
      <c r="X40" s="1289"/>
      <c r="Y40" s="1289"/>
      <c r="Z40" s="1296"/>
      <c r="AA40" s="1296"/>
      <c r="AB40" s="1296"/>
      <c r="AC40" s="1296"/>
      <c r="AD40" s="1296"/>
      <c r="AE40" s="1296"/>
      <c r="AF40" s="1296"/>
      <c r="AG40" s="202"/>
      <c r="AH40" s="203"/>
      <c r="AI40" s="203"/>
      <c r="AJ40" s="203"/>
      <c r="AK40" s="202"/>
      <c r="AL40" s="204"/>
      <c r="AM40" s="204"/>
      <c r="AN40" s="204"/>
      <c r="AO40" s="204"/>
      <c r="AP40" s="1302"/>
      <c r="AQ40" s="1296"/>
      <c r="AR40" s="211"/>
      <c r="AS40" s="211"/>
      <c r="AT40" s="211"/>
      <c r="AU40" s="211"/>
      <c r="AV40" s="211"/>
      <c r="AW40" s="211"/>
      <c r="AX40" s="1302"/>
      <c r="AY40" s="1296"/>
      <c r="AZ40" s="211"/>
      <c r="BA40" s="211"/>
      <c r="BB40" s="211"/>
      <c r="BC40" s="211"/>
      <c r="BD40" s="211"/>
      <c r="BE40" s="211"/>
      <c r="BF40" s="1302"/>
      <c r="BG40" s="1296"/>
      <c r="BH40" s="211"/>
      <c r="BI40" s="211"/>
      <c r="BJ40" s="211"/>
      <c r="BK40" s="211"/>
      <c r="BL40" s="211"/>
      <c r="BM40" s="211"/>
      <c r="BN40" s="1302"/>
      <c r="BO40" s="1296"/>
      <c r="BP40" s="211"/>
      <c r="BQ40" s="211"/>
      <c r="BR40" s="211"/>
      <c r="BS40" s="211"/>
      <c r="BT40" s="211"/>
      <c r="BU40" s="211"/>
    </row>
    <row r="41" spans="1:73" ht="40.15" customHeight="1">
      <c r="C41" s="1220" t="s">
        <v>1018</v>
      </c>
      <c r="D41" s="1311" t="s">
        <v>1019</v>
      </c>
      <c r="E41" s="1232">
        <v>267</v>
      </c>
      <c r="F41" s="1238" t="s">
        <v>3472</v>
      </c>
      <c r="G41" s="1226" t="s">
        <v>3957</v>
      </c>
      <c r="H41" s="1244" t="s">
        <v>3011</v>
      </c>
      <c r="I41" s="1244" t="s">
        <v>2999</v>
      </c>
      <c r="J41" s="1244" t="s">
        <v>3417</v>
      </c>
      <c r="K41" s="1244" t="s">
        <v>3418</v>
      </c>
      <c r="L41" s="1244" t="s">
        <v>3429</v>
      </c>
      <c r="M41" s="1244" t="s">
        <v>3958</v>
      </c>
      <c r="N41" s="1244">
        <v>2026004540015</v>
      </c>
      <c r="O41" s="1392" t="s">
        <v>3959</v>
      </c>
      <c r="P41" s="1261" t="s">
        <v>1020</v>
      </c>
      <c r="Q41" s="1267">
        <v>11</v>
      </c>
      <c r="R41" s="1276" t="s">
        <v>2871</v>
      </c>
      <c r="S41" s="1276"/>
      <c r="T41" s="1284"/>
      <c r="U41" s="1287"/>
      <c r="V41" s="1287"/>
      <c r="W41" s="1287"/>
      <c r="X41" s="1287"/>
      <c r="Y41" s="1287"/>
      <c r="Z41" s="1294">
        <f t="shared" si="16"/>
        <v>0</v>
      </c>
      <c r="AA41" s="1294">
        <f t="shared" ref="AA41:AF53" si="17">SUM(AR41:AR44,AZ41:AZ44,BH41:BH44,BP41:BP44)</f>
        <v>0</v>
      </c>
      <c r="AB41" s="1294">
        <f t="shared" si="17"/>
        <v>0</v>
      </c>
      <c r="AC41" s="1294">
        <f t="shared" si="17"/>
        <v>0</v>
      </c>
      <c r="AD41" s="1294">
        <f t="shared" si="17"/>
        <v>0</v>
      </c>
      <c r="AE41" s="1294">
        <f t="shared" si="17"/>
        <v>0</v>
      </c>
      <c r="AF41" s="1294">
        <f t="shared" si="17"/>
        <v>0</v>
      </c>
      <c r="AG41" s="194"/>
      <c r="AH41" s="195"/>
      <c r="AI41" s="195"/>
      <c r="AJ41" s="195"/>
      <c r="AK41" s="196"/>
      <c r="AL41" s="197"/>
      <c r="AM41" s="197"/>
      <c r="AN41" s="197"/>
      <c r="AO41" s="197"/>
      <c r="AP41" s="1300">
        <f>+U41</f>
        <v>0</v>
      </c>
      <c r="AQ41" s="1294">
        <f>SUM(AR41:AW44)</f>
        <v>0</v>
      </c>
      <c r="AR41" s="209"/>
      <c r="AS41" s="209"/>
      <c r="AT41" s="209"/>
      <c r="AU41" s="209"/>
      <c r="AV41" s="209"/>
      <c r="AW41" s="209"/>
      <c r="AX41" s="1300">
        <f>+V41</f>
        <v>0</v>
      </c>
      <c r="AY41" s="1294">
        <f>SUM(AZ41:BE44)</f>
        <v>0</v>
      </c>
      <c r="AZ41" s="209"/>
      <c r="BA41" s="209"/>
      <c r="BB41" s="209"/>
      <c r="BC41" s="209"/>
      <c r="BD41" s="209"/>
      <c r="BE41" s="209"/>
      <c r="BF41" s="1300">
        <f>+W41</f>
        <v>0</v>
      </c>
      <c r="BG41" s="1294">
        <f>SUM(BH41:BM44)</f>
        <v>0</v>
      </c>
      <c r="BH41" s="209"/>
      <c r="BI41" s="209"/>
      <c r="BJ41" s="209"/>
      <c r="BK41" s="209"/>
      <c r="BL41" s="209"/>
      <c r="BM41" s="209"/>
      <c r="BN41" s="1300">
        <f>+X41</f>
        <v>0</v>
      </c>
      <c r="BO41" s="1294">
        <f>SUM(BP41:BU44)</f>
        <v>0</v>
      </c>
      <c r="BP41" s="209"/>
      <c r="BQ41" s="209"/>
      <c r="BR41" s="209"/>
      <c r="BS41" s="209"/>
      <c r="BT41" s="209"/>
      <c r="BU41" s="209"/>
    </row>
    <row r="42" spans="1:73" ht="40.15" customHeight="1">
      <c r="C42" s="1221"/>
      <c r="D42" s="1312"/>
      <c r="E42" s="1233"/>
      <c r="F42" s="1239"/>
      <c r="G42" s="1227"/>
      <c r="H42" s="1245"/>
      <c r="I42" s="1245"/>
      <c r="J42" s="1245"/>
      <c r="K42" s="1245"/>
      <c r="L42" s="1245"/>
      <c r="M42" s="1245"/>
      <c r="N42" s="1245"/>
      <c r="O42" s="1392"/>
      <c r="P42" s="1262"/>
      <c r="Q42" s="1268"/>
      <c r="R42" s="1277"/>
      <c r="S42" s="1277"/>
      <c r="T42" s="1285"/>
      <c r="U42" s="1288"/>
      <c r="V42" s="1288"/>
      <c r="W42" s="1288"/>
      <c r="X42" s="1288"/>
      <c r="Y42" s="1288"/>
      <c r="Z42" s="1295"/>
      <c r="AA42" s="1295"/>
      <c r="AB42" s="1295"/>
      <c r="AC42" s="1295"/>
      <c r="AD42" s="1295"/>
      <c r="AE42" s="1295"/>
      <c r="AF42" s="1295"/>
      <c r="AG42" s="198"/>
      <c r="AH42" s="199"/>
      <c r="AI42" s="199"/>
      <c r="AJ42" s="199"/>
      <c r="AK42" s="200"/>
      <c r="AL42" s="201"/>
      <c r="AM42" s="201"/>
      <c r="AN42" s="201"/>
      <c r="AO42" s="201"/>
      <c r="AP42" s="1301"/>
      <c r="AQ42" s="1295"/>
      <c r="AR42" s="210"/>
      <c r="AS42" s="210"/>
      <c r="AT42" s="210"/>
      <c r="AU42" s="210"/>
      <c r="AV42" s="210"/>
      <c r="AW42" s="210"/>
      <c r="AX42" s="1301"/>
      <c r="AY42" s="1295"/>
      <c r="AZ42" s="210"/>
      <c r="BA42" s="210"/>
      <c r="BB42" s="210"/>
      <c r="BC42" s="210"/>
      <c r="BD42" s="210"/>
      <c r="BE42" s="210"/>
      <c r="BF42" s="1301"/>
      <c r="BG42" s="1295"/>
      <c r="BH42" s="210"/>
      <c r="BI42" s="210"/>
      <c r="BJ42" s="210"/>
      <c r="BK42" s="210"/>
      <c r="BL42" s="210"/>
      <c r="BM42" s="210"/>
      <c r="BN42" s="1301"/>
      <c r="BO42" s="1295"/>
      <c r="BP42" s="210"/>
      <c r="BQ42" s="210"/>
      <c r="BR42" s="210"/>
      <c r="BS42" s="210"/>
      <c r="BT42" s="210"/>
      <c r="BU42" s="210"/>
    </row>
    <row r="43" spans="1:73" ht="40.15" customHeight="1">
      <c r="C43" s="1221"/>
      <c r="D43" s="1312"/>
      <c r="E43" s="1233"/>
      <c r="F43" s="1239"/>
      <c r="G43" s="1227"/>
      <c r="H43" s="1245"/>
      <c r="I43" s="1245"/>
      <c r="J43" s="1245"/>
      <c r="K43" s="1245"/>
      <c r="L43" s="1245"/>
      <c r="M43" s="1245"/>
      <c r="N43" s="1245"/>
      <c r="O43" s="1392"/>
      <c r="P43" s="1262"/>
      <c r="Q43" s="1268"/>
      <c r="R43" s="1277"/>
      <c r="S43" s="1277"/>
      <c r="T43" s="1285"/>
      <c r="U43" s="1288"/>
      <c r="V43" s="1288"/>
      <c r="W43" s="1288"/>
      <c r="X43" s="1288"/>
      <c r="Y43" s="1288"/>
      <c r="Z43" s="1295"/>
      <c r="AA43" s="1295"/>
      <c r="AB43" s="1295"/>
      <c r="AC43" s="1295"/>
      <c r="AD43" s="1295"/>
      <c r="AE43" s="1295"/>
      <c r="AF43" s="1295"/>
      <c r="AG43" s="200"/>
      <c r="AH43" s="199"/>
      <c r="AI43" s="199"/>
      <c r="AJ43" s="199"/>
      <c r="AK43" s="200"/>
      <c r="AL43" s="201"/>
      <c r="AM43" s="201"/>
      <c r="AN43" s="201"/>
      <c r="AO43" s="201"/>
      <c r="AP43" s="1301"/>
      <c r="AQ43" s="1295"/>
      <c r="AR43" s="210"/>
      <c r="AS43" s="210"/>
      <c r="AT43" s="210"/>
      <c r="AU43" s="210"/>
      <c r="AV43" s="210"/>
      <c r="AW43" s="210"/>
      <c r="AX43" s="1301"/>
      <c r="AY43" s="1295"/>
      <c r="AZ43" s="210"/>
      <c r="BA43" s="210"/>
      <c r="BB43" s="210"/>
      <c r="BC43" s="210"/>
      <c r="BD43" s="210"/>
      <c r="BE43" s="210"/>
      <c r="BF43" s="1301"/>
      <c r="BG43" s="1295"/>
      <c r="BH43" s="210"/>
      <c r="BI43" s="210"/>
      <c r="BJ43" s="210"/>
      <c r="BK43" s="210"/>
      <c r="BL43" s="210"/>
      <c r="BM43" s="210"/>
      <c r="BN43" s="1301"/>
      <c r="BO43" s="1295"/>
      <c r="BP43" s="210"/>
      <c r="BQ43" s="210"/>
      <c r="BR43" s="210"/>
      <c r="BS43" s="210"/>
      <c r="BT43" s="210"/>
      <c r="BU43" s="210"/>
    </row>
    <row r="44" spans="1:73" ht="40.15" customHeight="1">
      <c r="C44" s="1221"/>
      <c r="D44" s="1312"/>
      <c r="E44" s="1234"/>
      <c r="F44" s="1240"/>
      <c r="G44" s="1228"/>
      <c r="H44" s="1246"/>
      <c r="I44" s="1246"/>
      <c r="J44" s="1246"/>
      <c r="K44" s="1246"/>
      <c r="L44" s="1246"/>
      <c r="M44" s="1246"/>
      <c r="N44" s="1246"/>
      <c r="O44" s="1392"/>
      <c r="P44" s="1263"/>
      <c r="Q44" s="1269"/>
      <c r="R44" s="1278"/>
      <c r="S44" s="1278"/>
      <c r="T44" s="1286"/>
      <c r="U44" s="1289"/>
      <c r="V44" s="1289"/>
      <c r="W44" s="1289"/>
      <c r="X44" s="1289"/>
      <c r="Y44" s="1289"/>
      <c r="Z44" s="1296"/>
      <c r="AA44" s="1296"/>
      <c r="AB44" s="1296"/>
      <c r="AC44" s="1296"/>
      <c r="AD44" s="1296"/>
      <c r="AE44" s="1296"/>
      <c r="AF44" s="1296"/>
      <c r="AG44" s="202"/>
      <c r="AH44" s="203"/>
      <c r="AI44" s="203"/>
      <c r="AJ44" s="203"/>
      <c r="AK44" s="202"/>
      <c r="AL44" s="204"/>
      <c r="AM44" s="204"/>
      <c r="AN44" s="204"/>
      <c r="AO44" s="204"/>
      <c r="AP44" s="1302"/>
      <c r="AQ44" s="1296"/>
      <c r="AR44" s="211"/>
      <c r="AS44" s="211"/>
      <c r="AT44" s="211"/>
      <c r="AU44" s="211"/>
      <c r="AV44" s="211"/>
      <c r="AW44" s="211"/>
      <c r="AX44" s="1302"/>
      <c r="AY44" s="1296"/>
      <c r="AZ44" s="211"/>
      <c r="BA44" s="211"/>
      <c r="BB44" s="211"/>
      <c r="BC44" s="211"/>
      <c r="BD44" s="211"/>
      <c r="BE44" s="211"/>
      <c r="BF44" s="1302"/>
      <c r="BG44" s="1296"/>
      <c r="BH44" s="211"/>
      <c r="BI44" s="211"/>
      <c r="BJ44" s="211"/>
      <c r="BK44" s="211"/>
      <c r="BL44" s="211"/>
      <c r="BM44" s="211"/>
      <c r="BN44" s="1302"/>
      <c r="BO44" s="1296"/>
      <c r="BP44" s="211"/>
      <c r="BQ44" s="211"/>
      <c r="BR44" s="211"/>
      <c r="BS44" s="211"/>
      <c r="BT44" s="211"/>
      <c r="BU44" s="211"/>
    </row>
    <row r="45" spans="1:73" ht="40.15" customHeight="1">
      <c r="C45" s="1221"/>
      <c r="D45" s="1312"/>
      <c r="E45" s="1232">
        <v>268</v>
      </c>
      <c r="F45" s="1238" t="s">
        <v>3473</v>
      </c>
      <c r="G45" s="1226" t="s">
        <v>3960</v>
      </c>
      <c r="H45" s="1244" t="s">
        <v>3011</v>
      </c>
      <c r="I45" s="1244" t="s">
        <v>2999</v>
      </c>
      <c r="J45" s="1244" t="s">
        <v>3417</v>
      </c>
      <c r="K45" s="1244" t="s">
        <v>3418</v>
      </c>
      <c r="L45" s="1244" t="s">
        <v>3429</v>
      </c>
      <c r="M45" s="1244" t="s">
        <v>3958</v>
      </c>
      <c r="N45" s="1244">
        <v>2026004540015</v>
      </c>
      <c r="O45" s="1392" t="s">
        <v>3959</v>
      </c>
      <c r="P45" s="1261" t="s">
        <v>1021</v>
      </c>
      <c r="Q45" s="1267">
        <v>11</v>
      </c>
      <c r="R45" s="1276" t="s">
        <v>2871</v>
      </c>
      <c r="S45" s="1276"/>
      <c r="T45" s="1284"/>
      <c r="U45" s="1287"/>
      <c r="V45" s="1287"/>
      <c r="W45" s="1287"/>
      <c r="X45" s="1287"/>
      <c r="Y45" s="1287"/>
      <c r="Z45" s="1294">
        <f t="shared" si="16"/>
        <v>0</v>
      </c>
      <c r="AA45" s="1294">
        <f t="shared" si="17"/>
        <v>0</v>
      </c>
      <c r="AB45" s="1294">
        <f t="shared" si="17"/>
        <v>0</v>
      </c>
      <c r="AC45" s="1294">
        <f t="shared" si="17"/>
        <v>0</v>
      </c>
      <c r="AD45" s="1294">
        <f t="shared" si="17"/>
        <v>0</v>
      </c>
      <c r="AE45" s="1294">
        <f t="shared" si="17"/>
        <v>0</v>
      </c>
      <c r="AF45" s="1294">
        <f t="shared" si="17"/>
        <v>0</v>
      </c>
      <c r="AG45" s="194"/>
      <c r="AH45" s="195"/>
      <c r="AI45" s="195"/>
      <c r="AJ45" s="195"/>
      <c r="AK45" s="196"/>
      <c r="AL45" s="197"/>
      <c r="AM45" s="197"/>
      <c r="AN45" s="197"/>
      <c r="AO45" s="197"/>
      <c r="AP45" s="1300">
        <f>+U45</f>
        <v>0</v>
      </c>
      <c r="AQ45" s="1294">
        <f>SUM(AR45:AW48)</f>
        <v>0</v>
      </c>
      <c r="AR45" s="209"/>
      <c r="AS45" s="209"/>
      <c r="AT45" s="209"/>
      <c r="AU45" s="209"/>
      <c r="AV45" s="209"/>
      <c r="AW45" s="209"/>
      <c r="AX45" s="1300">
        <f>+V45</f>
        <v>0</v>
      </c>
      <c r="AY45" s="1294">
        <f>SUM(AZ45:BE48)</f>
        <v>0</v>
      </c>
      <c r="AZ45" s="209"/>
      <c r="BA45" s="209"/>
      <c r="BB45" s="209"/>
      <c r="BC45" s="209"/>
      <c r="BD45" s="209"/>
      <c r="BE45" s="209"/>
      <c r="BF45" s="1300">
        <f>+W45</f>
        <v>0</v>
      </c>
      <c r="BG45" s="1294">
        <f>SUM(BH45:BM48)</f>
        <v>0</v>
      </c>
      <c r="BH45" s="209"/>
      <c r="BI45" s="209"/>
      <c r="BJ45" s="209"/>
      <c r="BK45" s="209"/>
      <c r="BL45" s="209"/>
      <c r="BM45" s="209"/>
      <c r="BN45" s="1300">
        <f>+X45</f>
        <v>0</v>
      </c>
      <c r="BO45" s="1294">
        <f>SUM(BP45:BU48)</f>
        <v>0</v>
      </c>
      <c r="BP45" s="209"/>
      <c r="BQ45" s="209"/>
      <c r="BR45" s="209"/>
      <c r="BS45" s="209"/>
      <c r="BT45" s="209"/>
      <c r="BU45" s="209"/>
    </row>
    <row r="46" spans="1:73" ht="40.15" customHeight="1">
      <c r="C46" s="1221"/>
      <c r="D46" s="1312"/>
      <c r="E46" s="1233"/>
      <c r="F46" s="1239"/>
      <c r="G46" s="1227"/>
      <c r="H46" s="1245"/>
      <c r="I46" s="1245"/>
      <c r="J46" s="1245"/>
      <c r="K46" s="1245"/>
      <c r="L46" s="1245"/>
      <c r="M46" s="1245"/>
      <c r="N46" s="1245"/>
      <c r="O46" s="1392"/>
      <c r="P46" s="1262"/>
      <c r="Q46" s="1268"/>
      <c r="R46" s="1277"/>
      <c r="S46" s="1277"/>
      <c r="T46" s="1285"/>
      <c r="U46" s="1288"/>
      <c r="V46" s="1288"/>
      <c r="W46" s="1288"/>
      <c r="X46" s="1288"/>
      <c r="Y46" s="1288"/>
      <c r="Z46" s="1295"/>
      <c r="AA46" s="1295"/>
      <c r="AB46" s="1295"/>
      <c r="AC46" s="1295"/>
      <c r="AD46" s="1295"/>
      <c r="AE46" s="1295"/>
      <c r="AF46" s="1295"/>
      <c r="AG46" s="198"/>
      <c r="AH46" s="199"/>
      <c r="AI46" s="199"/>
      <c r="AJ46" s="199"/>
      <c r="AK46" s="200"/>
      <c r="AL46" s="201"/>
      <c r="AM46" s="201"/>
      <c r="AN46" s="201"/>
      <c r="AO46" s="201"/>
      <c r="AP46" s="1301"/>
      <c r="AQ46" s="1295"/>
      <c r="AR46" s="210"/>
      <c r="AS46" s="210"/>
      <c r="AT46" s="210"/>
      <c r="AU46" s="210"/>
      <c r="AV46" s="210"/>
      <c r="AW46" s="210"/>
      <c r="AX46" s="1301"/>
      <c r="AY46" s="1295"/>
      <c r="AZ46" s="210"/>
      <c r="BA46" s="210"/>
      <c r="BB46" s="210"/>
      <c r="BC46" s="210"/>
      <c r="BD46" s="210"/>
      <c r="BE46" s="210"/>
      <c r="BF46" s="1301"/>
      <c r="BG46" s="1295"/>
      <c r="BH46" s="210"/>
      <c r="BI46" s="210"/>
      <c r="BJ46" s="210"/>
      <c r="BK46" s="210"/>
      <c r="BL46" s="210"/>
      <c r="BM46" s="210"/>
      <c r="BN46" s="1301"/>
      <c r="BO46" s="1295"/>
      <c r="BP46" s="210"/>
      <c r="BQ46" s="210"/>
      <c r="BR46" s="210"/>
      <c r="BS46" s="210"/>
      <c r="BT46" s="210"/>
      <c r="BU46" s="210"/>
    </row>
    <row r="47" spans="1:73" ht="40.15" customHeight="1">
      <c r="C47" s="1221"/>
      <c r="D47" s="1312"/>
      <c r="E47" s="1233"/>
      <c r="F47" s="1239"/>
      <c r="G47" s="1227"/>
      <c r="H47" s="1245"/>
      <c r="I47" s="1245"/>
      <c r="J47" s="1245"/>
      <c r="K47" s="1245"/>
      <c r="L47" s="1245"/>
      <c r="M47" s="1245"/>
      <c r="N47" s="1245"/>
      <c r="O47" s="1392"/>
      <c r="P47" s="1262"/>
      <c r="Q47" s="1268"/>
      <c r="R47" s="1277"/>
      <c r="S47" s="1277"/>
      <c r="T47" s="1285"/>
      <c r="U47" s="1288"/>
      <c r="V47" s="1288"/>
      <c r="W47" s="1288"/>
      <c r="X47" s="1288"/>
      <c r="Y47" s="1288"/>
      <c r="Z47" s="1295"/>
      <c r="AA47" s="1295"/>
      <c r="AB47" s="1295"/>
      <c r="AC47" s="1295"/>
      <c r="AD47" s="1295"/>
      <c r="AE47" s="1295"/>
      <c r="AF47" s="1295"/>
      <c r="AG47" s="200"/>
      <c r="AH47" s="199"/>
      <c r="AI47" s="199"/>
      <c r="AJ47" s="199"/>
      <c r="AK47" s="200"/>
      <c r="AL47" s="201"/>
      <c r="AM47" s="201"/>
      <c r="AN47" s="201"/>
      <c r="AO47" s="201"/>
      <c r="AP47" s="1301"/>
      <c r="AQ47" s="1295"/>
      <c r="AR47" s="210"/>
      <c r="AS47" s="210"/>
      <c r="AT47" s="210"/>
      <c r="AU47" s="210"/>
      <c r="AV47" s="210"/>
      <c r="AW47" s="210"/>
      <c r="AX47" s="1301"/>
      <c r="AY47" s="1295"/>
      <c r="AZ47" s="210"/>
      <c r="BA47" s="210"/>
      <c r="BB47" s="210"/>
      <c r="BC47" s="210"/>
      <c r="BD47" s="210"/>
      <c r="BE47" s="210"/>
      <c r="BF47" s="1301"/>
      <c r="BG47" s="1295"/>
      <c r="BH47" s="210"/>
      <c r="BI47" s="210"/>
      <c r="BJ47" s="210"/>
      <c r="BK47" s="210"/>
      <c r="BL47" s="210"/>
      <c r="BM47" s="210"/>
      <c r="BN47" s="1301"/>
      <c r="BO47" s="1295"/>
      <c r="BP47" s="210"/>
      <c r="BQ47" s="210"/>
      <c r="BR47" s="210"/>
      <c r="BS47" s="210"/>
      <c r="BT47" s="210"/>
      <c r="BU47" s="210"/>
    </row>
    <row r="48" spans="1:73" ht="40.15" customHeight="1">
      <c r="C48" s="1221"/>
      <c r="D48" s="1312"/>
      <c r="E48" s="1234"/>
      <c r="F48" s="1240"/>
      <c r="G48" s="1228"/>
      <c r="H48" s="1246"/>
      <c r="I48" s="1246"/>
      <c r="J48" s="1246"/>
      <c r="K48" s="1246"/>
      <c r="L48" s="1246"/>
      <c r="M48" s="1246"/>
      <c r="N48" s="1246"/>
      <c r="O48" s="1392"/>
      <c r="P48" s="1263"/>
      <c r="Q48" s="1269"/>
      <c r="R48" s="1278"/>
      <c r="S48" s="1278"/>
      <c r="T48" s="1286"/>
      <c r="U48" s="1289"/>
      <c r="V48" s="1289"/>
      <c r="W48" s="1289"/>
      <c r="X48" s="1289"/>
      <c r="Y48" s="1289"/>
      <c r="Z48" s="1296"/>
      <c r="AA48" s="1296"/>
      <c r="AB48" s="1296"/>
      <c r="AC48" s="1296"/>
      <c r="AD48" s="1296"/>
      <c r="AE48" s="1296"/>
      <c r="AF48" s="1296"/>
      <c r="AG48" s="202"/>
      <c r="AH48" s="203"/>
      <c r="AI48" s="203"/>
      <c r="AJ48" s="203"/>
      <c r="AK48" s="202"/>
      <c r="AL48" s="204"/>
      <c r="AM48" s="204"/>
      <c r="AN48" s="204"/>
      <c r="AO48" s="204"/>
      <c r="AP48" s="1302"/>
      <c r="AQ48" s="1296"/>
      <c r="AR48" s="211"/>
      <c r="AS48" s="211"/>
      <c r="AT48" s="211"/>
      <c r="AU48" s="211"/>
      <c r="AV48" s="211"/>
      <c r="AW48" s="211"/>
      <c r="AX48" s="1302"/>
      <c r="AY48" s="1296"/>
      <c r="AZ48" s="211"/>
      <c r="BA48" s="211"/>
      <c r="BB48" s="211"/>
      <c r="BC48" s="211"/>
      <c r="BD48" s="211"/>
      <c r="BE48" s="211"/>
      <c r="BF48" s="1302"/>
      <c r="BG48" s="1296"/>
      <c r="BH48" s="211"/>
      <c r="BI48" s="211"/>
      <c r="BJ48" s="211"/>
      <c r="BK48" s="211"/>
      <c r="BL48" s="211"/>
      <c r="BM48" s="211"/>
      <c r="BN48" s="1302"/>
      <c r="BO48" s="1296"/>
      <c r="BP48" s="211"/>
      <c r="BQ48" s="211"/>
      <c r="BR48" s="211"/>
      <c r="BS48" s="211"/>
      <c r="BT48" s="211"/>
      <c r="BU48" s="211"/>
    </row>
    <row r="49" spans="3:73" ht="40.15" customHeight="1">
      <c r="C49" s="1221"/>
      <c r="D49" s="1312"/>
      <c r="E49" s="1232">
        <v>269</v>
      </c>
      <c r="F49" s="1238" t="s">
        <v>3474</v>
      </c>
      <c r="G49" s="1226" t="s">
        <v>3961</v>
      </c>
      <c r="H49" s="1244" t="s">
        <v>3011</v>
      </c>
      <c r="I49" s="1244" t="s">
        <v>2999</v>
      </c>
      <c r="J49" s="1244" t="s">
        <v>3417</v>
      </c>
      <c r="K49" s="1244" t="s">
        <v>3418</v>
      </c>
      <c r="L49" s="1244" t="s">
        <v>3429</v>
      </c>
      <c r="M49" s="1244" t="s">
        <v>3958</v>
      </c>
      <c r="N49" s="1244">
        <v>2026004540015</v>
      </c>
      <c r="O49" s="1392" t="s">
        <v>3959</v>
      </c>
      <c r="P49" s="1261" t="s">
        <v>1022</v>
      </c>
      <c r="Q49" s="1267">
        <v>11</v>
      </c>
      <c r="R49" s="1276" t="s">
        <v>2871</v>
      </c>
      <c r="S49" s="1276"/>
      <c r="T49" s="1284"/>
      <c r="U49" s="1287"/>
      <c r="V49" s="1287"/>
      <c r="W49" s="1287"/>
      <c r="X49" s="1287"/>
      <c r="Y49" s="1287"/>
      <c r="Z49" s="1294">
        <f t="shared" si="16"/>
        <v>0</v>
      </c>
      <c r="AA49" s="1294">
        <f t="shared" si="17"/>
        <v>0</v>
      </c>
      <c r="AB49" s="1294">
        <f t="shared" si="17"/>
        <v>0</v>
      </c>
      <c r="AC49" s="1294">
        <f t="shared" si="17"/>
        <v>0</v>
      </c>
      <c r="AD49" s="1294">
        <f t="shared" si="17"/>
        <v>0</v>
      </c>
      <c r="AE49" s="1294">
        <f t="shared" si="17"/>
        <v>0</v>
      </c>
      <c r="AF49" s="1294">
        <f t="shared" si="17"/>
        <v>0</v>
      </c>
      <c r="AG49" s="194"/>
      <c r="AH49" s="195"/>
      <c r="AI49" s="195"/>
      <c r="AJ49" s="195"/>
      <c r="AK49" s="196"/>
      <c r="AL49" s="197"/>
      <c r="AM49" s="197"/>
      <c r="AN49" s="197"/>
      <c r="AO49" s="197"/>
      <c r="AP49" s="1300">
        <f>+U49</f>
        <v>0</v>
      </c>
      <c r="AQ49" s="1294">
        <f>SUM(AR49:AW52)</f>
        <v>0</v>
      </c>
      <c r="AR49" s="209"/>
      <c r="AS49" s="209"/>
      <c r="AT49" s="209"/>
      <c r="AU49" s="209"/>
      <c r="AV49" s="209"/>
      <c r="AW49" s="209"/>
      <c r="AX49" s="1300">
        <f>+V49</f>
        <v>0</v>
      </c>
      <c r="AY49" s="1294">
        <f>SUM(AZ49:BE52)</f>
        <v>0</v>
      </c>
      <c r="AZ49" s="209"/>
      <c r="BA49" s="209"/>
      <c r="BB49" s="209"/>
      <c r="BC49" s="209"/>
      <c r="BD49" s="209"/>
      <c r="BE49" s="209"/>
      <c r="BF49" s="1300">
        <f>+W49</f>
        <v>0</v>
      </c>
      <c r="BG49" s="1294">
        <f>SUM(BH49:BM52)</f>
        <v>0</v>
      </c>
      <c r="BH49" s="209"/>
      <c r="BI49" s="209"/>
      <c r="BJ49" s="209"/>
      <c r="BK49" s="209"/>
      <c r="BL49" s="209"/>
      <c r="BM49" s="209"/>
      <c r="BN49" s="1300">
        <f>+X49</f>
        <v>0</v>
      </c>
      <c r="BO49" s="1294">
        <f>SUM(BP49:BU52)</f>
        <v>0</v>
      </c>
      <c r="BP49" s="209"/>
      <c r="BQ49" s="209"/>
      <c r="BR49" s="209"/>
      <c r="BS49" s="209"/>
      <c r="BT49" s="209"/>
      <c r="BU49" s="209"/>
    </row>
    <row r="50" spans="3:73" ht="40.15" customHeight="1">
      <c r="C50" s="1221"/>
      <c r="D50" s="1312"/>
      <c r="E50" s="1233"/>
      <c r="F50" s="1239"/>
      <c r="G50" s="1227"/>
      <c r="H50" s="1245"/>
      <c r="I50" s="1245"/>
      <c r="J50" s="1245"/>
      <c r="K50" s="1245"/>
      <c r="L50" s="1245"/>
      <c r="M50" s="1245"/>
      <c r="N50" s="1245"/>
      <c r="O50" s="1392"/>
      <c r="P50" s="1262"/>
      <c r="Q50" s="1268"/>
      <c r="R50" s="1277"/>
      <c r="S50" s="1277"/>
      <c r="T50" s="1285"/>
      <c r="U50" s="1288"/>
      <c r="V50" s="1288"/>
      <c r="W50" s="1288"/>
      <c r="X50" s="1288"/>
      <c r="Y50" s="1288"/>
      <c r="Z50" s="1295"/>
      <c r="AA50" s="1295"/>
      <c r="AB50" s="1295"/>
      <c r="AC50" s="1295"/>
      <c r="AD50" s="1295"/>
      <c r="AE50" s="1295"/>
      <c r="AF50" s="1295"/>
      <c r="AG50" s="198"/>
      <c r="AH50" s="199"/>
      <c r="AI50" s="199"/>
      <c r="AJ50" s="199"/>
      <c r="AK50" s="200"/>
      <c r="AL50" s="201"/>
      <c r="AM50" s="201"/>
      <c r="AN50" s="201"/>
      <c r="AO50" s="201"/>
      <c r="AP50" s="1301"/>
      <c r="AQ50" s="1295"/>
      <c r="AR50" s="210"/>
      <c r="AS50" s="210"/>
      <c r="AT50" s="210"/>
      <c r="AU50" s="210"/>
      <c r="AV50" s="210"/>
      <c r="AW50" s="210"/>
      <c r="AX50" s="1301"/>
      <c r="AY50" s="1295"/>
      <c r="AZ50" s="210"/>
      <c r="BA50" s="210"/>
      <c r="BB50" s="210"/>
      <c r="BC50" s="210"/>
      <c r="BD50" s="210"/>
      <c r="BE50" s="210"/>
      <c r="BF50" s="1301"/>
      <c r="BG50" s="1295"/>
      <c r="BH50" s="210"/>
      <c r="BI50" s="210"/>
      <c r="BJ50" s="210"/>
      <c r="BK50" s="210"/>
      <c r="BL50" s="210"/>
      <c r="BM50" s="210"/>
      <c r="BN50" s="1301"/>
      <c r="BO50" s="1295"/>
      <c r="BP50" s="210"/>
      <c r="BQ50" s="210"/>
      <c r="BR50" s="210"/>
      <c r="BS50" s="210"/>
      <c r="BT50" s="210"/>
      <c r="BU50" s="210"/>
    </row>
    <row r="51" spans="3:73" ht="40.15" customHeight="1">
      <c r="C51" s="1221"/>
      <c r="D51" s="1312"/>
      <c r="E51" s="1233"/>
      <c r="F51" s="1239"/>
      <c r="G51" s="1227"/>
      <c r="H51" s="1245"/>
      <c r="I51" s="1245"/>
      <c r="J51" s="1245"/>
      <c r="K51" s="1245"/>
      <c r="L51" s="1245"/>
      <c r="M51" s="1245"/>
      <c r="N51" s="1245"/>
      <c r="O51" s="1392"/>
      <c r="P51" s="1262"/>
      <c r="Q51" s="1268"/>
      <c r="R51" s="1277"/>
      <c r="S51" s="1277"/>
      <c r="T51" s="1285"/>
      <c r="U51" s="1288"/>
      <c r="V51" s="1288"/>
      <c r="W51" s="1288"/>
      <c r="X51" s="1288"/>
      <c r="Y51" s="1288"/>
      <c r="Z51" s="1295"/>
      <c r="AA51" s="1295"/>
      <c r="AB51" s="1295"/>
      <c r="AC51" s="1295"/>
      <c r="AD51" s="1295"/>
      <c r="AE51" s="1295"/>
      <c r="AF51" s="1295"/>
      <c r="AG51" s="200"/>
      <c r="AH51" s="199"/>
      <c r="AI51" s="199"/>
      <c r="AJ51" s="199"/>
      <c r="AK51" s="200"/>
      <c r="AL51" s="201"/>
      <c r="AM51" s="201"/>
      <c r="AN51" s="201"/>
      <c r="AO51" s="201"/>
      <c r="AP51" s="1301"/>
      <c r="AQ51" s="1295"/>
      <c r="AR51" s="210"/>
      <c r="AS51" s="210"/>
      <c r="AT51" s="210"/>
      <c r="AU51" s="210"/>
      <c r="AV51" s="210"/>
      <c r="AW51" s="210"/>
      <c r="AX51" s="1301"/>
      <c r="AY51" s="1295"/>
      <c r="AZ51" s="210"/>
      <c r="BA51" s="210"/>
      <c r="BB51" s="210"/>
      <c r="BC51" s="210"/>
      <c r="BD51" s="210"/>
      <c r="BE51" s="210"/>
      <c r="BF51" s="1301"/>
      <c r="BG51" s="1295"/>
      <c r="BH51" s="210"/>
      <c r="BI51" s="210"/>
      <c r="BJ51" s="210"/>
      <c r="BK51" s="210"/>
      <c r="BL51" s="210"/>
      <c r="BM51" s="210"/>
      <c r="BN51" s="1301"/>
      <c r="BO51" s="1295"/>
      <c r="BP51" s="210"/>
      <c r="BQ51" s="210"/>
      <c r="BR51" s="210"/>
      <c r="BS51" s="210"/>
      <c r="BT51" s="210"/>
      <c r="BU51" s="210"/>
    </row>
    <row r="52" spans="3:73" ht="40.15" customHeight="1">
      <c r="C52" s="1221"/>
      <c r="D52" s="1312"/>
      <c r="E52" s="1234"/>
      <c r="F52" s="1240"/>
      <c r="G52" s="1228"/>
      <c r="H52" s="1246"/>
      <c r="I52" s="1246"/>
      <c r="J52" s="1246"/>
      <c r="K52" s="1246"/>
      <c r="L52" s="1246"/>
      <c r="M52" s="1246"/>
      <c r="N52" s="1246"/>
      <c r="O52" s="1392"/>
      <c r="P52" s="1263"/>
      <c r="Q52" s="1269"/>
      <c r="R52" s="1278"/>
      <c r="S52" s="1278"/>
      <c r="T52" s="1286"/>
      <c r="U52" s="1289"/>
      <c r="V52" s="1289"/>
      <c r="W52" s="1289"/>
      <c r="X52" s="1289"/>
      <c r="Y52" s="1289"/>
      <c r="Z52" s="1296"/>
      <c r="AA52" s="1296"/>
      <c r="AB52" s="1296"/>
      <c r="AC52" s="1296"/>
      <c r="AD52" s="1296"/>
      <c r="AE52" s="1296"/>
      <c r="AF52" s="1296"/>
      <c r="AG52" s="202"/>
      <c r="AH52" s="203"/>
      <c r="AI52" s="203"/>
      <c r="AJ52" s="203"/>
      <c r="AK52" s="202"/>
      <c r="AL52" s="204"/>
      <c r="AM52" s="204"/>
      <c r="AN52" s="204"/>
      <c r="AO52" s="204"/>
      <c r="AP52" s="1302"/>
      <c r="AQ52" s="1296"/>
      <c r="AR52" s="211"/>
      <c r="AS52" s="211"/>
      <c r="AT52" s="211"/>
      <c r="AU52" s="211"/>
      <c r="AV52" s="211"/>
      <c r="AW52" s="211"/>
      <c r="AX52" s="1302"/>
      <c r="AY52" s="1296"/>
      <c r="AZ52" s="211"/>
      <c r="BA52" s="211"/>
      <c r="BB52" s="211"/>
      <c r="BC52" s="211"/>
      <c r="BD52" s="211"/>
      <c r="BE52" s="211"/>
      <c r="BF52" s="1302"/>
      <c r="BG52" s="1296"/>
      <c r="BH52" s="211"/>
      <c r="BI52" s="211"/>
      <c r="BJ52" s="211"/>
      <c r="BK52" s="211"/>
      <c r="BL52" s="211"/>
      <c r="BM52" s="211"/>
      <c r="BN52" s="1302"/>
      <c r="BO52" s="1296"/>
      <c r="BP52" s="211"/>
      <c r="BQ52" s="211"/>
      <c r="BR52" s="211"/>
      <c r="BS52" s="211"/>
      <c r="BT52" s="211"/>
      <c r="BU52" s="211"/>
    </row>
    <row r="53" spans="3:73" ht="40.15" customHeight="1">
      <c r="C53" s="1221"/>
      <c r="D53" s="1312"/>
      <c r="E53" s="1232">
        <v>270</v>
      </c>
      <c r="F53" s="1238" t="s">
        <v>3480</v>
      </c>
      <c r="G53" s="1226" t="s">
        <v>3962</v>
      </c>
      <c r="H53" s="1244" t="s">
        <v>3011</v>
      </c>
      <c r="I53" s="1244" t="s">
        <v>2999</v>
      </c>
      <c r="J53" s="1244" t="s">
        <v>3417</v>
      </c>
      <c r="K53" s="1244" t="s">
        <v>3418</v>
      </c>
      <c r="L53" s="1244" t="s">
        <v>3429</v>
      </c>
      <c r="M53" s="1244" t="s">
        <v>3958</v>
      </c>
      <c r="N53" s="1244">
        <v>2026004540015</v>
      </c>
      <c r="O53" s="1392" t="s">
        <v>3959</v>
      </c>
      <c r="P53" s="1261" t="s">
        <v>1023</v>
      </c>
      <c r="Q53" s="1267">
        <v>4</v>
      </c>
      <c r="R53" s="1276" t="s">
        <v>2871</v>
      </c>
      <c r="S53" s="1276"/>
      <c r="T53" s="1284"/>
      <c r="U53" s="1287"/>
      <c r="V53" s="1287"/>
      <c r="W53" s="1287"/>
      <c r="X53" s="1287"/>
      <c r="Y53" s="1287"/>
      <c r="Z53" s="1294">
        <f t="shared" si="16"/>
        <v>0</v>
      </c>
      <c r="AA53" s="1294">
        <f t="shared" si="17"/>
        <v>0</v>
      </c>
      <c r="AB53" s="1294">
        <f t="shared" si="17"/>
        <v>0</v>
      </c>
      <c r="AC53" s="1294">
        <f t="shared" si="17"/>
        <v>0</v>
      </c>
      <c r="AD53" s="1294">
        <f t="shared" si="17"/>
        <v>0</v>
      </c>
      <c r="AE53" s="1294">
        <f t="shared" si="17"/>
        <v>0</v>
      </c>
      <c r="AF53" s="1294">
        <f t="shared" si="17"/>
        <v>0</v>
      </c>
      <c r="AG53" s="194"/>
      <c r="AH53" s="195"/>
      <c r="AI53" s="195"/>
      <c r="AJ53" s="195"/>
      <c r="AK53" s="196"/>
      <c r="AL53" s="197"/>
      <c r="AM53" s="197"/>
      <c r="AN53" s="197"/>
      <c r="AO53" s="197"/>
      <c r="AP53" s="1300">
        <f>+U53</f>
        <v>0</v>
      </c>
      <c r="AQ53" s="1294">
        <f>SUM(AR53:AW56)</f>
        <v>0</v>
      </c>
      <c r="AR53" s="209"/>
      <c r="AS53" s="209"/>
      <c r="AT53" s="209"/>
      <c r="AU53" s="209"/>
      <c r="AV53" s="209"/>
      <c r="AW53" s="209"/>
      <c r="AX53" s="1300">
        <f>+V53</f>
        <v>0</v>
      </c>
      <c r="AY53" s="1294">
        <f>SUM(AZ53:BE56)</f>
        <v>0</v>
      </c>
      <c r="AZ53" s="209"/>
      <c r="BA53" s="209"/>
      <c r="BB53" s="209"/>
      <c r="BC53" s="209"/>
      <c r="BD53" s="209"/>
      <c r="BE53" s="209"/>
      <c r="BF53" s="1300">
        <f>+W53</f>
        <v>0</v>
      </c>
      <c r="BG53" s="1294">
        <f>SUM(BH53:BM56)</f>
        <v>0</v>
      </c>
      <c r="BH53" s="209"/>
      <c r="BI53" s="209"/>
      <c r="BJ53" s="209"/>
      <c r="BK53" s="209"/>
      <c r="BL53" s="209"/>
      <c r="BM53" s="209"/>
      <c r="BN53" s="1300">
        <f>+X53</f>
        <v>0</v>
      </c>
      <c r="BO53" s="1294">
        <f>SUM(BP53:BU56)</f>
        <v>0</v>
      </c>
      <c r="BP53" s="209"/>
      <c r="BQ53" s="209"/>
      <c r="BR53" s="209"/>
      <c r="BS53" s="209"/>
      <c r="BT53" s="209"/>
      <c r="BU53" s="209"/>
    </row>
    <row r="54" spans="3:73" ht="40.15" customHeight="1">
      <c r="C54" s="1221"/>
      <c r="D54" s="1312"/>
      <c r="E54" s="1233"/>
      <c r="F54" s="1239"/>
      <c r="G54" s="1227"/>
      <c r="H54" s="1245"/>
      <c r="I54" s="1245"/>
      <c r="J54" s="1245"/>
      <c r="K54" s="1245"/>
      <c r="L54" s="1245"/>
      <c r="M54" s="1245"/>
      <c r="N54" s="1245"/>
      <c r="O54" s="1392"/>
      <c r="P54" s="1262"/>
      <c r="Q54" s="1268"/>
      <c r="R54" s="1277"/>
      <c r="S54" s="1277"/>
      <c r="T54" s="1285"/>
      <c r="U54" s="1288"/>
      <c r="V54" s="1288"/>
      <c r="W54" s="1288"/>
      <c r="X54" s="1288"/>
      <c r="Y54" s="1288"/>
      <c r="Z54" s="1295"/>
      <c r="AA54" s="1295"/>
      <c r="AB54" s="1295"/>
      <c r="AC54" s="1295"/>
      <c r="AD54" s="1295"/>
      <c r="AE54" s="1295"/>
      <c r="AF54" s="1295"/>
      <c r="AG54" s="198"/>
      <c r="AH54" s="199"/>
      <c r="AI54" s="199"/>
      <c r="AJ54" s="199"/>
      <c r="AK54" s="200"/>
      <c r="AL54" s="201"/>
      <c r="AM54" s="201"/>
      <c r="AN54" s="201"/>
      <c r="AO54" s="201"/>
      <c r="AP54" s="1301"/>
      <c r="AQ54" s="1295"/>
      <c r="AR54" s="210"/>
      <c r="AS54" s="210"/>
      <c r="AT54" s="210"/>
      <c r="AU54" s="210"/>
      <c r="AV54" s="210"/>
      <c r="AW54" s="210"/>
      <c r="AX54" s="1301"/>
      <c r="AY54" s="1295"/>
      <c r="AZ54" s="210"/>
      <c r="BA54" s="210"/>
      <c r="BB54" s="210"/>
      <c r="BC54" s="210"/>
      <c r="BD54" s="210"/>
      <c r="BE54" s="210"/>
      <c r="BF54" s="1301"/>
      <c r="BG54" s="1295"/>
      <c r="BH54" s="210"/>
      <c r="BI54" s="210"/>
      <c r="BJ54" s="210"/>
      <c r="BK54" s="210"/>
      <c r="BL54" s="210"/>
      <c r="BM54" s="210"/>
      <c r="BN54" s="1301"/>
      <c r="BO54" s="1295"/>
      <c r="BP54" s="210"/>
      <c r="BQ54" s="210"/>
      <c r="BR54" s="210"/>
      <c r="BS54" s="210"/>
      <c r="BT54" s="210"/>
      <c r="BU54" s="210"/>
    </row>
    <row r="55" spans="3:73" ht="40.15" customHeight="1">
      <c r="C55" s="1221"/>
      <c r="D55" s="1312"/>
      <c r="E55" s="1233"/>
      <c r="F55" s="1239"/>
      <c r="G55" s="1227"/>
      <c r="H55" s="1245"/>
      <c r="I55" s="1245"/>
      <c r="J55" s="1245"/>
      <c r="K55" s="1245"/>
      <c r="L55" s="1245"/>
      <c r="M55" s="1245"/>
      <c r="N55" s="1245"/>
      <c r="O55" s="1392"/>
      <c r="P55" s="1262"/>
      <c r="Q55" s="1268"/>
      <c r="R55" s="1277"/>
      <c r="S55" s="1277"/>
      <c r="T55" s="1285"/>
      <c r="U55" s="1288"/>
      <c r="V55" s="1288"/>
      <c r="W55" s="1288"/>
      <c r="X55" s="1288"/>
      <c r="Y55" s="1288"/>
      <c r="Z55" s="1295"/>
      <c r="AA55" s="1295"/>
      <c r="AB55" s="1295"/>
      <c r="AC55" s="1295"/>
      <c r="AD55" s="1295"/>
      <c r="AE55" s="1295"/>
      <c r="AF55" s="1295"/>
      <c r="AG55" s="200"/>
      <c r="AH55" s="199"/>
      <c r="AI55" s="199"/>
      <c r="AJ55" s="199"/>
      <c r="AK55" s="200"/>
      <c r="AL55" s="201"/>
      <c r="AM55" s="201"/>
      <c r="AN55" s="201"/>
      <c r="AO55" s="201"/>
      <c r="AP55" s="1301"/>
      <c r="AQ55" s="1295"/>
      <c r="AR55" s="210"/>
      <c r="AS55" s="210"/>
      <c r="AT55" s="210"/>
      <c r="AU55" s="210"/>
      <c r="AV55" s="210"/>
      <c r="AW55" s="210"/>
      <c r="AX55" s="1301"/>
      <c r="AY55" s="1295"/>
      <c r="AZ55" s="210"/>
      <c r="BA55" s="210"/>
      <c r="BB55" s="210"/>
      <c r="BC55" s="210"/>
      <c r="BD55" s="210"/>
      <c r="BE55" s="210"/>
      <c r="BF55" s="1301"/>
      <c r="BG55" s="1295"/>
      <c r="BH55" s="210"/>
      <c r="BI55" s="210"/>
      <c r="BJ55" s="210"/>
      <c r="BK55" s="210"/>
      <c r="BL55" s="210"/>
      <c r="BM55" s="210"/>
      <c r="BN55" s="1301"/>
      <c r="BO55" s="1295"/>
      <c r="BP55" s="210"/>
      <c r="BQ55" s="210"/>
      <c r="BR55" s="210"/>
      <c r="BS55" s="210"/>
      <c r="BT55" s="210"/>
      <c r="BU55" s="210"/>
    </row>
    <row r="56" spans="3:73" ht="40.15" customHeight="1">
      <c r="C56" s="1221"/>
      <c r="D56" s="1312"/>
      <c r="E56" s="1234"/>
      <c r="F56" s="1240"/>
      <c r="G56" s="1228"/>
      <c r="H56" s="1246"/>
      <c r="I56" s="1246"/>
      <c r="J56" s="1246"/>
      <c r="K56" s="1246"/>
      <c r="L56" s="1246"/>
      <c r="M56" s="1246"/>
      <c r="N56" s="1246"/>
      <c r="O56" s="1392"/>
      <c r="P56" s="1263"/>
      <c r="Q56" s="1269"/>
      <c r="R56" s="1278"/>
      <c r="S56" s="1278"/>
      <c r="T56" s="1286"/>
      <c r="U56" s="1289"/>
      <c r="V56" s="1289"/>
      <c r="W56" s="1289"/>
      <c r="X56" s="1289"/>
      <c r="Y56" s="1289"/>
      <c r="Z56" s="1296"/>
      <c r="AA56" s="1296"/>
      <c r="AB56" s="1296"/>
      <c r="AC56" s="1296"/>
      <c r="AD56" s="1296"/>
      <c r="AE56" s="1296"/>
      <c r="AF56" s="1296"/>
      <c r="AG56" s="202"/>
      <c r="AH56" s="203"/>
      <c r="AI56" s="203"/>
      <c r="AJ56" s="203"/>
      <c r="AK56" s="202"/>
      <c r="AL56" s="204"/>
      <c r="AM56" s="204"/>
      <c r="AN56" s="204"/>
      <c r="AO56" s="204"/>
      <c r="AP56" s="1302"/>
      <c r="AQ56" s="1296"/>
      <c r="AR56" s="211"/>
      <c r="AS56" s="211"/>
      <c r="AT56" s="211"/>
      <c r="AU56" s="211"/>
      <c r="AV56" s="211"/>
      <c r="AW56" s="211"/>
      <c r="AX56" s="1302"/>
      <c r="AY56" s="1296"/>
      <c r="AZ56" s="211"/>
      <c r="BA56" s="211"/>
      <c r="BB56" s="211"/>
      <c r="BC56" s="211"/>
      <c r="BD56" s="211"/>
      <c r="BE56" s="211"/>
      <c r="BF56" s="1302"/>
      <c r="BG56" s="1296"/>
      <c r="BH56" s="211"/>
      <c r="BI56" s="211"/>
      <c r="BJ56" s="211"/>
      <c r="BK56" s="211"/>
      <c r="BL56" s="211"/>
      <c r="BM56" s="211"/>
      <c r="BN56" s="1302"/>
      <c r="BO56" s="1296"/>
      <c r="BP56" s="211"/>
      <c r="BQ56" s="211"/>
      <c r="BR56" s="211"/>
      <c r="BS56" s="211"/>
      <c r="BT56" s="211"/>
      <c r="BU56" s="211"/>
    </row>
    <row r="57" spans="3:73" ht="40.15" customHeight="1">
      <c r="C57" s="1221"/>
      <c r="D57" s="1312"/>
      <c r="E57" s="1232">
        <v>271</v>
      </c>
      <c r="F57" s="1238" t="s">
        <v>3476</v>
      </c>
      <c r="G57" s="1226" t="s">
        <v>3963</v>
      </c>
      <c r="H57" s="1244" t="s">
        <v>3011</v>
      </c>
      <c r="I57" s="1244" t="s">
        <v>2999</v>
      </c>
      <c r="J57" s="1244" t="s">
        <v>3417</v>
      </c>
      <c r="K57" s="1244" t="s">
        <v>3418</v>
      </c>
      <c r="L57" s="1244" t="s">
        <v>3429</v>
      </c>
      <c r="M57" s="1244" t="s">
        <v>3958</v>
      </c>
      <c r="N57" s="1244">
        <v>2026004540015</v>
      </c>
      <c r="O57" s="1392" t="s">
        <v>3959</v>
      </c>
      <c r="P57" s="1261" t="s">
        <v>1024</v>
      </c>
      <c r="Q57" s="1267">
        <v>4</v>
      </c>
      <c r="R57" s="1276" t="s">
        <v>2871</v>
      </c>
      <c r="S57" s="1276"/>
      <c r="T57" s="1284"/>
      <c r="U57" s="1287"/>
      <c r="V57" s="1287"/>
      <c r="W57" s="1287"/>
      <c r="X57" s="1287"/>
      <c r="Y57" s="1287"/>
      <c r="Z57" s="1294">
        <f t="shared" si="16"/>
        <v>0</v>
      </c>
      <c r="AA57" s="1294">
        <f t="shared" ref="AA57:AF69" si="18">SUM(AR57:AR60,AZ57:AZ60,BH57:BH60,BP57:BP60)</f>
        <v>0</v>
      </c>
      <c r="AB57" s="1294">
        <f t="shared" si="18"/>
        <v>0</v>
      </c>
      <c r="AC57" s="1294">
        <f t="shared" si="18"/>
        <v>0</v>
      </c>
      <c r="AD57" s="1294">
        <f t="shared" si="18"/>
        <v>0</v>
      </c>
      <c r="AE57" s="1294">
        <f t="shared" si="18"/>
        <v>0</v>
      </c>
      <c r="AF57" s="1294">
        <f t="shared" si="18"/>
        <v>0</v>
      </c>
      <c r="AG57" s="194"/>
      <c r="AH57" s="195"/>
      <c r="AI57" s="195"/>
      <c r="AJ57" s="195"/>
      <c r="AK57" s="196"/>
      <c r="AL57" s="197"/>
      <c r="AM57" s="197"/>
      <c r="AN57" s="197"/>
      <c r="AO57" s="197"/>
      <c r="AP57" s="1300">
        <f>+U57</f>
        <v>0</v>
      </c>
      <c r="AQ57" s="1294">
        <f>SUM(AR57:AW60)</f>
        <v>0</v>
      </c>
      <c r="AR57" s="209"/>
      <c r="AS57" s="209"/>
      <c r="AT57" s="209"/>
      <c r="AU57" s="209"/>
      <c r="AV57" s="209"/>
      <c r="AW57" s="209"/>
      <c r="AX57" s="1300">
        <f>+V57</f>
        <v>0</v>
      </c>
      <c r="AY57" s="1294">
        <f>SUM(AZ57:BE60)</f>
        <v>0</v>
      </c>
      <c r="AZ57" s="209"/>
      <c r="BA57" s="209"/>
      <c r="BB57" s="209"/>
      <c r="BC57" s="209"/>
      <c r="BD57" s="209"/>
      <c r="BE57" s="209"/>
      <c r="BF57" s="1300">
        <f>+W57</f>
        <v>0</v>
      </c>
      <c r="BG57" s="1294">
        <f>SUM(BH57:BM60)</f>
        <v>0</v>
      </c>
      <c r="BH57" s="209"/>
      <c r="BI57" s="209"/>
      <c r="BJ57" s="209"/>
      <c r="BK57" s="209"/>
      <c r="BL57" s="209"/>
      <c r="BM57" s="209"/>
      <c r="BN57" s="1300">
        <f>+X57</f>
        <v>0</v>
      </c>
      <c r="BO57" s="1294">
        <f>SUM(BP57:BU60)</f>
        <v>0</v>
      </c>
      <c r="BP57" s="209"/>
      <c r="BQ57" s="209"/>
      <c r="BR57" s="209"/>
      <c r="BS57" s="209"/>
      <c r="BT57" s="209"/>
      <c r="BU57" s="209"/>
    </row>
    <row r="58" spans="3:73" ht="40.15" customHeight="1">
      <c r="C58" s="1221"/>
      <c r="D58" s="1312"/>
      <c r="E58" s="1233"/>
      <c r="F58" s="1239"/>
      <c r="G58" s="1227"/>
      <c r="H58" s="1245"/>
      <c r="I58" s="1245"/>
      <c r="J58" s="1245"/>
      <c r="K58" s="1245"/>
      <c r="L58" s="1245"/>
      <c r="M58" s="1245"/>
      <c r="N58" s="1245"/>
      <c r="O58" s="1392"/>
      <c r="P58" s="1262"/>
      <c r="Q58" s="1268"/>
      <c r="R58" s="1277"/>
      <c r="S58" s="1277"/>
      <c r="T58" s="1285"/>
      <c r="U58" s="1288"/>
      <c r="V58" s="1288"/>
      <c r="W58" s="1288"/>
      <c r="X58" s="1288"/>
      <c r="Y58" s="1288"/>
      <c r="Z58" s="1295"/>
      <c r="AA58" s="1295"/>
      <c r="AB58" s="1295"/>
      <c r="AC58" s="1295"/>
      <c r="AD58" s="1295"/>
      <c r="AE58" s="1295"/>
      <c r="AF58" s="1295"/>
      <c r="AG58" s="198"/>
      <c r="AH58" s="199"/>
      <c r="AI58" s="199"/>
      <c r="AJ58" s="199"/>
      <c r="AK58" s="200"/>
      <c r="AL58" s="201"/>
      <c r="AM58" s="201"/>
      <c r="AN58" s="201"/>
      <c r="AO58" s="201"/>
      <c r="AP58" s="1301"/>
      <c r="AQ58" s="1295"/>
      <c r="AR58" s="210"/>
      <c r="AS58" s="210"/>
      <c r="AT58" s="210"/>
      <c r="AU58" s="210"/>
      <c r="AV58" s="210"/>
      <c r="AW58" s="210"/>
      <c r="AX58" s="1301"/>
      <c r="AY58" s="1295"/>
      <c r="AZ58" s="210"/>
      <c r="BA58" s="210"/>
      <c r="BB58" s="210"/>
      <c r="BC58" s="210"/>
      <c r="BD58" s="210"/>
      <c r="BE58" s="210"/>
      <c r="BF58" s="1301"/>
      <c r="BG58" s="1295"/>
      <c r="BH58" s="210"/>
      <c r="BI58" s="210"/>
      <c r="BJ58" s="210"/>
      <c r="BK58" s="210"/>
      <c r="BL58" s="210"/>
      <c r="BM58" s="210"/>
      <c r="BN58" s="1301"/>
      <c r="BO58" s="1295"/>
      <c r="BP58" s="210"/>
      <c r="BQ58" s="210"/>
      <c r="BR58" s="210"/>
      <c r="BS58" s="210"/>
      <c r="BT58" s="210"/>
      <c r="BU58" s="210"/>
    </row>
    <row r="59" spans="3:73" ht="40.15" customHeight="1">
      <c r="C59" s="1221"/>
      <c r="D59" s="1312"/>
      <c r="E59" s="1233"/>
      <c r="F59" s="1239"/>
      <c r="G59" s="1227"/>
      <c r="H59" s="1245"/>
      <c r="I59" s="1245"/>
      <c r="J59" s="1245"/>
      <c r="K59" s="1245"/>
      <c r="L59" s="1245"/>
      <c r="M59" s="1245"/>
      <c r="N59" s="1245"/>
      <c r="O59" s="1392"/>
      <c r="P59" s="1262"/>
      <c r="Q59" s="1268"/>
      <c r="R59" s="1277"/>
      <c r="S59" s="1277"/>
      <c r="T59" s="1285"/>
      <c r="U59" s="1288"/>
      <c r="V59" s="1288"/>
      <c r="W59" s="1288"/>
      <c r="X59" s="1288"/>
      <c r="Y59" s="1288"/>
      <c r="Z59" s="1295"/>
      <c r="AA59" s="1295"/>
      <c r="AB59" s="1295"/>
      <c r="AC59" s="1295"/>
      <c r="AD59" s="1295"/>
      <c r="AE59" s="1295"/>
      <c r="AF59" s="1295"/>
      <c r="AG59" s="200"/>
      <c r="AH59" s="199"/>
      <c r="AI59" s="199"/>
      <c r="AJ59" s="199"/>
      <c r="AK59" s="200"/>
      <c r="AL59" s="201"/>
      <c r="AM59" s="201"/>
      <c r="AN59" s="201"/>
      <c r="AO59" s="201"/>
      <c r="AP59" s="1301"/>
      <c r="AQ59" s="1295"/>
      <c r="AR59" s="210"/>
      <c r="AS59" s="210"/>
      <c r="AT59" s="210"/>
      <c r="AU59" s="210"/>
      <c r="AV59" s="210"/>
      <c r="AW59" s="210"/>
      <c r="AX59" s="1301"/>
      <c r="AY59" s="1295"/>
      <c r="AZ59" s="210"/>
      <c r="BA59" s="210"/>
      <c r="BB59" s="210"/>
      <c r="BC59" s="210"/>
      <c r="BD59" s="210"/>
      <c r="BE59" s="210"/>
      <c r="BF59" s="1301"/>
      <c r="BG59" s="1295"/>
      <c r="BH59" s="210"/>
      <c r="BI59" s="210"/>
      <c r="BJ59" s="210"/>
      <c r="BK59" s="210"/>
      <c r="BL59" s="210"/>
      <c r="BM59" s="210"/>
      <c r="BN59" s="1301"/>
      <c r="BO59" s="1295"/>
      <c r="BP59" s="210"/>
      <c r="BQ59" s="210"/>
      <c r="BR59" s="210"/>
      <c r="BS59" s="210"/>
      <c r="BT59" s="210"/>
      <c r="BU59" s="210"/>
    </row>
    <row r="60" spans="3:73" ht="40.15" customHeight="1">
      <c r="C60" s="1221"/>
      <c r="D60" s="1312"/>
      <c r="E60" s="1234"/>
      <c r="F60" s="1240"/>
      <c r="G60" s="1228"/>
      <c r="H60" s="1246"/>
      <c r="I60" s="1246"/>
      <c r="J60" s="1246"/>
      <c r="K60" s="1246"/>
      <c r="L60" s="1246"/>
      <c r="M60" s="1246"/>
      <c r="N60" s="1246"/>
      <c r="O60" s="1392"/>
      <c r="P60" s="1263"/>
      <c r="Q60" s="1269"/>
      <c r="R60" s="1278"/>
      <c r="S60" s="1278"/>
      <c r="T60" s="1286"/>
      <c r="U60" s="1289"/>
      <c r="V60" s="1289"/>
      <c r="W60" s="1289"/>
      <c r="X60" s="1289"/>
      <c r="Y60" s="1289"/>
      <c r="Z60" s="1296"/>
      <c r="AA60" s="1296"/>
      <c r="AB60" s="1296"/>
      <c r="AC60" s="1296"/>
      <c r="AD60" s="1296"/>
      <c r="AE60" s="1296"/>
      <c r="AF60" s="1296"/>
      <c r="AG60" s="202"/>
      <c r="AH60" s="203"/>
      <c r="AI60" s="203"/>
      <c r="AJ60" s="203"/>
      <c r="AK60" s="202"/>
      <c r="AL60" s="204"/>
      <c r="AM60" s="204"/>
      <c r="AN60" s="204"/>
      <c r="AO60" s="204"/>
      <c r="AP60" s="1302"/>
      <c r="AQ60" s="1296"/>
      <c r="AR60" s="211"/>
      <c r="AS60" s="211"/>
      <c r="AT60" s="211"/>
      <c r="AU60" s="211"/>
      <c r="AV60" s="211"/>
      <c r="AW60" s="211"/>
      <c r="AX60" s="1302"/>
      <c r="AY60" s="1296"/>
      <c r="AZ60" s="211"/>
      <c r="BA60" s="211"/>
      <c r="BB60" s="211"/>
      <c r="BC60" s="211"/>
      <c r="BD60" s="211"/>
      <c r="BE60" s="211"/>
      <c r="BF60" s="1302"/>
      <c r="BG60" s="1296"/>
      <c r="BH60" s="211"/>
      <c r="BI60" s="211"/>
      <c r="BJ60" s="211"/>
      <c r="BK60" s="211"/>
      <c r="BL60" s="211"/>
      <c r="BM60" s="211"/>
      <c r="BN60" s="1302"/>
      <c r="BO60" s="1296"/>
      <c r="BP60" s="211"/>
      <c r="BQ60" s="211"/>
      <c r="BR60" s="211"/>
      <c r="BS60" s="211"/>
      <c r="BT60" s="211"/>
      <c r="BU60" s="211"/>
    </row>
    <row r="61" spans="3:73" ht="40.15" customHeight="1">
      <c r="C61" s="1221"/>
      <c r="D61" s="1312"/>
      <c r="E61" s="1232">
        <v>272</v>
      </c>
      <c r="F61" s="1238" t="s">
        <v>3477</v>
      </c>
      <c r="G61" s="1226" t="s">
        <v>3964</v>
      </c>
      <c r="H61" s="1244" t="s">
        <v>272</v>
      </c>
      <c r="I61" s="1244" t="s">
        <v>2999</v>
      </c>
      <c r="J61" s="1244" t="s">
        <v>3417</v>
      </c>
      <c r="K61" s="1244" t="s">
        <v>3418</v>
      </c>
      <c r="L61" s="1244" t="s">
        <v>3429</v>
      </c>
      <c r="M61" s="1244" t="s">
        <v>3958</v>
      </c>
      <c r="N61" s="1244">
        <v>2026004540015</v>
      </c>
      <c r="O61" s="1392" t="s">
        <v>3959</v>
      </c>
      <c r="P61" s="1261" t="s">
        <v>1025</v>
      </c>
      <c r="Q61" s="1267">
        <v>1</v>
      </c>
      <c r="R61" s="1276" t="s">
        <v>2871</v>
      </c>
      <c r="S61" s="1276"/>
      <c r="T61" s="1284"/>
      <c r="U61" s="1287"/>
      <c r="V61" s="1287"/>
      <c r="W61" s="1287"/>
      <c r="X61" s="1287"/>
      <c r="Y61" s="1287"/>
      <c r="Z61" s="1294">
        <f t="shared" si="16"/>
        <v>0</v>
      </c>
      <c r="AA61" s="1294">
        <f t="shared" si="18"/>
        <v>0</v>
      </c>
      <c r="AB61" s="1294">
        <f t="shared" si="18"/>
        <v>0</v>
      </c>
      <c r="AC61" s="1294">
        <f t="shared" si="18"/>
        <v>0</v>
      </c>
      <c r="AD61" s="1294">
        <f t="shared" si="18"/>
        <v>0</v>
      </c>
      <c r="AE61" s="1294">
        <f t="shared" si="18"/>
        <v>0</v>
      </c>
      <c r="AF61" s="1294">
        <f t="shared" si="18"/>
        <v>0</v>
      </c>
      <c r="AG61" s="194"/>
      <c r="AH61" s="195"/>
      <c r="AI61" s="195"/>
      <c r="AJ61" s="195"/>
      <c r="AK61" s="196"/>
      <c r="AL61" s="197"/>
      <c r="AM61" s="197"/>
      <c r="AN61" s="197"/>
      <c r="AO61" s="197"/>
      <c r="AP61" s="1300">
        <f>+U61</f>
        <v>0</v>
      </c>
      <c r="AQ61" s="1294">
        <f>SUM(AR61:AW64)</f>
        <v>0</v>
      </c>
      <c r="AR61" s="209"/>
      <c r="AS61" s="209"/>
      <c r="AT61" s="209"/>
      <c r="AU61" s="209"/>
      <c r="AV61" s="209"/>
      <c r="AW61" s="209"/>
      <c r="AX61" s="1300">
        <f>+V61</f>
        <v>0</v>
      </c>
      <c r="AY61" s="1294">
        <f>SUM(AZ61:BE64)</f>
        <v>0</v>
      </c>
      <c r="AZ61" s="209"/>
      <c r="BA61" s="209"/>
      <c r="BB61" s="209"/>
      <c r="BC61" s="209"/>
      <c r="BD61" s="209"/>
      <c r="BE61" s="209"/>
      <c r="BF61" s="1300">
        <f>+W61</f>
        <v>0</v>
      </c>
      <c r="BG61" s="1294">
        <f>SUM(BH61:BM64)</f>
        <v>0</v>
      </c>
      <c r="BH61" s="209"/>
      <c r="BI61" s="209"/>
      <c r="BJ61" s="209"/>
      <c r="BK61" s="209"/>
      <c r="BL61" s="209"/>
      <c r="BM61" s="209"/>
      <c r="BN61" s="1300">
        <f>+X61</f>
        <v>0</v>
      </c>
      <c r="BO61" s="1294">
        <f>SUM(BP61:BU64)</f>
        <v>0</v>
      </c>
      <c r="BP61" s="209"/>
      <c r="BQ61" s="209"/>
      <c r="BR61" s="209"/>
      <c r="BS61" s="209"/>
      <c r="BT61" s="209"/>
      <c r="BU61" s="209"/>
    </row>
    <row r="62" spans="3:73" ht="40.15" customHeight="1">
      <c r="C62" s="1221"/>
      <c r="D62" s="1312"/>
      <c r="E62" s="1233"/>
      <c r="F62" s="1239"/>
      <c r="G62" s="1227"/>
      <c r="H62" s="1245"/>
      <c r="I62" s="1245"/>
      <c r="J62" s="1245"/>
      <c r="K62" s="1245"/>
      <c r="L62" s="1245"/>
      <c r="M62" s="1245"/>
      <c r="N62" s="1245"/>
      <c r="O62" s="1392"/>
      <c r="P62" s="1262"/>
      <c r="Q62" s="1268"/>
      <c r="R62" s="1277"/>
      <c r="S62" s="1277"/>
      <c r="T62" s="1285"/>
      <c r="U62" s="1288"/>
      <c r="V62" s="1288"/>
      <c r="W62" s="1288"/>
      <c r="X62" s="1288"/>
      <c r="Y62" s="1288"/>
      <c r="Z62" s="1295"/>
      <c r="AA62" s="1295"/>
      <c r="AB62" s="1295"/>
      <c r="AC62" s="1295"/>
      <c r="AD62" s="1295"/>
      <c r="AE62" s="1295"/>
      <c r="AF62" s="1295"/>
      <c r="AG62" s="198"/>
      <c r="AH62" s="199"/>
      <c r="AI62" s="199"/>
      <c r="AJ62" s="199"/>
      <c r="AK62" s="200"/>
      <c r="AL62" s="201"/>
      <c r="AM62" s="201"/>
      <c r="AN62" s="201"/>
      <c r="AO62" s="201"/>
      <c r="AP62" s="1301"/>
      <c r="AQ62" s="1295"/>
      <c r="AR62" s="210"/>
      <c r="AS62" s="210"/>
      <c r="AT62" s="210"/>
      <c r="AU62" s="210"/>
      <c r="AV62" s="210"/>
      <c r="AW62" s="210"/>
      <c r="AX62" s="1301"/>
      <c r="AY62" s="1295"/>
      <c r="AZ62" s="210"/>
      <c r="BA62" s="210"/>
      <c r="BB62" s="210"/>
      <c r="BC62" s="210"/>
      <c r="BD62" s="210"/>
      <c r="BE62" s="210"/>
      <c r="BF62" s="1301"/>
      <c r="BG62" s="1295"/>
      <c r="BH62" s="210"/>
      <c r="BI62" s="210"/>
      <c r="BJ62" s="210"/>
      <c r="BK62" s="210"/>
      <c r="BL62" s="210"/>
      <c r="BM62" s="210"/>
      <c r="BN62" s="1301"/>
      <c r="BO62" s="1295"/>
      <c r="BP62" s="210"/>
      <c r="BQ62" s="210"/>
      <c r="BR62" s="210"/>
      <c r="BS62" s="210"/>
      <c r="BT62" s="210"/>
      <c r="BU62" s="210"/>
    </row>
    <row r="63" spans="3:73" ht="40.15" customHeight="1">
      <c r="C63" s="1221"/>
      <c r="D63" s="1312"/>
      <c r="E63" s="1233"/>
      <c r="F63" s="1239"/>
      <c r="G63" s="1227"/>
      <c r="H63" s="1245"/>
      <c r="I63" s="1245"/>
      <c r="J63" s="1245"/>
      <c r="K63" s="1245"/>
      <c r="L63" s="1245"/>
      <c r="M63" s="1245"/>
      <c r="N63" s="1245"/>
      <c r="O63" s="1392"/>
      <c r="P63" s="1262"/>
      <c r="Q63" s="1268"/>
      <c r="R63" s="1277"/>
      <c r="S63" s="1277"/>
      <c r="T63" s="1285"/>
      <c r="U63" s="1288"/>
      <c r="V63" s="1288"/>
      <c r="W63" s="1288"/>
      <c r="X63" s="1288"/>
      <c r="Y63" s="1288"/>
      <c r="Z63" s="1295"/>
      <c r="AA63" s="1295"/>
      <c r="AB63" s="1295"/>
      <c r="AC63" s="1295"/>
      <c r="AD63" s="1295"/>
      <c r="AE63" s="1295"/>
      <c r="AF63" s="1295"/>
      <c r="AG63" s="200"/>
      <c r="AH63" s="199"/>
      <c r="AI63" s="199"/>
      <c r="AJ63" s="199"/>
      <c r="AK63" s="200"/>
      <c r="AL63" s="201"/>
      <c r="AM63" s="201"/>
      <c r="AN63" s="201"/>
      <c r="AO63" s="201"/>
      <c r="AP63" s="1301"/>
      <c r="AQ63" s="1295"/>
      <c r="AR63" s="210"/>
      <c r="AS63" s="210"/>
      <c r="AT63" s="210"/>
      <c r="AU63" s="210"/>
      <c r="AV63" s="210"/>
      <c r="AW63" s="210"/>
      <c r="AX63" s="1301"/>
      <c r="AY63" s="1295"/>
      <c r="AZ63" s="210"/>
      <c r="BA63" s="210"/>
      <c r="BB63" s="210"/>
      <c r="BC63" s="210"/>
      <c r="BD63" s="210"/>
      <c r="BE63" s="210"/>
      <c r="BF63" s="1301"/>
      <c r="BG63" s="1295"/>
      <c r="BH63" s="210"/>
      <c r="BI63" s="210"/>
      <c r="BJ63" s="210"/>
      <c r="BK63" s="210"/>
      <c r="BL63" s="210"/>
      <c r="BM63" s="210"/>
      <c r="BN63" s="1301"/>
      <c r="BO63" s="1295"/>
      <c r="BP63" s="210"/>
      <c r="BQ63" s="210"/>
      <c r="BR63" s="210"/>
      <c r="BS63" s="210"/>
      <c r="BT63" s="210"/>
      <c r="BU63" s="210"/>
    </row>
    <row r="64" spans="3:73" ht="40.15" customHeight="1">
      <c r="C64" s="1221"/>
      <c r="D64" s="1312"/>
      <c r="E64" s="1234"/>
      <c r="F64" s="1240"/>
      <c r="G64" s="1228"/>
      <c r="H64" s="1246"/>
      <c r="I64" s="1246"/>
      <c r="J64" s="1246"/>
      <c r="K64" s="1246"/>
      <c r="L64" s="1246"/>
      <c r="M64" s="1246"/>
      <c r="N64" s="1246"/>
      <c r="O64" s="1392"/>
      <c r="P64" s="1263"/>
      <c r="Q64" s="1269"/>
      <c r="R64" s="1278"/>
      <c r="S64" s="1278"/>
      <c r="T64" s="1286"/>
      <c r="U64" s="1289"/>
      <c r="V64" s="1289"/>
      <c r="W64" s="1289"/>
      <c r="X64" s="1289"/>
      <c r="Y64" s="1289"/>
      <c r="Z64" s="1296"/>
      <c r="AA64" s="1296"/>
      <c r="AB64" s="1296"/>
      <c r="AC64" s="1296"/>
      <c r="AD64" s="1296"/>
      <c r="AE64" s="1296"/>
      <c r="AF64" s="1296"/>
      <c r="AG64" s="202"/>
      <c r="AH64" s="203"/>
      <c r="AI64" s="203"/>
      <c r="AJ64" s="203"/>
      <c r="AK64" s="202"/>
      <c r="AL64" s="204"/>
      <c r="AM64" s="204"/>
      <c r="AN64" s="204"/>
      <c r="AO64" s="204"/>
      <c r="AP64" s="1302"/>
      <c r="AQ64" s="1296"/>
      <c r="AR64" s="211"/>
      <c r="AS64" s="211"/>
      <c r="AT64" s="211"/>
      <c r="AU64" s="211"/>
      <c r="AV64" s="211"/>
      <c r="AW64" s="211"/>
      <c r="AX64" s="1302"/>
      <c r="AY64" s="1296"/>
      <c r="AZ64" s="211"/>
      <c r="BA64" s="211"/>
      <c r="BB64" s="211"/>
      <c r="BC64" s="211"/>
      <c r="BD64" s="211"/>
      <c r="BE64" s="211"/>
      <c r="BF64" s="1302"/>
      <c r="BG64" s="1296"/>
      <c r="BH64" s="211"/>
      <c r="BI64" s="211"/>
      <c r="BJ64" s="211"/>
      <c r="BK64" s="211"/>
      <c r="BL64" s="211"/>
      <c r="BM64" s="211"/>
      <c r="BN64" s="1302"/>
      <c r="BO64" s="1296"/>
      <c r="BP64" s="211"/>
      <c r="BQ64" s="211"/>
      <c r="BR64" s="211"/>
      <c r="BS64" s="211"/>
      <c r="BT64" s="211"/>
      <c r="BU64" s="211"/>
    </row>
    <row r="65" spans="3:73" ht="40.15" customHeight="1">
      <c r="C65" s="1221"/>
      <c r="D65" s="1312"/>
      <c r="E65" s="1232">
        <v>273</v>
      </c>
      <c r="F65" s="1238" t="s">
        <v>3478</v>
      </c>
      <c r="G65" s="1226" t="s">
        <v>3965</v>
      </c>
      <c r="H65" s="1244" t="s">
        <v>272</v>
      </c>
      <c r="I65" s="1244" t="s">
        <v>2999</v>
      </c>
      <c r="J65" s="1244" t="s">
        <v>3417</v>
      </c>
      <c r="K65" s="1244" t="s">
        <v>3418</v>
      </c>
      <c r="L65" s="1244" t="s">
        <v>3429</v>
      </c>
      <c r="M65" s="1244" t="s">
        <v>3958</v>
      </c>
      <c r="N65" s="1244">
        <v>2026004540015</v>
      </c>
      <c r="O65" s="1392" t="s">
        <v>3959</v>
      </c>
      <c r="P65" s="1261" t="s">
        <v>1026</v>
      </c>
      <c r="Q65" s="1267">
        <v>1</v>
      </c>
      <c r="R65" s="1276" t="s">
        <v>2871</v>
      </c>
      <c r="S65" s="1276"/>
      <c r="T65" s="1284"/>
      <c r="U65" s="1287"/>
      <c r="V65" s="1287"/>
      <c r="W65" s="1287"/>
      <c r="X65" s="1287"/>
      <c r="Y65" s="1287"/>
      <c r="Z65" s="1294">
        <f t="shared" si="16"/>
        <v>0</v>
      </c>
      <c r="AA65" s="1294">
        <f t="shared" si="18"/>
        <v>0</v>
      </c>
      <c r="AB65" s="1294">
        <f t="shared" si="18"/>
        <v>0</v>
      </c>
      <c r="AC65" s="1294">
        <f t="shared" si="18"/>
        <v>0</v>
      </c>
      <c r="AD65" s="1294">
        <f t="shared" si="18"/>
        <v>0</v>
      </c>
      <c r="AE65" s="1294">
        <f t="shared" si="18"/>
        <v>0</v>
      </c>
      <c r="AF65" s="1294">
        <f t="shared" si="18"/>
        <v>0</v>
      </c>
      <c r="AG65" s="194"/>
      <c r="AH65" s="195"/>
      <c r="AI65" s="195"/>
      <c r="AJ65" s="195"/>
      <c r="AK65" s="196"/>
      <c r="AL65" s="197"/>
      <c r="AM65" s="197"/>
      <c r="AN65" s="197"/>
      <c r="AO65" s="197"/>
      <c r="AP65" s="1300">
        <f>+U65</f>
        <v>0</v>
      </c>
      <c r="AQ65" s="1294">
        <f>SUM(AR65:AW68)</f>
        <v>0</v>
      </c>
      <c r="AR65" s="209"/>
      <c r="AS65" s="209"/>
      <c r="AT65" s="209"/>
      <c r="AU65" s="209"/>
      <c r="AV65" s="209"/>
      <c r="AW65" s="209"/>
      <c r="AX65" s="1300">
        <f>+V65</f>
        <v>0</v>
      </c>
      <c r="AY65" s="1294">
        <f>SUM(AZ65:BE68)</f>
        <v>0</v>
      </c>
      <c r="AZ65" s="209"/>
      <c r="BA65" s="209"/>
      <c r="BB65" s="209"/>
      <c r="BC65" s="209"/>
      <c r="BD65" s="209"/>
      <c r="BE65" s="209"/>
      <c r="BF65" s="1300">
        <f>+W65</f>
        <v>0</v>
      </c>
      <c r="BG65" s="1294">
        <f>SUM(BH65:BM68)</f>
        <v>0</v>
      </c>
      <c r="BH65" s="209"/>
      <c r="BI65" s="209"/>
      <c r="BJ65" s="209"/>
      <c r="BK65" s="209"/>
      <c r="BL65" s="209"/>
      <c r="BM65" s="209"/>
      <c r="BN65" s="1300">
        <f>+X65</f>
        <v>0</v>
      </c>
      <c r="BO65" s="1294">
        <f>SUM(BP65:BU68)</f>
        <v>0</v>
      </c>
      <c r="BP65" s="209"/>
      <c r="BQ65" s="209"/>
      <c r="BR65" s="209"/>
      <c r="BS65" s="209"/>
      <c r="BT65" s="209"/>
      <c r="BU65" s="209"/>
    </row>
    <row r="66" spans="3:73" ht="40.15" customHeight="1">
      <c r="C66" s="1221"/>
      <c r="D66" s="1312"/>
      <c r="E66" s="1233"/>
      <c r="F66" s="1239"/>
      <c r="G66" s="1227"/>
      <c r="H66" s="1245"/>
      <c r="I66" s="1245"/>
      <c r="J66" s="1245"/>
      <c r="K66" s="1245"/>
      <c r="L66" s="1245"/>
      <c r="M66" s="1245"/>
      <c r="N66" s="1245"/>
      <c r="O66" s="1392"/>
      <c r="P66" s="1262"/>
      <c r="Q66" s="1268"/>
      <c r="R66" s="1277"/>
      <c r="S66" s="1277"/>
      <c r="T66" s="1285"/>
      <c r="U66" s="1288"/>
      <c r="V66" s="1288"/>
      <c r="W66" s="1288"/>
      <c r="X66" s="1288"/>
      <c r="Y66" s="1288"/>
      <c r="Z66" s="1295"/>
      <c r="AA66" s="1295"/>
      <c r="AB66" s="1295"/>
      <c r="AC66" s="1295"/>
      <c r="AD66" s="1295"/>
      <c r="AE66" s="1295"/>
      <c r="AF66" s="1295"/>
      <c r="AG66" s="198"/>
      <c r="AH66" s="199"/>
      <c r="AI66" s="199"/>
      <c r="AJ66" s="199"/>
      <c r="AK66" s="200"/>
      <c r="AL66" s="201"/>
      <c r="AM66" s="201"/>
      <c r="AN66" s="201"/>
      <c r="AO66" s="201"/>
      <c r="AP66" s="1301"/>
      <c r="AQ66" s="1295"/>
      <c r="AR66" s="210"/>
      <c r="AS66" s="210"/>
      <c r="AT66" s="210"/>
      <c r="AU66" s="210"/>
      <c r="AV66" s="210"/>
      <c r="AW66" s="210"/>
      <c r="AX66" s="1301"/>
      <c r="AY66" s="1295"/>
      <c r="AZ66" s="210"/>
      <c r="BA66" s="210"/>
      <c r="BB66" s="210"/>
      <c r="BC66" s="210"/>
      <c r="BD66" s="210"/>
      <c r="BE66" s="210"/>
      <c r="BF66" s="1301"/>
      <c r="BG66" s="1295"/>
      <c r="BH66" s="210"/>
      <c r="BI66" s="210"/>
      <c r="BJ66" s="210"/>
      <c r="BK66" s="210"/>
      <c r="BL66" s="210"/>
      <c r="BM66" s="210"/>
      <c r="BN66" s="1301"/>
      <c r="BO66" s="1295"/>
      <c r="BP66" s="210"/>
      <c r="BQ66" s="210"/>
      <c r="BR66" s="210"/>
      <c r="BS66" s="210"/>
      <c r="BT66" s="210"/>
      <c r="BU66" s="210"/>
    </row>
    <row r="67" spans="3:73" ht="40.15" customHeight="1">
      <c r="C67" s="1221"/>
      <c r="D67" s="1312"/>
      <c r="E67" s="1233"/>
      <c r="F67" s="1239"/>
      <c r="G67" s="1227"/>
      <c r="H67" s="1245"/>
      <c r="I67" s="1245"/>
      <c r="J67" s="1245"/>
      <c r="K67" s="1245"/>
      <c r="L67" s="1245"/>
      <c r="M67" s="1245"/>
      <c r="N67" s="1245"/>
      <c r="O67" s="1392"/>
      <c r="P67" s="1262"/>
      <c r="Q67" s="1268"/>
      <c r="R67" s="1277"/>
      <c r="S67" s="1277"/>
      <c r="T67" s="1285"/>
      <c r="U67" s="1288"/>
      <c r="V67" s="1288"/>
      <c r="W67" s="1288"/>
      <c r="X67" s="1288"/>
      <c r="Y67" s="1288"/>
      <c r="Z67" s="1295"/>
      <c r="AA67" s="1295"/>
      <c r="AB67" s="1295"/>
      <c r="AC67" s="1295"/>
      <c r="AD67" s="1295"/>
      <c r="AE67" s="1295"/>
      <c r="AF67" s="1295"/>
      <c r="AG67" s="200"/>
      <c r="AH67" s="199"/>
      <c r="AI67" s="199"/>
      <c r="AJ67" s="199"/>
      <c r="AK67" s="200"/>
      <c r="AL67" s="201"/>
      <c r="AM67" s="201"/>
      <c r="AN67" s="201"/>
      <c r="AO67" s="201"/>
      <c r="AP67" s="1301"/>
      <c r="AQ67" s="1295"/>
      <c r="AR67" s="210"/>
      <c r="AS67" s="210"/>
      <c r="AT67" s="210"/>
      <c r="AU67" s="210"/>
      <c r="AV67" s="210"/>
      <c r="AW67" s="210"/>
      <c r="AX67" s="1301"/>
      <c r="AY67" s="1295"/>
      <c r="AZ67" s="210"/>
      <c r="BA67" s="210"/>
      <c r="BB67" s="210"/>
      <c r="BC67" s="210"/>
      <c r="BD67" s="210"/>
      <c r="BE67" s="210"/>
      <c r="BF67" s="1301"/>
      <c r="BG67" s="1295"/>
      <c r="BH67" s="210"/>
      <c r="BI67" s="210"/>
      <c r="BJ67" s="210"/>
      <c r="BK67" s="210"/>
      <c r="BL67" s="210"/>
      <c r="BM67" s="210"/>
      <c r="BN67" s="1301"/>
      <c r="BO67" s="1295"/>
      <c r="BP67" s="210"/>
      <c r="BQ67" s="210"/>
      <c r="BR67" s="210"/>
      <c r="BS67" s="210"/>
      <c r="BT67" s="210"/>
      <c r="BU67" s="210"/>
    </row>
    <row r="68" spans="3:73" ht="40.15" customHeight="1">
      <c r="C68" s="1221"/>
      <c r="D68" s="1312"/>
      <c r="E68" s="1234"/>
      <c r="F68" s="1240"/>
      <c r="G68" s="1228"/>
      <c r="H68" s="1246"/>
      <c r="I68" s="1246"/>
      <c r="J68" s="1246"/>
      <c r="K68" s="1246"/>
      <c r="L68" s="1246"/>
      <c r="M68" s="1246"/>
      <c r="N68" s="1246"/>
      <c r="O68" s="1392"/>
      <c r="P68" s="1263"/>
      <c r="Q68" s="1269"/>
      <c r="R68" s="1278"/>
      <c r="S68" s="1278"/>
      <c r="T68" s="1286"/>
      <c r="U68" s="1289"/>
      <c r="V68" s="1289"/>
      <c r="W68" s="1289"/>
      <c r="X68" s="1289"/>
      <c r="Y68" s="1289"/>
      <c r="Z68" s="1296"/>
      <c r="AA68" s="1296"/>
      <c r="AB68" s="1296"/>
      <c r="AC68" s="1296"/>
      <c r="AD68" s="1296"/>
      <c r="AE68" s="1296"/>
      <c r="AF68" s="1296"/>
      <c r="AG68" s="202"/>
      <c r="AH68" s="203"/>
      <c r="AI68" s="203"/>
      <c r="AJ68" s="203"/>
      <c r="AK68" s="202"/>
      <c r="AL68" s="204"/>
      <c r="AM68" s="204"/>
      <c r="AN68" s="204"/>
      <c r="AO68" s="204"/>
      <c r="AP68" s="1302"/>
      <c r="AQ68" s="1296"/>
      <c r="AR68" s="211"/>
      <c r="AS68" s="211"/>
      <c r="AT68" s="211"/>
      <c r="AU68" s="211"/>
      <c r="AV68" s="211"/>
      <c r="AW68" s="211"/>
      <c r="AX68" s="1302"/>
      <c r="AY68" s="1296"/>
      <c r="AZ68" s="211"/>
      <c r="BA68" s="211"/>
      <c r="BB68" s="211"/>
      <c r="BC68" s="211"/>
      <c r="BD68" s="211"/>
      <c r="BE68" s="211"/>
      <c r="BF68" s="1302"/>
      <c r="BG68" s="1296"/>
      <c r="BH68" s="211"/>
      <c r="BI68" s="211"/>
      <c r="BJ68" s="211"/>
      <c r="BK68" s="211"/>
      <c r="BL68" s="211"/>
      <c r="BM68" s="211"/>
      <c r="BN68" s="1302"/>
      <c r="BO68" s="1296"/>
      <c r="BP68" s="211"/>
      <c r="BQ68" s="211"/>
      <c r="BR68" s="211"/>
      <c r="BS68" s="211"/>
      <c r="BT68" s="211"/>
      <c r="BU68" s="211"/>
    </row>
    <row r="69" spans="3:73" ht="40.15" customHeight="1">
      <c r="C69" s="1221"/>
      <c r="D69" s="1312"/>
      <c r="E69" s="1232">
        <v>274</v>
      </c>
      <c r="F69" s="1238" t="s">
        <v>3479</v>
      </c>
      <c r="G69" s="1226" t="s">
        <v>3966</v>
      </c>
      <c r="H69" s="1244" t="s">
        <v>272</v>
      </c>
      <c r="I69" s="1244" t="s">
        <v>2999</v>
      </c>
      <c r="J69" s="1244" t="s">
        <v>3417</v>
      </c>
      <c r="K69" s="1244" t="s">
        <v>3418</v>
      </c>
      <c r="L69" s="1244" t="s">
        <v>3429</v>
      </c>
      <c r="M69" s="1244" t="s">
        <v>3958</v>
      </c>
      <c r="N69" s="1244">
        <v>2026004540015</v>
      </c>
      <c r="O69" s="1392" t="s">
        <v>3959</v>
      </c>
      <c r="P69" s="1261" t="s">
        <v>1027</v>
      </c>
      <c r="Q69" s="1267">
        <v>1</v>
      </c>
      <c r="R69" s="1276" t="s">
        <v>2871</v>
      </c>
      <c r="S69" s="1276"/>
      <c r="T69" s="1284"/>
      <c r="U69" s="1287"/>
      <c r="V69" s="1287"/>
      <c r="W69" s="1287"/>
      <c r="X69" s="1287"/>
      <c r="Y69" s="1287"/>
      <c r="Z69" s="1294">
        <f t="shared" si="16"/>
        <v>0</v>
      </c>
      <c r="AA69" s="1294">
        <f t="shared" si="18"/>
        <v>0</v>
      </c>
      <c r="AB69" s="1294">
        <f t="shared" si="18"/>
        <v>0</v>
      </c>
      <c r="AC69" s="1294">
        <f t="shared" si="18"/>
        <v>0</v>
      </c>
      <c r="AD69" s="1294">
        <f t="shared" si="18"/>
        <v>0</v>
      </c>
      <c r="AE69" s="1294">
        <f t="shared" si="18"/>
        <v>0</v>
      </c>
      <c r="AF69" s="1294">
        <f t="shared" si="18"/>
        <v>0</v>
      </c>
      <c r="AG69" s="194"/>
      <c r="AH69" s="195"/>
      <c r="AI69" s="195"/>
      <c r="AJ69" s="195"/>
      <c r="AK69" s="196"/>
      <c r="AL69" s="197"/>
      <c r="AM69" s="197"/>
      <c r="AN69" s="197"/>
      <c r="AO69" s="197"/>
      <c r="AP69" s="1300">
        <f>+U69</f>
        <v>0</v>
      </c>
      <c r="AQ69" s="1294">
        <f>SUM(AR69:AW72)</f>
        <v>0</v>
      </c>
      <c r="AR69" s="209"/>
      <c r="AS69" s="209"/>
      <c r="AT69" s="209"/>
      <c r="AU69" s="209"/>
      <c r="AV69" s="209"/>
      <c r="AW69" s="209"/>
      <c r="AX69" s="1300">
        <f>+V69</f>
        <v>0</v>
      </c>
      <c r="AY69" s="1294">
        <f>SUM(AZ69:BE72)</f>
        <v>0</v>
      </c>
      <c r="AZ69" s="209"/>
      <c r="BA69" s="209"/>
      <c r="BB69" s="209"/>
      <c r="BC69" s="209"/>
      <c r="BD69" s="209"/>
      <c r="BE69" s="209"/>
      <c r="BF69" s="1300">
        <f>+W69</f>
        <v>0</v>
      </c>
      <c r="BG69" s="1294">
        <f>SUM(BH69:BM72)</f>
        <v>0</v>
      </c>
      <c r="BH69" s="209"/>
      <c r="BI69" s="209"/>
      <c r="BJ69" s="209"/>
      <c r="BK69" s="209"/>
      <c r="BL69" s="209"/>
      <c r="BM69" s="209"/>
      <c r="BN69" s="1300">
        <f>+X69</f>
        <v>0</v>
      </c>
      <c r="BO69" s="1294">
        <f>SUM(BP69:BU72)</f>
        <v>0</v>
      </c>
      <c r="BP69" s="209"/>
      <c r="BQ69" s="209"/>
      <c r="BR69" s="209"/>
      <c r="BS69" s="209"/>
      <c r="BT69" s="209"/>
      <c r="BU69" s="209"/>
    </row>
    <row r="70" spans="3:73" ht="40.15" customHeight="1">
      <c r="C70" s="1221"/>
      <c r="D70" s="1312"/>
      <c r="E70" s="1233"/>
      <c r="F70" s="1239"/>
      <c r="G70" s="1227"/>
      <c r="H70" s="1245"/>
      <c r="I70" s="1245"/>
      <c r="J70" s="1245"/>
      <c r="K70" s="1245"/>
      <c r="L70" s="1245"/>
      <c r="M70" s="1245"/>
      <c r="N70" s="1245"/>
      <c r="O70" s="1392"/>
      <c r="P70" s="1262"/>
      <c r="Q70" s="1268"/>
      <c r="R70" s="1277"/>
      <c r="S70" s="1277"/>
      <c r="T70" s="1285"/>
      <c r="U70" s="1288"/>
      <c r="V70" s="1288"/>
      <c r="W70" s="1288"/>
      <c r="X70" s="1288"/>
      <c r="Y70" s="1288"/>
      <c r="Z70" s="1295"/>
      <c r="AA70" s="1295"/>
      <c r="AB70" s="1295"/>
      <c r="AC70" s="1295"/>
      <c r="AD70" s="1295"/>
      <c r="AE70" s="1295"/>
      <c r="AF70" s="1295"/>
      <c r="AG70" s="198"/>
      <c r="AH70" s="199"/>
      <c r="AI70" s="199"/>
      <c r="AJ70" s="199"/>
      <c r="AK70" s="200"/>
      <c r="AL70" s="201"/>
      <c r="AM70" s="201"/>
      <c r="AN70" s="201"/>
      <c r="AO70" s="201"/>
      <c r="AP70" s="1301"/>
      <c r="AQ70" s="1295"/>
      <c r="AR70" s="210"/>
      <c r="AS70" s="210"/>
      <c r="AT70" s="210"/>
      <c r="AU70" s="210"/>
      <c r="AV70" s="210"/>
      <c r="AW70" s="210"/>
      <c r="AX70" s="1301"/>
      <c r="AY70" s="1295"/>
      <c r="AZ70" s="210"/>
      <c r="BA70" s="210"/>
      <c r="BB70" s="210"/>
      <c r="BC70" s="210"/>
      <c r="BD70" s="210"/>
      <c r="BE70" s="210"/>
      <c r="BF70" s="1301"/>
      <c r="BG70" s="1295"/>
      <c r="BH70" s="210"/>
      <c r="BI70" s="210"/>
      <c r="BJ70" s="210"/>
      <c r="BK70" s="210"/>
      <c r="BL70" s="210"/>
      <c r="BM70" s="210"/>
      <c r="BN70" s="1301"/>
      <c r="BO70" s="1295"/>
      <c r="BP70" s="210"/>
      <c r="BQ70" s="210"/>
      <c r="BR70" s="210"/>
      <c r="BS70" s="210"/>
      <c r="BT70" s="210"/>
      <c r="BU70" s="210"/>
    </row>
    <row r="71" spans="3:73" ht="40.15" customHeight="1">
      <c r="C71" s="1221"/>
      <c r="D71" s="1312"/>
      <c r="E71" s="1233"/>
      <c r="F71" s="1239"/>
      <c r="G71" s="1227"/>
      <c r="H71" s="1245"/>
      <c r="I71" s="1245"/>
      <c r="J71" s="1245"/>
      <c r="K71" s="1245"/>
      <c r="L71" s="1245"/>
      <c r="M71" s="1245"/>
      <c r="N71" s="1245"/>
      <c r="O71" s="1392"/>
      <c r="P71" s="1262"/>
      <c r="Q71" s="1268"/>
      <c r="R71" s="1277"/>
      <c r="S71" s="1277"/>
      <c r="T71" s="1285"/>
      <c r="U71" s="1288"/>
      <c r="V71" s="1288"/>
      <c r="W71" s="1288"/>
      <c r="X71" s="1288"/>
      <c r="Y71" s="1288"/>
      <c r="Z71" s="1295"/>
      <c r="AA71" s="1295"/>
      <c r="AB71" s="1295"/>
      <c r="AC71" s="1295"/>
      <c r="AD71" s="1295"/>
      <c r="AE71" s="1295"/>
      <c r="AF71" s="1295"/>
      <c r="AG71" s="200"/>
      <c r="AH71" s="199"/>
      <c r="AI71" s="199"/>
      <c r="AJ71" s="199"/>
      <c r="AK71" s="200"/>
      <c r="AL71" s="201"/>
      <c r="AM71" s="201"/>
      <c r="AN71" s="201"/>
      <c r="AO71" s="201"/>
      <c r="AP71" s="1301"/>
      <c r="AQ71" s="1295"/>
      <c r="AR71" s="210"/>
      <c r="AS71" s="210"/>
      <c r="AT71" s="210"/>
      <c r="AU71" s="210"/>
      <c r="AV71" s="210"/>
      <c r="AW71" s="210"/>
      <c r="AX71" s="1301"/>
      <c r="AY71" s="1295"/>
      <c r="AZ71" s="210"/>
      <c r="BA71" s="210"/>
      <c r="BB71" s="210"/>
      <c r="BC71" s="210"/>
      <c r="BD71" s="210"/>
      <c r="BE71" s="210"/>
      <c r="BF71" s="1301"/>
      <c r="BG71" s="1295"/>
      <c r="BH71" s="210"/>
      <c r="BI71" s="210"/>
      <c r="BJ71" s="210"/>
      <c r="BK71" s="210"/>
      <c r="BL71" s="210"/>
      <c r="BM71" s="210"/>
      <c r="BN71" s="1301"/>
      <c r="BO71" s="1295"/>
      <c r="BP71" s="210"/>
      <c r="BQ71" s="210"/>
      <c r="BR71" s="210"/>
      <c r="BS71" s="210"/>
      <c r="BT71" s="210"/>
      <c r="BU71" s="210"/>
    </row>
    <row r="72" spans="3:73" ht="40.15" customHeight="1">
      <c r="C72" s="1221"/>
      <c r="D72" s="1312"/>
      <c r="E72" s="1234"/>
      <c r="F72" s="1240"/>
      <c r="G72" s="1228"/>
      <c r="H72" s="1246"/>
      <c r="I72" s="1246"/>
      <c r="J72" s="1246"/>
      <c r="K72" s="1246"/>
      <c r="L72" s="1246"/>
      <c r="M72" s="1246"/>
      <c r="N72" s="1246"/>
      <c r="O72" s="1392"/>
      <c r="P72" s="1263"/>
      <c r="Q72" s="1269"/>
      <c r="R72" s="1278"/>
      <c r="S72" s="1278"/>
      <c r="T72" s="1286"/>
      <c r="U72" s="1289"/>
      <c r="V72" s="1289"/>
      <c r="W72" s="1289"/>
      <c r="X72" s="1289"/>
      <c r="Y72" s="1289"/>
      <c r="Z72" s="1296"/>
      <c r="AA72" s="1296"/>
      <c r="AB72" s="1296"/>
      <c r="AC72" s="1296"/>
      <c r="AD72" s="1296"/>
      <c r="AE72" s="1296"/>
      <c r="AF72" s="1296"/>
      <c r="AG72" s="202"/>
      <c r="AH72" s="203"/>
      <c r="AI72" s="203"/>
      <c r="AJ72" s="203"/>
      <c r="AK72" s="202"/>
      <c r="AL72" s="204"/>
      <c r="AM72" s="204"/>
      <c r="AN72" s="204"/>
      <c r="AO72" s="204"/>
      <c r="AP72" s="1302"/>
      <c r="AQ72" s="1296"/>
      <c r="AR72" s="211"/>
      <c r="AS72" s="211"/>
      <c r="AT72" s="211"/>
      <c r="AU72" s="211"/>
      <c r="AV72" s="211"/>
      <c r="AW72" s="211"/>
      <c r="AX72" s="1302"/>
      <c r="AY72" s="1296"/>
      <c r="AZ72" s="211"/>
      <c r="BA72" s="211"/>
      <c r="BB72" s="211"/>
      <c r="BC72" s="211"/>
      <c r="BD72" s="211"/>
      <c r="BE72" s="211"/>
      <c r="BF72" s="1302"/>
      <c r="BG72" s="1296"/>
      <c r="BH72" s="211"/>
      <c r="BI72" s="211"/>
      <c r="BJ72" s="211"/>
      <c r="BK72" s="211"/>
      <c r="BL72" s="211"/>
      <c r="BM72" s="211"/>
      <c r="BN72" s="1302"/>
      <c r="BO72" s="1296"/>
      <c r="BP72" s="211"/>
      <c r="BQ72" s="211"/>
      <c r="BR72" s="211"/>
      <c r="BS72" s="211"/>
      <c r="BT72" s="211"/>
      <c r="BU72" s="211"/>
    </row>
    <row r="73" spans="3:73" ht="40.15" customHeight="1">
      <c r="C73" s="1221"/>
      <c r="D73" s="1312"/>
      <c r="E73" s="1232">
        <v>275</v>
      </c>
      <c r="F73" s="1238" t="s">
        <v>3480</v>
      </c>
      <c r="G73" s="1226" t="s">
        <v>3967</v>
      </c>
      <c r="H73" s="1244" t="s">
        <v>272</v>
      </c>
      <c r="I73" s="1244" t="s">
        <v>2999</v>
      </c>
      <c r="J73" s="1244" t="s">
        <v>3417</v>
      </c>
      <c r="K73" s="1244" t="s">
        <v>3418</v>
      </c>
      <c r="L73" s="1244" t="s">
        <v>3429</v>
      </c>
      <c r="M73" s="1244" t="s">
        <v>3958</v>
      </c>
      <c r="N73" s="1244">
        <v>2026004540015</v>
      </c>
      <c r="O73" s="1392" t="s">
        <v>3959</v>
      </c>
      <c r="P73" s="1261" t="s">
        <v>1028</v>
      </c>
      <c r="Q73" s="1267">
        <v>1</v>
      </c>
      <c r="R73" s="1276" t="s">
        <v>2871</v>
      </c>
      <c r="S73" s="1276"/>
      <c r="T73" s="1284"/>
      <c r="U73" s="1287"/>
      <c r="V73" s="1287"/>
      <c r="W73" s="1287"/>
      <c r="X73" s="1287"/>
      <c r="Y73" s="1287"/>
      <c r="Z73" s="1294">
        <f t="shared" si="16"/>
        <v>0</v>
      </c>
      <c r="AA73" s="1294">
        <f t="shared" ref="AA73:AF85" si="19">SUM(AR73:AR76,AZ73:AZ76,BH73:BH76,BP73:BP76)</f>
        <v>0</v>
      </c>
      <c r="AB73" s="1294">
        <f t="shared" si="19"/>
        <v>0</v>
      </c>
      <c r="AC73" s="1294">
        <f t="shared" si="19"/>
        <v>0</v>
      </c>
      <c r="AD73" s="1294">
        <f t="shared" si="19"/>
        <v>0</v>
      </c>
      <c r="AE73" s="1294">
        <f t="shared" si="19"/>
        <v>0</v>
      </c>
      <c r="AF73" s="1294">
        <f t="shared" si="19"/>
        <v>0</v>
      </c>
      <c r="AG73" s="194"/>
      <c r="AH73" s="195"/>
      <c r="AI73" s="195"/>
      <c r="AJ73" s="195"/>
      <c r="AK73" s="196"/>
      <c r="AL73" s="197"/>
      <c r="AM73" s="197"/>
      <c r="AN73" s="197"/>
      <c r="AO73" s="197"/>
      <c r="AP73" s="1300">
        <f>+U73</f>
        <v>0</v>
      </c>
      <c r="AQ73" s="1294">
        <f>SUM(AR73:AW76)</f>
        <v>0</v>
      </c>
      <c r="AR73" s="209"/>
      <c r="AS73" s="209"/>
      <c r="AT73" s="209"/>
      <c r="AU73" s="209"/>
      <c r="AV73" s="209"/>
      <c r="AW73" s="209"/>
      <c r="AX73" s="1300">
        <f>+V73</f>
        <v>0</v>
      </c>
      <c r="AY73" s="1294">
        <f>SUM(AZ73:BE76)</f>
        <v>0</v>
      </c>
      <c r="AZ73" s="209"/>
      <c r="BA73" s="209"/>
      <c r="BB73" s="209"/>
      <c r="BC73" s="209"/>
      <c r="BD73" s="209"/>
      <c r="BE73" s="209"/>
      <c r="BF73" s="1300">
        <f>+W73</f>
        <v>0</v>
      </c>
      <c r="BG73" s="1294">
        <f>SUM(BH73:BM76)</f>
        <v>0</v>
      </c>
      <c r="BH73" s="209"/>
      <c r="BI73" s="209"/>
      <c r="BJ73" s="209"/>
      <c r="BK73" s="209"/>
      <c r="BL73" s="209"/>
      <c r="BM73" s="209"/>
      <c r="BN73" s="1300">
        <f>+X73</f>
        <v>0</v>
      </c>
      <c r="BO73" s="1294">
        <f>SUM(BP73:BU76)</f>
        <v>0</v>
      </c>
      <c r="BP73" s="209"/>
      <c r="BQ73" s="209"/>
      <c r="BR73" s="209"/>
      <c r="BS73" s="209"/>
      <c r="BT73" s="209"/>
      <c r="BU73" s="209"/>
    </row>
    <row r="74" spans="3:73" ht="40.15" customHeight="1">
      <c r="C74" s="1221"/>
      <c r="D74" s="1312"/>
      <c r="E74" s="1233"/>
      <c r="F74" s="1239"/>
      <c r="G74" s="1227"/>
      <c r="H74" s="1245"/>
      <c r="I74" s="1245"/>
      <c r="J74" s="1245"/>
      <c r="K74" s="1245"/>
      <c r="L74" s="1245"/>
      <c r="M74" s="1245"/>
      <c r="N74" s="1245"/>
      <c r="O74" s="1392"/>
      <c r="P74" s="1262"/>
      <c r="Q74" s="1268"/>
      <c r="R74" s="1277"/>
      <c r="S74" s="1277"/>
      <c r="T74" s="1285"/>
      <c r="U74" s="1288"/>
      <c r="V74" s="1288"/>
      <c r="W74" s="1288"/>
      <c r="X74" s="1288"/>
      <c r="Y74" s="1288"/>
      <c r="Z74" s="1295"/>
      <c r="AA74" s="1295"/>
      <c r="AB74" s="1295"/>
      <c r="AC74" s="1295"/>
      <c r="AD74" s="1295"/>
      <c r="AE74" s="1295"/>
      <c r="AF74" s="1295"/>
      <c r="AG74" s="198"/>
      <c r="AH74" s="199"/>
      <c r="AI74" s="199"/>
      <c r="AJ74" s="199"/>
      <c r="AK74" s="200"/>
      <c r="AL74" s="201"/>
      <c r="AM74" s="201"/>
      <c r="AN74" s="201"/>
      <c r="AO74" s="201"/>
      <c r="AP74" s="1301"/>
      <c r="AQ74" s="1295"/>
      <c r="AR74" s="210"/>
      <c r="AS74" s="210"/>
      <c r="AT74" s="210"/>
      <c r="AU74" s="210"/>
      <c r="AV74" s="210"/>
      <c r="AW74" s="210"/>
      <c r="AX74" s="1301"/>
      <c r="AY74" s="1295"/>
      <c r="AZ74" s="210"/>
      <c r="BA74" s="210"/>
      <c r="BB74" s="210"/>
      <c r="BC74" s="210"/>
      <c r="BD74" s="210"/>
      <c r="BE74" s="210"/>
      <c r="BF74" s="1301"/>
      <c r="BG74" s="1295"/>
      <c r="BH74" s="210"/>
      <c r="BI74" s="210"/>
      <c r="BJ74" s="210"/>
      <c r="BK74" s="210"/>
      <c r="BL74" s="210"/>
      <c r="BM74" s="210"/>
      <c r="BN74" s="1301"/>
      <c r="BO74" s="1295"/>
      <c r="BP74" s="210"/>
      <c r="BQ74" s="210"/>
      <c r="BR74" s="210"/>
      <c r="BS74" s="210"/>
      <c r="BT74" s="210"/>
      <c r="BU74" s="210"/>
    </row>
    <row r="75" spans="3:73" ht="40.15" customHeight="1">
      <c r="C75" s="1221"/>
      <c r="D75" s="1312"/>
      <c r="E75" s="1233"/>
      <c r="F75" s="1239"/>
      <c r="G75" s="1227"/>
      <c r="H75" s="1245"/>
      <c r="I75" s="1245"/>
      <c r="J75" s="1245"/>
      <c r="K75" s="1245"/>
      <c r="L75" s="1245"/>
      <c r="M75" s="1245"/>
      <c r="N75" s="1245"/>
      <c r="O75" s="1392"/>
      <c r="P75" s="1262"/>
      <c r="Q75" s="1268"/>
      <c r="R75" s="1277"/>
      <c r="S75" s="1277"/>
      <c r="T75" s="1285"/>
      <c r="U75" s="1288"/>
      <c r="V75" s="1288"/>
      <c r="W75" s="1288"/>
      <c r="X75" s="1288"/>
      <c r="Y75" s="1288"/>
      <c r="Z75" s="1295"/>
      <c r="AA75" s="1295"/>
      <c r="AB75" s="1295"/>
      <c r="AC75" s="1295"/>
      <c r="AD75" s="1295"/>
      <c r="AE75" s="1295"/>
      <c r="AF75" s="1295"/>
      <c r="AG75" s="200"/>
      <c r="AH75" s="199"/>
      <c r="AI75" s="199"/>
      <c r="AJ75" s="199"/>
      <c r="AK75" s="200"/>
      <c r="AL75" s="201"/>
      <c r="AM75" s="201"/>
      <c r="AN75" s="201"/>
      <c r="AO75" s="201"/>
      <c r="AP75" s="1301"/>
      <c r="AQ75" s="1295"/>
      <c r="AR75" s="210"/>
      <c r="AS75" s="210"/>
      <c r="AT75" s="210"/>
      <c r="AU75" s="210"/>
      <c r="AV75" s="210"/>
      <c r="AW75" s="210"/>
      <c r="AX75" s="1301"/>
      <c r="AY75" s="1295"/>
      <c r="AZ75" s="210"/>
      <c r="BA75" s="210"/>
      <c r="BB75" s="210"/>
      <c r="BC75" s="210"/>
      <c r="BD75" s="210"/>
      <c r="BE75" s="210"/>
      <c r="BF75" s="1301"/>
      <c r="BG75" s="1295"/>
      <c r="BH75" s="210"/>
      <c r="BI75" s="210"/>
      <c r="BJ75" s="210"/>
      <c r="BK75" s="210"/>
      <c r="BL75" s="210"/>
      <c r="BM75" s="210"/>
      <c r="BN75" s="1301"/>
      <c r="BO75" s="1295"/>
      <c r="BP75" s="210"/>
      <c r="BQ75" s="210"/>
      <c r="BR75" s="210"/>
      <c r="BS75" s="210"/>
      <c r="BT75" s="210"/>
      <c r="BU75" s="210"/>
    </row>
    <row r="76" spans="3:73" ht="40.15" customHeight="1">
      <c r="C76" s="1221"/>
      <c r="D76" s="1312"/>
      <c r="E76" s="1234"/>
      <c r="F76" s="1240"/>
      <c r="G76" s="1228"/>
      <c r="H76" s="1246"/>
      <c r="I76" s="1246"/>
      <c r="J76" s="1246"/>
      <c r="K76" s="1246"/>
      <c r="L76" s="1246"/>
      <c r="M76" s="1246"/>
      <c r="N76" s="1246"/>
      <c r="O76" s="1392"/>
      <c r="P76" s="1263"/>
      <c r="Q76" s="1269"/>
      <c r="R76" s="1278"/>
      <c r="S76" s="1278"/>
      <c r="T76" s="1286"/>
      <c r="U76" s="1289"/>
      <c r="V76" s="1289"/>
      <c r="W76" s="1289"/>
      <c r="X76" s="1289"/>
      <c r="Y76" s="1289"/>
      <c r="Z76" s="1296"/>
      <c r="AA76" s="1296"/>
      <c r="AB76" s="1296"/>
      <c r="AC76" s="1296"/>
      <c r="AD76" s="1296"/>
      <c r="AE76" s="1296"/>
      <c r="AF76" s="1296"/>
      <c r="AG76" s="202"/>
      <c r="AH76" s="203"/>
      <c r="AI76" s="203"/>
      <c r="AJ76" s="203"/>
      <c r="AK76" s="202"/>
      <c r="AL76" s="204"/>
      <c r="AM76" s="204"/>
      <c r="AN76" s="204"/>
      <c r="AO76" s="204"/>
      <c r="AP76" s="1302"/>
      <c r="AQ76" s="1296"/>
      <c r="AR76" s="211"/>
      <c r="AS76" s="211"/>
      <c r="AT76" s="211"/>
      <c r="AU76" s="211"/>
      <c r="AV76" s="211"/>
      <c r="AW76" s="211"/>
      <c r="AX76" s="1302"/>
      <c r="AY76" s="1296"/>
      <c r="AZ76" s="211"/>
      <c r="BA76" s="211"/>
      <c r="BB76" s="211"/>
      <c r="BC76" s="211"/>
      <c r="BD76" s="211"/>
      <c r="BE76" s="211"/>
      <c r="BF76" s="1302"/>
      <c r="BG76" s="1296"/>
      <c r="BH76" s="211"/>
      <c r="BI76" s="211"/>
      <c r="BJ76" s="211"/>
      <c r="BK76" s="211"/>
      <c r="BL76" s="211"/>
      <c r="BM76" s="211"/>
      <c r="BN76" s="1302"/>
      <c r="BO76" s="1296"/>
      <c r="BP76" s="211"/>
      <c r="BQ76" s="211"/>
      <c r="BR76" s="211"/>
      <c r="BS76" s="211"/>
      <c r="BT76" s="211"/>
      <c r="BU76" s="211"/>
    </row>
    <row r="77" spans="3:73" ht="40.15" customHeight="1">
      <c r="C77" s="1221"/>
      <c r="D77" s="1312"/>
      <c r="E77" s="1232">
        <v>276</v>
      </c>
      <c r="F77" s="1238" t="s">
        <v>3481</v>
      </c>
      <c r="G77" s="1226" t="s">
        <v>3968</v>
      </c>
      <c r="H77" s="1244" t="s">
        <v>3011</v>
      </c>
      <c r="I77" s="1244" t="s">
        <v>2999</v>
      </c>
      <c r="J77" s="1244" t="s">
        <v>3417</v>
      </c>
      <c r="K77" s="1244" t="s">
        <v>3418</v>
      </c>
      <c r="L77" s="1244" t="s">
        <v>3429</v>
      </c>
      <c r="M77" s="1244" t="s">
        <v>3958</v>
      </c>
      <c r="N77" s="1244">
        <v>2026004540015</v>
      </c>
      <c r="O77" s="1392" t="s">
        <v>3959</v>
      </c>
      <c r="P77" s="1261" t="s">
        <v>1029</v>
      </c>
      <c r="Q77" s="1267">
        <v>11</v>
      </c>
      <c r="R77" s="1276"/>
      <c r="S77" s="1276"/>
      <c r="T77" s="1284"/>
      <c r="U77" s="1287"/>
      <c r="V77" s="1287"/>
      <c r="W77" s="1287"/>
      <c r="X77" s="1287"/>
      <c r="Y77" s="1287"/>
      <c r="Z77" s="1294">
        <f t="shared" si="16"/>
        <v>0</v>
      </c>
      <c r="AA77" s="1294">
        <f t="shared" si="19"/>
        <v>0</v>
      </c>
      <c r="AB77" s="1294">
        <f t="shared" si="19"/>
        <v>0</v>
      </c>
      <c r="AC77" s="1294">
        <f t="shared" si="19"/>
        <v>0</v>
      </c>
      <c r="AD77" s="1294">
        <f t="shared" si="19"/>
        <v>0</v>
      </c>
      <c r="AE77" s="1294">
        <f t="shared" si="19"/>
        <v>0</v>
      </c>
      <c r="AF77" s="1294">
        <f t="shared" si="19"/>
        <v>0</v>
      </c>
      <c r="AG77" s="194"/>
      <c r="AH77" s="195"/>
      <c r="AI77" s="195"/>
      <c r="AJ77" s="195"/>
      <c r="AK77" s="196"/>
      <c r="AL77" s="197"/>
      <c r="AM77" s="197"/>
      <c r="AN77" s="197"/>
      <c r="AO77" s="197"/>
      <c r="AP77" s="1300">
        <f>+U77</f>
        <v>0</v>
      </c>
      <c r="AQ77" s="1294">
        <f>SUM(AR77:AW80)</f>
        <v>0</v>
      </c>
      <c r="AR77" s="209"/>
      <c r="AS77" s="209"/>
      <c r="AT77" s="209"/>
      <c r="AU77" s="209"/>
      <c r="AV77" s="209"/>
      <c r="AW77" s="209"/>
      <c r="AX77" s="1300">
        <f>+V77</f>
        <v>0</v>
      </c>
      <c r="AY77" s="1294">
        <f>SUM(AZ77:BE80)</f>
        <v>0</v>
      </c>
      <c r="AZ77" s="209"/>
      <c r="BA77" s="209"/>
      <c r="BB77" s="209"/>
      <c r="BC77" s="209"/>
      <c r="BD77" s="209"/>
      <c r="BE77" s="209"/>
      <c r="BF77" s="1300">
        <f>+W77</f>
        <v>0</v>
      </c>
      <c r="BG77" s="1294">
        <f>SUM(BH77:BM80)</f>
        <v>0</v>
      </c>
      <c r="BH77" s="209"/>
      <c r="BI77" s="209"/>
      <c r="BJ77" s="209"/>
      <c r="BK77" s="209"/>
      <c r="BL77" s="209"/>
      <c r="BM77" s="209"/>
      <c r="BN77" s="1300">
        <f>+X77</f>
        <v>0</v>
      </c>
      <c r="BO77" s="1294">
        <f>SUM(BP77:BU80)</f>
        <v>0</v>
      </c>
      <c r="BP77" s="209"/>
      <c r="BQ77" s="209"/>
      <c r="BR77" s="209"/>
      <c r="BS77" s="209"/>
      <c r="BT77" s="209"/>
      <c r="BU77" s="209"/>
    </row>
    <row r="78" spans="3:73" ht="40.15" customHeight="1">
      <c r="C78" s="1221"/>
      <c r="D78" s="1312"/>
      <c r="E78" s="1233"/>
      <c r="F78" s="1239"/>
      <c r="G78" s="1227"/>
      <c r="H78" s="1245"/>
      <c r="I78" s="1245"/>
      <c r="J78" s="1245"/>
      <c r="K78" s="1245"/>
      <c r="L78" s="1245"/>
      <c r="M78" s="1245"/>
      <c r="N78" s="1245"/>
      <c r="O78" s="1392"/>
      <c r="P78" s="1262"/>
      <c r="Q78" s="1268"/>
      <c r="R78" s="1277"/>
      <c r="S78" s="1277"/>
      <c r="T78" s="1285"/>
      <c r="U78" s="1288"/>
      <c r="V78" s="1288"/>
      <c r="W78" s="1288"/>
      <c r="X78" s="1288"/>
      <c r="Y78" s="1288"/>
      <c r="Z78" s="1295"/>
      <c r="AA78" s="1295"/>
      <c r="AB78" s="1295"/>
      <c r="AC78" s="1295"/>
      <c r="AD78" s="1295"/>
      <c r="AE78" s="1295"/>
      <c r="AF78" s="1295"/>
      <c r="AG78" s="198"/>
      <c r="AH78" s="199"/>
      <c r="AI78" s="199"/>
      <c r="AJ78" s="199"/>
      <c r="AK78" s="200"/>
      <c r="AL78" s="201"/>
      <c r="AM78" s="201"/>
      <c r="AN78" s="201"/>
      <c r="AO78" s="201"/>
      <c r="AP78" s="1301"/>
      <c r="AQ78" s="1295"/>
      <c r="AR78" s="210"/>
      <c r="AS78" s="210"/>
      <c r="AT78" s="210"/>
      <c r="AU78" s="210"/>
      <c r="AV78" s="210"/>
      <c r="AW78" s="210"/>
      <c r="AX78" s="1301"/>
      <c r="AY78" s="1295"/>
      <c r="AZ78" s="210"/>
      <c r="BA78" s="210"/>
      <c r="BB78" s="210"/>
      <c r="BC78" s="210"/>
      <c r="BD78" s="210"/>
      <c r="BE78" s="210"/>
      <c r="BF78" s="1301"/>
      <c r="BG78" s="1295"/>
      <c r="BH78" s="210"/>
      <c r="BI78" s="210"/>
      <c r="BJ78" s="210"/>
      <c r="BK78" s="210"/>
      <c r="BL78" s="210"/>
      <c r="BM78" s="210"/>
      <c r="BN78" s="1301"/>
      <c r="BO78" s="1295"/>
      <c r="BP78" s="210"/>
      <c r="BQ78" s="210"/>
      <c r="BR78" s="210"/>
      <c r="BS78" s="210"/>
      <c r="BT78" s="210"/>
      <c r="BU78" s="210"/>
    </row>
    <row r="79" spans="3:73" ht="40.15" customHeight="1">
      <c r="C79" s="1221"/>
      <c r="D79" s="1312"/>
      <c r="E79" s="1233"/>
      <c r="F79" s="1239"/>
      <c r="G79" s="1227"/>
      <c r="H79" s="1245"/>
      <c r="I79" s="1245"/>
      <c r="J79" s="1245"/>
      <c r="K79" s="1245"/>
      <c r="L79" s="1245"/>
      <c r="M79" s="1245"/>
      <c r="N79" s="1245"/>
      <c r="O79" s="1392"/>
      <c r="P79" s="1262"/>
      <c r="Q79" s="1268"/>
      <c r="R79" s="1277"/>
      <c r="S79" s="1277"/>
      <c r="T79" s="1285"/>
      <c r="U79" s="1288"/>
      <c r="V79" s="1288"/>
      <c r="W79" s="1288"/>
      <c r="X79" s="1288"/>
      <c r="Y79" s="1288"/>
      <c r="Z79" s="1295"/>
      <c r="AA79" s="1295"/>
      <c r="AB79" s="1295"/>
      <c r="AC79" s="1295"/>
      <c r="AD79" s="1295"/>
      <c r="AE79" s="1295"/>
      <c r="AF79" s="1295"/>
      <c r="AG79" s="200"/>
      <c r="AH79" s="199"/>
      <c r="AI79" s="199"/>
      <c r="AJ79" s="199"/>
      <c r="AK79" s="200"/>
      <c r="AL79" s="201"/>
      <c r="AM79" s="201"/>
      <c r="AN79" s="201"/>
      <c r="AO79" s="201"/>
      <c r="AP79" s="1301"/>
      <c r="AQ79" s="1295"/>
      <c r="AR79" s="210"/>
      <c r="AS79" s="210"/>
      <c r="AT79" s="210"/>
      <c r="AU79" s="210"/>
      <c r="AV79" s="210"/>
      <c r="AW79" s="210"/>
      <c r="AX79" s="1301"/>
      <c r="AY79" s="1295"/>
      <c r="AZ79" s="210"/>
      <c r="BA79" s="210"/>
      <c r="BB79" s="210"/>
      <c r="BC79" s="210"/>
      <c r="BD79" s="210"/>
      <c r="BE79" s="210"/>
      <c r="BF79" s="1301"/>
      <c r="BG79" s="1295"/>
      <c r="BH79" s="210"/>
      <c r="BI79" s="210"/>
      <c r="BJ79" s="210"/>
      <c r="BK79" s="210"/>
      <c r="BL79" s="210"/>
      <c r="BM79" s="210"/>
      <c r="BN79" s="1301"/>
      <c r="BO79" s="1295"/>
      <c r="BP79" s="210"/>
      <c r="BQ79" s="210"/>
      <c r="BR79" s="210"/>
      <c r="BS79" s="210"/>
      <c r="BT79" s="210"/>
      <c r="BU79" s="210"/>
    </row>
    <row r="80" spans="3:73" ht="40.15" customHeight="1">
      <c r="C80" s="1222"/>
      <c r="D80" s="1313"/>
      <c r="E80" s="1234"/>
      <c r="F80" s="1240"/>
      <c r="G80" s="1228"/>
      <c r="H80" s="1246"/>
      <c r="I80" s="1246"/>
      <c r="J80" s="1246"/>
      <c r="K80" s="1246"/>
      <c r="L80" s="1246"/>
      <c r="M80" s="1246"/>
      <c r="N80" s="1246"/>
      <c r="O80" s="1392"/>
      <c r="P80" s="1263"/>
      <c r="Q80" s="1269"/>
      <c r="R80" s="1278"/>
      <c r="S80" s="1278"/>
      <c r="T80" s="1286"/>
      <c r="U80" s="1289"/>
      <c r="V80" s="1289"/>
      <c r="W80" s="1289"/>
      <c r="X80" s="1289"/>
      <c r="Y80" s="1289"/>
      <c r="Z80" s="1296"/>
      <c r="AA80" s="1296"/>
      <c r="AB80" s="1296"/>
      <c r="AC80" s="1296"/>
      <c r="AD80" s="1296"/>
      <c r="AE80" s="1296"/>
      <c r="AF80" s="1296"/>
      <c r="AG80" s="202"/>
      <c r="AH80" s="203"/>
      <c r="AI80" s="203"/>
      <c r="AJ80" s="203"/>
      <c r="AK80" s="202"/>
      <c r="AL80" s="204"/>
      <c r="AM80" s="204"/>
      <c r="AN80" s="204"/>
      <c r="AO80" s="204"/>
      <c r="AP80" s="1302"/>
      <c r="AQ80" s="1296"/>
      <c r="AR80" s="211"/>
      <c r="AS80" s="211"/>
      <c r="AT80" s="211"/>
      <c r="AU80" s="211"/>
      <c r="AV80" s="211"/>
      <c r="AW80" s="211"/>
      <c r="AX80" s="1302"/>
      <c r="AY80" s="1296"/>
      <c r="AZ80" s="211"/>
      <c r="BA80" s="211"/>
      <c r="BB80" s="211"/>
      <c r="BC80" s="211"/>
      <c r="BD80" s="211"/>
      <c r="BE80" s="211"/>
      <c r="BF80" s="1302"/>
      <c r="BG80" s="1296"/>
      <c r="BH80" s="211"/>
      <c r="BI80" s="211"/>
      <c r="BJ80" s="211"/>
      <c r="BK80" s="211"/>
      <c r="BL80" s="211"/>
      <c r="BM80" s="211"/>
      <c r="BN80" s="1302"/>
      <c r="BO80" s="1296"/>
      <c r="BP80" s="211"/>
      <c r="BQ80" s="211"/>
      <c r="BR80" s="211"/>
      <c r="BS80" s="211"/>
      <c r="BT80" s="211"/>
      <c r="BU80" s="211"/>
    </row>
    <row r="81" spans="1:73" ht="40.15" customHeight="1">
      <c r="A81" s="133"/>
      <c r="B81" s="141"/>
      <c r="C81" s="1220" t="s">
        <v>1119</v>
      </c>
      <c r="D81" s="1226" t="s">
        <v>1120</v>
      </c>
      <c r="E81" s="1232">
        <v>311</v>
      </c>
      <c r="F81" s="1238" t="s">
        <v>3969</v>
      </c>
      <c r="G81" s="1226" t="s">
        <v>3970</v>
      </c>
      <c r="H81" s="1244" t="s">
        <v>3969</v>
      </c>
      <c r="I81" s="1244" t="s">
        <v>3498</v>
      </c>
      <c r="J81" s="1244" t="s">
        <v>3971</v>
      </c>
      <c r="K81" s="1244" t="s">
        <v>3506</v>
      </c>
      <c r="L81" s="1244" t="s">
        <v>3972</v>
      </c>
      <c r="M81" s="1244" t="s">
        <v>3973</v>
      </c>
      <c r="N81" s="1244">
        <v>2026004540016</v>
      </c>
      <c r="O81" s="1392" t="s">
        <v>3974</v>
      </c>
      <c r="P81" s="1261" t="s">
        <v>1121</v>
      </c>
      <c r="Q81" s="1267">
        <v>1</v>
      </c>
      <c r="R81" s="1276" t="s">
        <v>2871</v>
      </c>
      <c r="S81" s="1276"/>
      <c r="T81" s="1284"/>
      <c r="U81" s="1287"/>
      <c r="V81" s="1287"/>
      <c r="W81" s="1287"/>
      <c r="X81" s="1287"/>
      <c r="Y81" s="1287"/>
      <c r="Z81" s="1294">
        <f t="shared" si="16"/>
        <v>0</v>
      </c>
      <c r="AA81" s="1294">
        <f t="shared" si="19"/>
        <v>0</v>
      </c>
      <c r="AB81" s="1294">
        <f t="shared" si="19"/>
        <v>0</v>
      </c>
      <c r="AC81" s="1294">
        <f t="shared" si="19"/>
        <v>0</v>
      </c>
      <c r="AD81" s="1294">
        <f t="shared" si="19"/>
        <v>0</v>
      </c>
      <c r="AE81" s="1294">
        <f t="shared" si="19"/>
        <v>0</v>
      </c>
      <c r="AF81" s="1294">
        <f t="shared" si="19"/>
        <v>0</v>
      </c>
      <c r="AG81" s="194"/>
      <c r="AH81" s="195"/>
      <c r="AI81" s="195"/>
      <c r="AJ81" s="195"/>
      <c r="AK81" s="196"/>
      <c r="AL81" s="197"/>
      <c r="AM81" s="197"/>
      <c r="AN81" s="197"/>
      <c r="AO81" s="197"/>
      <c r="AP81" s="1300">
        <f>+U81</f>
        <v>0</v>
      </c>
      <c r="AQ81" s="1294">
        <f>SUM(AR81:AW84)</f>
        <v>0</v>
      </c>
      <c r="AR81" s="209"/>
      <c r="AS81" s="209"/>
      <c r="AT81" s="209"/>
      <c r="AU81" s="209"/>
      <c r="AV81" s="209"/>
      <c r="AW81" s="209"/>
      <c r="AX81" s="1300">
        <f>+V81</f>
        <v>0</v>
      </c>
      <c r="AY81" s="1294">
        <f>SUM(AZ81:BE84)</f>
        <v>0</v>
      </c>
      <c r="AZ81" s="209"/>
      <c r="BA81" s="209"/>
      <c r="BB81" s="209"/>
      <c r="BC81" s="209"/>
      <c r="BD81" s="209"/>
      <c r="BE81" s="209"/>
      <c r="BF81" s="1300">
        <f>+W81</f>
        <v>0</v>
      </c>
      <c r="BG81" s="1294">
        <f>SUM(BH81:BM84)</f>
        <v>0</v>
      </c>
      <c r="BH81" s="209"/>
      <c r="BI81" s="209"/>
      <c r="BJ81" s="209"/>
      <c r="BK81" s="209"/>
      <c r="BL81" s="209"/>
      <c r="BM81" s="209"/>
      <c r="BN81" s="1300">
        <f>+X81</f>
        <v>0</v>
      </c>
      <c r="BO81" s="1294">
        <f>SUM(BP81:BU84)</f>
        <v>0</v>
      </c>
      <c r="BP81" s="209"/>
      <c r="BQ81" s="209"/>
      <c r="BR81" s="209"/>
      <c r="BS81" s="209"/>
      <c r="BT81" s="209"/>
      <c r="BU81" s="209"/>
    </row>
    <row r="82" spans="1:73" ht="40.15" customHeight="1">
      <c r="A82" s="133"/>
      <c r="B82" s="141"/>
      <c r="C82" s="1221"/>
      <c r="D82" s="1227"/>
      <c r="E82" s="1233"/>
      <c r="F82" s="1239"/>
      <c r="G82" s="1227"/>
      <c r="H82" s="1245"/>
      <c r="I82" s="1245"/>
      <c r="J82" s="1245"/>
      <c r="K82" s="1245"/>
      <c r="L82" s="1245"/>
      <c r="M82" s="1245"/>
      <c r="N82" s="1245"/>
      <c r="O82" s="1392"/>
      <c r="P82" s="1262"/>
      <c r="Q82" s="1268"/>
      <c r="R82" s="1277"/>
      <c r="S82" s="1277"/>
      <c r="T82" s="1285"/>
      <c r="U82" s="1288"/>
      <c r="V82" s="1288"/>
      <c r="W82" s="1288"/>
      <c r="X82" s="1288"/>
      <c r="Y82" s="1288"/>
      <c r="Z82" s="1295"/>
      <c r="AA82" s="1295"/>
      <c r="AB82" s="1295"/>
      <c r="AC82" s="1295"/>
      <c r="AD82" s="1295"/>
      <c r="AE82" s="1295"/>
      <c r="AF82" s="1295"/>
      <c r="AG82" s="198"/>
      <c r="AH82" s="199"/>
      <c r="AI82" s="199"/>
      <c r="AJ82" s="199"/>
      <c r="AK82" s="200"/>
      <c r="AL82" s="201"/>
      <c r="AM82" s="201"/>
      <c r="AN82" s="201"/>
      <c r="AO82" s="201"/>
      <c r="AP82" s="1301"/>
      <c r="AQ82" s="1295"/>
      <c r="AR82" s="210"/>
      <c r="AS82" s="210"/>
      <c r="AT82" s="210"/>
      <c r="AU82" s="210"/>
      <c r="AV82" s="210"/>
      <c r="AW82" s="210"/>
      <c r="AX82" s="1301"/>
      <c r="AY82" s="1295"/>
      <c r="AZ82" s="210"/>
      <c r="BA82" s="210"/>
      <c r="BB82" s="210"/>
      <c r="BC82" s="210"/>
      <c r="BD82" s="210"/>
      <c r="BE82" s="210"/>
      <c r="BF82" s="1301"/>
      <c r="BG82" s="1295"/>
      <c r="BH82" s="210"/>
      <c r="BI82" s="210"/>
      <c r="BJ82" s="210"/>
      <c r="BK82" s="210"/>
      <c r="BL82" s="210"/>
      <c r="BM82" s="210"/>
      <c r="BN82" s="1301"/>
      <c r="BO82" s="1295"/>
      <c r="BP82" s="210"/>
      <c r="BQ82" s="210"/>
      <c r="BR82" s="210"/>
      <c r="BS82" s="210"/>
      <c r="BT82" s="210"/>
      <c r="BU82" s="210"/>
    </row>
    <row r="83" spans="1:73" ht="40.15" customHeight="1">
      <c r="A83" s="133"/>
      <c r="B83" s="141"/>
      <c r="C83" s="1221"/>
      <c r="D83" s="1227"/>
      <c r="E83" s="1233"/>
      <c r="F83" s="1239"/>
      <c r="G83" s="1227"/>
      <c r="H83" s="1245"/>
      <c r="I83" s="1245"/>
      <c r="J83" s="1245"/>
      <c r="K83" s="1245"/>
      <c r="L83" s="1245"/>
      <c r="M83" s="1245"/>
      <c r="N83" s="1245"/>
      <c r="O83" s="1392"/>
      <c r="P83" s="1262"/>
      <c r="Q83" s="1268"/>
      <c r="R83" s="1277"/>
      <c r="S83" s="1277"/>
      <c r="T83" s="1285"/>
      <c r="U83" s="1288"/>
      <c r="V83" s="1288"/>
      <c r="W83" s="1288"/>
      <c r="X83" s="1288"/>
      <c r="Y83" s="1288"/>
      <c r="Z83" s="1295"/>
      <c r="AA83" s="1295"/>
      <c r="AB83" s="1295"/>
      <c r="AC83" s="1295"/>
      <c r="AD83" s="1295"/>
      <c r="AE83" s="1295"/>
      <c r="AF83" s="1295"/>
      <c r="AG83" s="200"/>
      <c r="AH83" s="199"/>
      <c r="AI83" s="199"/>
      <c r="AJ83" s="199"/>
      <c r="AK83" s="200"/>
      <c r="AL83" s="201"/>
      <c r="AM83" s="201"/>
      <c r="AN83" s="201"/>
      <c r="AO83" s="201"/>
      <c r="AP83" s="1301"/>
      <c r="AQ83" s="1295"/>
      <c r="AR83" s="210"/>
      <c r="AS83" s="210"/>
      <c r="AT83" s="210"/>
      <c r="AU83" s="210"/>
      <c r="AV83" s="210"/>
      <c r="AW83" s="210"/>
      <c r="AX83" s="1301"/>
      <c r="AY83" s="1295"/>
      <c r="AZ83" s="210"/>
      <c r="BA83" s="210"/>
      <c r="BB83" s="210"/>
      <c r="BC83" s="210"/>
      <c r="BD83" s="210"/>
      <c r="BE83" s="210"/>
      <c r="BF83" s="1301"/>
      <c r="BG83" s="1295"/>
      <c r="BH83" s="210"/>
      <c r="BI83" s="210"/>
      <c r="BJ83" s="210"/>
      <c r="BK83" s="210"/>
      <c r="BL83" s="210"/>
      <c r="BM83" s="210"/>
      <c r="BN83" s="1301"/>
      <c r="BO83" s="1295"/>
      <c r="BP83" s="210"/>
      <c r="BQ83" s="210"/>
      <c r="BR83" s="210"/>
      <c r="BS83" s="210"/>
      <c r="BT83" s="210"/>
      <c r="BU83" s="210"/>
    </row>
    <row r="84" spans="1:73" ht="40.15" customHeight="1">
      <c r="A84" s="133"/>
      <c r="B84" s="141"/>
      <c r="C84" s="1222"/>
      <c r="D84" s="1228"/>
      <c r="E84" s="1234"/>
      <c r="F84" s="1240"/>
      <c r="G84" s="1228"/>
      <c r="H84" s="1246"/>
      <c r="I84" s="1246"/>
      <c r="J84" s="1246"/>
      <c r="K84" s="1246"/>
      <c r="L84" s="1246"/>
      <c r="M84" s="1246"/>
      <c r="N84" s="1246"/>
      <c r="O84" s="1392"/>
      <c r="P84" s="1263"/>
      <c r="Q84" s="1269"/>
      <c r="R84" s="1278"/>
      <c r="S84" s="1278"/>
      <c r="T84" s="1286"/>
      <c r="U84" s="1289"/>
      <c r="V84" s="1289"/>
      <c r="W84" s="1289"/>
      <c r="X84" s="1289"/>
      <c r="Y84" s="1289"/>
      <c r="Z84" s="1296"/>
      <c r="AA84" s="1296"/>
      <c r="AB84" s="1296"/>
      <c r="AC84" s="1296"/>
      <c r="AD84" s="1296"/>
      <c r="AE84" s="1296"/>
      <c r="AF84" s="1296"/>
      <c r="AG84" s="202"/>
      <c r="AH84" s="203"/>
      <c r="AI84" s="203"/>
      <c r="AJ84" s="203"/>
      <c r="AK84" s="202"/>
      <c r="AL84" s="204"/>
      <c r="AM84" s="204"/>
      <c r="AN84" s="204"/>
      <c r="AO84" s="204"/>
      <c r="AP84" s="1302"/>
      <c r="AQ84" s="1296"/>
      <c r="AR84" s="211"/>
      <c r="AS84" s="211"/>
      <c r="AT84" s="211"/>
      <c r="AU84" s="211"/>
      <c r="AV84" s="211"/>
      <c r="AW84" s="211"/>
      <c r="AX84" s="1302"/>
      <c r="AY84" s="1296"/>
      <c r="AZ84" s="211"/>
      <c r="BA84" s="211"/>
      <c r="BB84" s="211"/>
      <c r="BC84" s="211"/>
      <c r="BD84" s="211"/>
      <c r="BE84" s="211"/>
      <c r="BF84" s="1302"/>
      <c r="BG84" s="1296"/>
      <c r="BH84" s="211"/>
      <c r="BI84" s="211"/>
      <c r="BJ84" s="211"/>
      <c r="BK84" s="211"/>
      <c r="BL84" s="211"/>
      <c r="BM84" s="211"/>
      <c r="BN84" s="1302"/>
      <c r="BO84" s="1296"/>
      <c r="BP84" s="211"/>
      <c r="BQ84" s="211"/>
      <c r="BR84" s="211"/>
      <c r="BS84" s="211"/>
      <c r="BT84" s="211"/>
      <c r="BU84" s="211"/>
    </row>
    <row r="85" spans="1:73" ht="40.15" customHeight="1">
      <c r="A85" s="133"/>
      <c r="B85" s="141"/>
      <c r="C85" s="1220" t="s">
        <v>1122</v>
      </c>
      <c r="D85" s="1226" t="s">
        <v>1123</v>
      </c>
      <c r="E85" s="1232">
        <v>312</v>
      </c>
      <c r="F85" s="1238">
        <v>430202600</v>
      </c>
      <c r="G85" s="1226" t="s">
        <v>3975</v>
      </c>
      <c r="H85" s="1244"/>
      <c r="I85" s="1244"/>
      <c r="J85" s="1244" t="s">
        <v>3971</v>
      </c>
      <c r="K85" s="1244" t="s">
        <v>3506</v>
      </c>
      <c r="L85" s="1244" t="s">
        <v>3972</v>
      </c>
      <c r="M85" s="1244" t="s">
        <v>3973</v>
      </c>
      <c r="N85" s="1244">
        <v>2026004540016</v>
      </c>
      <c r="O85" s="1392" t="s">
        <v>3974</v>
      </c>
      <c r="P85" s="1261" t="s">
        <v>1124</v>
      </c>
      <c r="Q85" s="1267">
        <v>1</v>
      </c>
      <c r="R85" s="1276" t="s">
        <v>2871</v>
      </c>
      <c r="S85" s="1276"/>
      <c r="T85" s="1284"/>
      <c r="U85" s="1287"/>
      <c r="V85" s="1287"/>
      <c r="W85" s="1287"/>
      <c r="X85" s="1287"/>
      <c r="Y85" s="1287"/>
      <c r="Z85" s="1294">
        <f t="shared" si="16"/>
        <v>0</v>
      </c>
      <c r="AA85" s="1294">
        <f t="shared" si="19"/>
        <v>0</v>
      </c>
      <c r="AB85" s="1294">
        <f t="shared" si="19"/>
        <v>0</v>
      </c>
      <c r="AC85" s="1294">
        <f t="shared" si="19"/>
        <v>0</v>
      </c>
      <c r="AD85" s="1294">
        <f t="shared" si="19"/>
        <v>0</v>
      </c>
      <c r="AE85" s="1294">
        <f t="shared" si="19"/>
        <v>0</v>
      </c>
      <c r="AF85" s="1294">
        <f t="shared" si="19"/>
        <v>0</v>
      </c>
      <c r="AG85" s="194"/>
      <c r="AH85" s="195"/>
      <c r="AI85" s="195"/>
      <c r="AJ85" s="195"/>
      <c r="AK85" s="196"/>
      <c r="AL85" s="197"/>
      <c r="AM85" s="197"/>
      <c r="AN85" s="197"/>
      <c r="AO85" s="197"/>
      <c r="AP85" s="1300">
        <f>+U85</f>
        <v>0</v>
      </c>
      <c r="AQ85" s="1294">
        <f>SUM(AR85:AW88)</f>
        <v>0</v>
      </c>
      <c r="AR85" s="209"/>
      <c r="AS85" s="209"/>
      <c r="AT85" s="209"/>
      <c r="AU85" s="209"/>
      <c r="AV85" s="209"/>
      <c r="AW85" s="209"/>
      <c r="AX85" s="1300">
        <f>+V85</f>
        <v>0</v>
      </c>
      <c r="AY85" s="1294">
        <f>SUM(AZ85:BE88)</f>
        <v>0</v>
      </c>
      <c r="AZ85" s="209"/>
      <c r="BA85" s="209"/>
      <c r="BB85" s="209"/>
      <c r="BC85" s="209"/>
      <c r="BD85" s="209"/>
      <c r="BE85" s="209"/>
      <c r="BF85" s="1300">
        <f>+W85</f>
        <v>0</v>
      </c>
      <c r="BG85" s="1294">
        <f>SUM(BH85:BM88)</f>
        <v>0</v>
      </c>
      <c r="BH85" s="209"/>
      <c r="BI85" s="209"/>
      <c r="BJ85" s="209"/>
      <c r="BK85" s="209"/>
      <c r="BL85" s="209"/>
      <c r="BM85" s="209"/>
      <c r="BN85" s="1300">
        <f>+X85</f>
        <v>0</v>
      </c>
      <c r="BO85" s="1294">
        <f>SUM(BP85:BU88)</f>
        <v>0</v>
      </c>
      <c r="BP85" s="209"/>
      <c r="BQ85" s="209"/>
      <c r="BR85" s="209"/>
      <c r="BS85" s="209"/>
      <c r="BT85" s="209"/>
      <c r="BU85" s="209"/>
    </row>
    <row r="86" spans="1:73" ht="40.15" customHeight="1">
      <c r="A86" s="133"/>
      <c r="B86" s="141"/>
      <c r="C86" s="1221"/>
      <c r="D86" s="1227"/>
      <c r="E86" s="1233"/>
      <c r="F86" s="1239"/>
      <c r="G86" s="1227"/>
      <c r="H86" s="1245"/>
      <c r="I86" s="1245"/>
      <c r="J86" s="1245"/>
      <c r="K86" s="1245"/>
      <c r="L86" s="1245"/>
      <c r="M86" s="1245"/>
      <c r="N86" s="1245"/>
      <c r="O86" s="1392"/>
      <c r="P86" s="1262"/>
      <c r="Q86" s="1268"/>
      <c r="R86" s="1277"/>
      <c r="S86" s="1277"/>
      <c r="T86" s="1285"/>
      <c r="U86" s="1288"/>
      <c r="V86" s="1288"/>
      <c r="W86" s="1288"/>
      <c r="X86" s="1288"/>
      <c r="Y86" s="1288"/>
      <c r="Z86" s="1295"/>
      <c r="AA86" s="1295"/>
      <c r="AB86" s="1295"/>
      <c r="AC86" s="1295"/>
      <c r="AD86" s="1295"/>
      <c r="AE86" s="1295"/>
      <c r="AF86" s="1295"/>
      <c r="AG86" s="198"/>
      <c r="AH86" s="199"/>
      <c r="AI86" s="199"/>
      <c r="AJ86" s="199"/>
      <c r="AK86" s="200"/>
      <c r="AL86" s="201"/>
      <c r="AM86" s="201"/>
      <c r="AN86" s="201"/>
      <c r="AO86" s="201"/>
      <c r="AP86" s="1301"/>
      <c r="AQ86" s="1295"/>
      <c r="AR86" s="210"/>
      <c r="AS86" s="210"/>
      <c r="AT86" s="210"/>
      <c r="AU86" s="210"/>
      <c r="AV86" s="210"/>
      <c r="AW86" s="210"/>
      <c r="AX86" s="1301"/>
      <c r="AY86" s="1295"/>
      <c r="AZ86" s="210"/>
      <c r="BA86" s="210"/>
      <c r="BB86" s="210"/>
      <c r="BC86" s="210"/>
      <c r="BD86" s="210"/>
      <c r="BE86" s="210"/>
      <c r="BF86" s="1301"/>
      <c r="BG86" s="1295"/>
      <c r="BH86" s="210"/>
      <c r="BI86" s="210"/>
      <c r="BJ86" s="210"/>
      <c r="BK86" s="210"/>
      <c r="BL86" s="210"/>
      <c r="BM86" s="210"/>
      <c r="BN86" s="1301"/>
      <c r="BO86" s="1295"/>
      <c r="BP86" s="210"/>
      <c r="BQ86" s="210"/>
      <c r="BR86" s="210"/>
      <c r="BS86" s="210"/>
      <c r="BT86" s="210"/>
      <c r="BU86" s="210"/>
    </row>
    <row r="87" spans="1:73" ht="40.15" customHeight="1">
      <c r="A87" s="133"/>
      <c r="B87" s="141"/>
      <c r="C87" s="1221"/>
      <c r="D87" s="1227"/>
      <c r="E87" s="1233"/>
      <c r="F87" s="1239"/>
      <c r="G87" s="1227"/>
      <c r="H87" s="1245"/>
      <c r="I87" s="1245"/>
      <c r="J87" s="1245"/>
      <c r="K87" s="1245"/>
      <c r="L87" s="1245"/>
      <c r="M87" s="1245"/>
      <c r="N87" s="1245"/>
      <c r="O87" s="1392"/>
      <c r="P87" s="1262"/>
      <c r="Q87" s="1268"/>
      <c r="R87" s="1277"/>
      <c r="S87" s="1277"/>
      <c r="T87" s="1285"/>
      <c r="U87" s="1288"/>
      <c r="V87" s="1288"/>
      <c r="W87" s="1288"/>
      <c r="X87" s="1288"/>
      <c r="Y87" s="1288"/>
      <c r="Z87" s="1295"/>
      <c r="AA87" s="1295"/>
      <c r="AB87" s="1295"/>
      <c r="AC87" s="1295"/>
      <c r="AD87" s="1295"/>
      <c r="AE87" s="1295"/>
      <c r="AF87" s="1295"/>
      <c r="AG87" s="200"/>
      <c r="AH87" s="199"/>
      <c r="AI87" s="199"/>
      <c r="AJ87" s="199"/>
      <c r="AK87" s="200"/>
      <c r="AL87" s="201"/>
      <c r="AM87" s="201"/>
      <c r="AN87" s="201"/>
      <c r="AO87" s="201"/>
      <c r="AP87" s="1301"/>
      <c r="AQ87" s="1295"/>
      <c r="AR87" s="210"/>
      <c r="AS87" s="210"/>
      <c r="AT87" s="210"/>
      <c r="AU87" s="210"/>
      <c r="AV87" s="210"/>
      <c r="AW87" s="210"/>
      <c r="AX87" s="1301"/>
      <c r="AY87" s="1295"/>
      <c r="AZ87" s="210"/>
      <c r="BA87" s="210"/>
      <c r="BB87" s="210"/>
      <c r="BC87" s="210"/>
      <c r="BD87" s="210"/>
      <c r="BE87" s="210"/>
      <c r="BF87" s="1301"/>
      <c r="BG87" s="1295"/>
      <c r="BH87" s="210"/>
      <c r="BI87" s="210"/>
      <c r="BJ87" s="210"/>
      <c r="BK87" s="210"/>
      <c r="BL87" s="210"/>
      <c r="BM87" s="210"/>
      <c r="BN87" s="1301"/>
      <c r="BO87" s="1295"/>
      <c r="BP87" s="210"/>
      <c r="BQ87" s="210"/>
      <c r="BR87" s="210"/>
      <c r="BS87" s="210"/>
      <c r="BT87" s="210"/>
      <c r="BU87" s="210"/>
    </row>
    <row r="88" spans="1:73" ht="40.15" customHeight="1">
      <c r="A88" s="133"/>
      <c r="B88" s="141"/>
      <c r="C88" s="1222"/>
      <c r="D88" s="1228"/>
      <c r="E88" s="1234"/>
      <c r="F88" s="1240"/>
      <c r="G88" s="1228"/>
      <c r="H88" s="1246"/>
      <c r="I88" s="1246"/>
      <c r="J88" s="1246"/>
      <c r="K88" s="1246"/>
      <c r="L88" s="1246"/>
      <c r="M88" s="1246"/>
      <c r="N88" s="1246"/>
      <c r="O88" s="1392"/>
      <c r="P88" s="1263"/>
      <c r="Q88" s="1269"/>
      <c r="R88" s="1278"/>
      <c r="S88" s="1278"/>
      <c r="T88" s="1286"/>
      <c r="U88" s="1289"/>
      <c r="V88" s="1289"/>
      <c r="W88" s="1289"/>
      <c r="X88" s="1289"/>
      <c r="Y88" s="1289"/>
      <c r="Z88" s="1296"/>
      <c r="AA88" s="1296"/>
      <c r="AB88" s="1296"/>
      <c r="AC88" s="1296"/>
      <c r="AD88" s="1296"/>
      <c r="AE88" s="1296"/>
      <c r="AF88" s="1296"/>
      <c r="AG88" s="202"/>
      <c r="AH88" s="203"/>
      <c r="AI88" s="203"/>
      <c r="AJ88" s="203"/>
      <c r="AK88" s="202"/>
      <c r="AL88" s="204"/>
      <c r="AM88" s="204"/>
      <c r="AN88" s="204"/>
      <c r="AO88" s="204"/>
      <c r="AP88" s="1302"/>
      <c r="AQ88" s="1296"/>
      <c r="AR88" s="211"/>
      <c r="AS88" s="211"/>
      <c r="AT88" s="211"/>
      <c r="AU88" s="211"/>
      <c r="AV88" s="211"/>
      <c r="AW88" s="211"/>
      <c r="AX88" s="1302"/>
      <c r="AY88" s="1296"/>
      <c r="AZ88" s="211"/>
      <c r="BA88" s="211"/>
      <c r="BB88" s="211"/>
      <c r="BC88" s="211"/>
      <c r="BD88" s="211"/>
      <c r="BE88" s="211"/>
      <c r="BF88" s="1302"/>
      <c r="BG88" s="1296"/>
      <c r="BH88" s="211"/>
      <c r="BI88" s="211"/>
      <c r="BJ88" s="211"/>
      <c r="BK88" s="211"/>
      <c r="BL88" s="211"/>
      <c r="BM88" s="211"/>
      <c r="BN88" s="1302"/>
      <c r="BO88" s="1296"/>
      <c r="BP88" s="211"/>
      <c r="BQ88" s="211"/>
      <c r="BR88" s="211"/>
      <c r="BS88" s="211"/>
      <c r="BT88" s="211"/>
      <c r="BU88" s="211"/>
    </row>
    <row r="89" spans="1:73" ht="40.15" customHeight="1">
      <c r="A89" s="133"/>
      <c r="B89" s="141"/>
      <c r="C89" s="1220" t="s">
        <v>1125</v>
      </c>
      <c r="D89" s="1226" t="s">
        <v>1126</v>
      </c>
      <c r="E89" s="1232">
        <v>313</v>
      </c>
      <c r="F89" s="1238" t="s">
        <v>3976</v>
      </c>
      <c r="G89" s="1226" t="s">
        <v>3977</v>
      </c>
      <c r="H89" s="1244"/>
      <c r="I89" s="1244"/>
      <c r="J89" s="1244" t="s">
        <v>3971</v>
      </c>
      <c r="K89" s="1244" t="s">
        <v>3506</v>
      </c>
      <c r="L89" s="1244" t="s">
        <v>3972</v>
      </c>
      <c r="M89" s="1244" t="s">
        <v>3973</v>
      </c>
      <c r="N89" s="1244">
        <v>2026004540016</v>
      </c>
      <c r="O89" s="1392" t="s">
        <v>3974</v>
      </c>
      <c r="P89" s="1261" t="s">
        <v>1127</v>
      </c>
      <c r="Q89" s="1267">
        <v>1</v>
      </c>
      <c r="R89" s="1276" t="s">
        <v>2871</v>
      </c>
      <c r="S89" s="1276"/>
      <c r="T89" s="1284"/>
      <c r="U89" s="1287"/>
      <c r="V89" s="1287"/>
      <c r="W89" s="1287"/>
      <c r="X89" s="1287"/>
      <c r="Y89" s="1287"/>
      <c r="Z89" s="1294">
        <f t="shared" si="16"/>
        <v>0</v>
      </c>
      <c r="AA89" s="1294">
        <f t="shared" ref="AA89:AF101" si="20">SUM(AR89:AR92,AZ89:AZ92,BH89:BH92,BP89:BP92)</f>
        <v>0</v>
      </c>
      <c r="AB89" s="1294">
        <f t="shared" si="20"/>
        <v>0</v>
      </c>
      <c r="AC89" s="1294">
        <f t="shared" si="20"/>
        <v>0</v>
      </c>
      <c r="AD89" s="1294">
        <f t="shared" si="20"/>
        <v>0</v>
      </c>
      <c r="AE89" s="1294">
        <f t="shared" si="20"/>
        <v>0</v>
      </c>
      <c r="AF89" s="1294">
        <f t="shared" si="20"/>
        <v>0</v>
      </c>
      <c r="AG89" s="194"/>
      <c r="AH89" s="195"/>
      <c r="AI89" s="195"/>
      <c r="AJ89" s="195"/>
      <c r="AK89" s="196"/>
      <c r="AL89" s="197"/>
      <c r="AM89" s="197"/>
      <c r="AN89" s="197"/>
      <c r="AO89" s="197"/>
      <c r="AP89" s="1300">
        <f>+U89</f>
        <v>0</v>
      </c>
      <c r="AQ89" s="1294">
        <f>SUM(AR89:AW92)</f>
        <v>0</v>
      </c>
      <c r="AR89" s="209"/>
      <c r="AS89" s="209"/>
      <c r="AT89" s="209"/>
      <c r="AU89" s="209"/>
      <c r="AV89" s="209"/>
      <c r="AW89" s="209"/>
      <c r="AX89" s="1300">
        <f>+V89</f>
        <v>0</v>
      </c>
      <c r="AY89" s="1294">
        <f>SUM(AZ89:BE92)</f>
        <v>0</v>
      </c>
      <c r="AZ89" s="209"/>
      <c r="BA89" s="209"/>
      <c r="BB89" s="209"/>
      <c r="BC89" s="209"/>
      <c r="BD89" s="209"/>
      <c r="BE89" s="209"/>
      <c r="BF89" s="1300">
        <f>+W89</f>
        <v>0</v>
      </c>
      <c r="BG89" s="1294">
        <f>SUM(BH89:BM92)</f>
        <v>0</v>
      </c>
      <c r="BH89" s="209"/>
      <c r="BI89" s="209"/>
      <c r="BJ89" s="209"/>
      <c r="BK89" s="209"/>
      <c r="BL89" s="209"/>
      <c r="BM89" s="209"/>
      <c r="BN89" s="1300">
        <f>+X89</f>
        <v>0</v>
      </c>
      <c r="BO89" s="1294">
        <f>SUM(BP89:BU92)</f>
        <v>0</v>
      </c>
      <c r="BP89" s="209"/>
      <c r="BQ89" s="209"/>
      <c r="BR89" s="209"/>
      <c r="BS89" s="209"/>
      <c r="BT89" s="209"/>
      <c r="BU89" s="209"/>
    </row>
    <row r="90" spans="1:73" ht="40.15" customHeight="1">
      <c r="A90" s="133"/>
      <c r="B90" s="141"/>
      <c r="C90" s="1221"/>
      <c r="D90" s="1227"/>
      <c r="E90" s="1233"/>
      <c r="F90" s="1239"/>
      <c r="G90" s="1227"/>
      <c r="H90" s="1245"/>
      <c r="I90" s="1245"/>
      <c r="J90" s="1245"/>
      <c r="K90" s="1245"/>
      <c r="L90" s="1245"/>
      <c r="M90" s="1245"/>
      <c r="N90" s="1245"/>
      <c r="O90" s="1392"/>
      <c r="P90" s="1262"/>
      <c r="Q90" s="1268"/>
      <c r="R90" s="1277"/>
      <c r="S90" s="1277"/>
      <c r="T90" s="1285"/>
      <c r="U90" s="1288"/>
      <c r="V90" s="1288"/>
      <c r="W90" s="1288"/>
      <c r="X90" s="1288"/>
      <c r="Y90" s="1288"/>
      <c r="Z90" s="1295"/>
      <c r="AA90" s="1295"/>
      <c r="AB90" s="1295"/>
      <c r="AC90" s="1295"/>
      <c r="AD90" s="1295"/>
      <c r="AE90" s="1295"/>
      <c r="AF90" s="1295"/>
      <c r="AG90" s="198"/>
      <c r="AH90" s="199"/>
      <c r="AI90" s="199"/>
      <c r="AJ90" s="199"/>
      <c r="AK90" s="200"/>
      <c r="AL90" s="201"/>
      <c r="AM90" s="201"/>
      <c r="AN90" s="201"/>
      <c r="AO90" s="201"/>
      <c r="AP90" s="1301"/>
      <c r="AQ90" s="1295"/>
      <c r="AR90" s="210"/>
      <c r="AS90" s="210"/>
      <c r="AT90" s="210"/>
      <c r="AU90" s="210"/>
      <c r="AV90" s="210"/>
      <c r="AW90" s="210"/>
      <c r="AX90" s="1301"/>
      <c r="AY90" s="1295"/>
      <c r="AZ90" s="210"/>
      <c r="BA90" s="210"/>
      <c r="BB90" s="210"/>
      <c r="BC90" s="210"/>
      <c r="BD90" s="210"/>
      <c r="BE90" s="210"/>
      <c r="BF90" s="1301"/>
      <c r="BG90" s="1295"/>
      <c r="BH90" s="210"/>
      <c r="BI90" s="210"/>
      <c r="BJ90" s="210"/>
      <c r="BK90" s="210"/>
      <c r="BL90" s="210"/>
      <c r="BM90" s="210"/>
      <c r="BN90" s="1301"/>
      <c r="BO90" s="1295"/>
      <c r="BP90" s="210"/>
      <c r="BQ90" s="210"/>
      <c r="BR90" s="210"/>
      <c r="BS90" s="210"/>
      <c r="BT90" s="210"/>
      <c r="BU90" s="210"/>
    </row>
    <row r="91" spans="1:73" ht="40.15" customHeight="1">
      <c r="A91" s="133"/>
      <c r="B91" s="141"/>
      <c r="C91" s="1221"/>
      <c r="D91" s="1227"/>
      <c r="E91" s="1233"/>
      <c r="F91" s="1239"/>
      <c r="G91" s="1227"/>
      <c r="H91" s="1245"/>
      <c r="I91" s="1245"/>
      <c r="J91" s="1245"/>
      <c r="K91" s="1245"/>
      <c r="L91" s="1245"/>
      <c r="M91" s="1245"/>
      <c r="N91" s="1245"/>
      <c r="O91" s="1392"/>
      <c r="P91" s="1262"/>
      <c r="Q91" s="1268"/>
      <c r="R91" s="1277"/>
      <c r="S91" s="1277"/>
      <c r="T91" s="1285"/>
      <c r="U91" s="1288"/>
      <c r="V91" s="1288"/>
      <c r="W91" s="1288"/>
      <c r="X91" s="1288"/>
      <c r="Y91" s="1288"/>
      <c r="Z91" s="1295"/>
      <c r="AA91" s="1295"/>
      <c r="AB91" s="1295"/>
      <c r="AC91" s="1295"/>
      <c r="AD91" s="1295"/>
      <c r="AE91" s="1295"/>
      <c r="AF91" s="1295"/>
      <c r="AG91" s="200"/>
      <c r="AH91" s="199"/>
      <c r="AI91" s="199"/>
      <c r="AJ91" s="199"/>
      <c r="AK91" s="200"/>
      <c r="AL91" s="201"/>
      <c r="AM91" s="201"/>
      <c r="AN91" s="201"/>
      <c r="AO91" s="201"/>
      <c r="AP91" s="1301"/>
      <c r="AQ91" s="1295"/>
      <c r="AR91" s="210"/>
      <c r="AS91" s="210"/>
      <c r="AT91" s="210"/>
      <c r="AU91" s="210"/>
      <c r="AV91" s="210"/>
      <c r="AW91" s="210"/>
      <c r="AX91" s="1301"/>
      <c r="AY91" s="1295"/>
      <c r="AZ91" s="210"/>
      <c r="BA91" s="210"/>
      <c r="BB91" s="210"/>
      <c r="BC91" s="210"/>
      <c r="BD91" s="210"/>
      <c r="BE91" s="210"/>
      <c r="BF91" s="1301"/>
      <c r="BG91" s="1295"/>
      <c r="BH91" s="210"/>
      <c r="BI91" s="210"/>
      <c r="BJ91" s="210"/>
      <c r="BK91" s="210"/>
      <c r="BL91" s="210"/>
      <c r="BM91" s="210"/>
      <c r="BN91" s="1301"/>
      <c r="BO91" s="1295"/>
      <c r="BP91" s="210"/>
      <c r="BQ91" s="210"/>
      <c r="BR91" s="210"/>
      <c r="BS91" s="210"/>
      <c r="BT91" s="210"/>
      <c r="BU91" s="210"/>
    </row>
    <row r="92" spans="1:73" ht="40.15" customHeight="1">
      <c r="A92" s="133"/>
      <c r="B92" s="141"/>
      <c r="C92" s="1222"/>
      <c r="D92" s="1228"/>
      <c r="E92" s="1234"/>
      <c r="F92" s="1240"/>
      <c r="G92" s="1228"/>
      <c r="H92" s="1246"/>
      <c r="I92" s="1246"/>
      <c r="J92" s="1246"/>
      <c r="K92" s="1246"/>
      <c r="L92" s="1246"/>
      <c r="M92" s="1246"/>
      <c r="N92" s="1246"/>
      <c r="O92" s="1392"/>
      <c r="P92" s="1263"/>
      <c r="Q92" s="1269"/>
      <c r="R92" s="1278"/>
      <c r="S92" s="1278"/>
      <c r="T92" s="1286"/>
      <c r="U92" s="1289"/>
      <c r="V92" s="1289"/>
      <c r="W92" s="1289"/>
      <c r="X92" s="1289"/>
      <c r="Y92" s="1289"/>
      <c r="Z92" s="1296"/>
      <c r="AA92" s="1296"/>
      <c r="AB92" s="1296"/>
      <c r="AC92" s="1296"/>
      <c r="AD92" s="1296"/>
      <c r="AE92" s="1296"/>
      <c r="AF92" s="1296"/>
      <c r="AG92" s="202"/>
      <c r="AH92" s="203"/>
      <c r="AI92" s="203"/>
      <c r="AJ92" s="203"/>
      <c r="AK92" s="202"/>
      <c r="AL92" s="204"/>
      <c r="AM92" s="204"/>
      <c r="AN92" s="204"/>
      <c r="AO92" s="204"/>
      <c r="AP92" s="1302"/>
      <c r="AQ92" s="1296"/>
      <c r="AR92" s="211"/>
      <c r="AS92" s="211"/>
      <c r="AT92" s="211"/>
      <c r="AU92" s="211"/>
      <c r="AV92" s="211"/>
      <c r="AW92" s="211"/>
      <c r="AX92" s="1302"/>
      <c r="AY92" s="1296"/>
      <c r="AZ92" s="211"/>
      <c r="BA92" s="211"/>
      <c r="BB92" s="211"/>
      <c r="BC92" s="211"/>
      <c r="BD92" s="211"/>
      <c r="BE92" s="211"/>
      <c r="BF92" s="1302"/>
      <c r="BG92" s="1296"/>
      <c r="BH92" s="211"/>
      <c r="BI92" s="211"/>
      <c r="BJ92" s="211"/>
      <c r="BK92" s="211"/>
      <c r="BL92" s="211"/>
      <c r="BM92" s="211"/>
      <c r="BN92" s="1302"/>
      <c r="BO92" s="1296"/>
      <c r="BP92" s="211"/>
      <c r="BQ92" s="211"/>
      <c r="BR92" s="211"/>
      <c r="BS92" s="211"/>
      <c r="BT92" s="211"/>
      <c r="BU92" s="211"/>
    </row>
    <row r="93" spans="1:73" ht="55.7" customHeight="1">
      <c r="A93" s="133"/>
      <c r="B93" s="141"/>
      <c r="C93" s="1220" t="s">
        <v>835</v>
      </c>
      <c r="D93" s="1226" t="s">
        <v>836</v>
      </c>
      <c r="E93" s="1232">
        <v>188</v>
      </c>
      <c r="F93" s="1238" t="s">
        <v>3348</v>
      </c>
      <c r="G93" s="1226" t="s">
        <v>3978</v>
      </c>
      <c r="H93" s="1244" t="s">
        <v>3390</v>
      </c>
      <c r="I93" s="1244" t="s">
        <v>3498</v>
      </c>
      <c r="J93" s="1244" t="s">
        <v>3335</v>
      </c>
      <c r="K93" s="1244" t="s">
        <v>3979</v>
      </c>
      <c r="L93" s="1244" t="s">
        <v>3336</v>
      </c>
      <c r="M93" s="1244" t="s">
        <v>3980</v>
      </c>
      <c r="N93" s="1244">
        <v>2026004540018</v>
      </c>
      <c r="O93" s="1392" t="s">
        <v>3981</v>
      </c>
      <c r="P93" s="1261" t="s">
        <v>837</v>
      </c>
      <c r="Q93" s="1267">
        <v>300</v>
      </c>
      <c r="R93" s="1276" t="s">
        <v>2871</v>
      </c>
      <c r="S93" s="1276"/>
      <c r="T93" s="1284"/>
      <c r="U93" s="1287"/>
      <c r="V93" s="1287"/>
      <c r="W93" s="1287"/>
      <c r="X93" s="1287"/>
      <c r="Y93" s="1287"/>
      <c r="Z93" s="1294">
        <f t="shared" si="16"/>
        <v>0</v>
      </c>
      <c r="AA93" s="1294">
        <f t="shared" si="20"/>
        <v>0</v>
      </c>
      <c r="AB93" s="1294">
        <f t="shared" si="20"/>
        <v>0</v>
      </c>
      <c r="AC93" s="1294">
        <f t="shared" si="20"/>
        <v>0</v>
      </c>
      <c r="AD93" s="1294">
        <f t="shared" si="20"/>
        <v>0</v>
      </c>
      <c r="AE93" s="1294">
        <f t="shared" si="20"/>
        <v>0</v>
      </c>
      <c r="AF93" s="1294">
        <f t="shared" si="20"/>
        <v>0</v>
      </c>
      <c r="AG93" s="194"/>
      <c r="AH93" s="195"/>
      <c r="AI93" s="195"/>
      <c r="AJ93" s="195"/>
      <c r="AK93" s="196"/>
      <c r="AL93" s="197"/>
      <c r="AM93" s="197"/>
      <c r="AN93" s="197"/>
      <c r="AO93" s="197"/>
      <c r="AP93" s="1300">
        <f>+U93</f>
        <v>0</v>
      </c>
      <c r="AQ93" s="1294">
        <f>SUM(AR93:AW96)</f>
        <v>0</v>
      </c>
      <c r="AR93" s="209"/>
      <c r="AS93" s="209"/>
      <c r="AT93" s="209"/>
      <c r="AU93" s="209"/>
      <c r="AV93" s="209"/>
      <c r="AW93" s="209"/>
      <c r="AX93" s="1300">
        <f>+V93</f>
        <v>0</v>
      </c>
      <c r="AY93" s="1294">
        <f>SUM(AZ93:BE96)</f>
        <v>0</v>
      </c>
      <c r="AZ93" s="209"/>
      <c r="BA93" s="209"/>
      <c r="BB93" s="209"/>
      <c r="BC93" s="209"/>
      <c r="BD93" s="209"/>
      <c r="BE93" s="209"/>
      <c r="BF93" s="1300">
        <f>+W93</f>
        <v>0</v>
      </c>
      <c r="BG93" s="1294">
        <f>SUM(BH93:BM96)</f>
        <v>0</v>
      </c>
      <c r="BH93" s="209"/>
      <c r="BI93" s="209"/>
      <c r="BJ93" s="209"/>
      <c r="BK93" s="209"/>
      <c r="BL93" s="209"/>
      <c r="BM93" s="209"/>
      <c r="BN93" s="1300">
        <f>+X93</f>
        <v>0</v>
      </c>
      <c r="BO93" s="1294">
        <f>SUM(BP93:BU96)</f>
        <v>0</v>
      </c>
      <c r="BP93" s="209"/>
      <c r="BQ93" s="209"/>
      <c r="BR93" s="209"/>
      <c r="BS93" s="209"/>
      <c r="BT93" s="209"/>
      <c r="BU93" s="209"/>
    </row>
    <row r="94" spans="1:73" ht="40.15" customHeight="1">
      <c r="A94" s="133"/>
      <c r="B94" s="141"/>
      <c r="C94" s="1221"/>
      <c r="D94" s="1227"/>
      <c r="E94" s="1233"/>
      <c r="F94" s="1239"/>
      <c r="G94" s="1227"/>
      <c r="H94" s="1245"/>
      <c r="I94" s="1245"/>
      <c r="J94" s="1245"/>
      <c r="K94" s="1245"/>
      <c r="L94" s="1245"/>
      <c r="M94" s="1245"/>
      <c r="N94" s="1245"/>
      <c r="O94" s="1392"/>
      <c r="P94" s="1262"/>
      <c r="Q94" s="1268"/>
      <c r="R94" s="1277"/>
      <c r="S94" s="1277"/>
      <c r="T94" s="1285"/>
      <c r="U94" s="1288"/>
      <c r="V94" s="1288"/>
      <c r="W94" s="1288"/>
      <c r="X94" s="1288"/>
      <c r="Y94" s="1288"/>
      <c r="Z94" s="1295"/>
      <c r="AA94" s="1295"/>
      <c r="AB94" s="1295"/>
      <c r="AC94" s="1295"/>
      <c r="AD94" s="1295"/>
      <c r="AE94" s="1295"/>
      <c r="AF94" s="1295"/>
      <c r="AG94" s="198"/>
      <c r="AH94" s="199"/>
      <c r="AI94" s="199"/>
      <c r="AJ94" s="199"/>
      <c r="AK94" s="200"/>
      <c r="AL94" s="201"/>
      <c r="AM94" s="201"/>
      <c r="AN94" s="201"/>
      <c r="AO94" s="201"/>
      <c r="AP94" s="1301"/>
      <c r="AQ94" s="1295"/>
      <c r="AR94" s="210"/>
      <c r="AS94" s="210"/>
      <c r="AT94" s="210"/>
      <c r="AU94" s="210"/>
      <c r="AV94" s="210"/>
      <c r="AW94" s="210"/>
      <c r="AX94" s="1301"/>
      <c r="AY94" s="1295"/>
      <c r="AZ94" s="210"/>
      <c r="BA94" s="210"/>
      <c r="BB94" s="210"/>
      <c r="BC94" s="210"/>
      <c r="BD94" s="210"/>
      <c r="BE94" s="210"/>
      <c r="BF94" s="1301"/>
      <c r="BG94" s="1295"/>
      <c r="BH94" s="210"/>
      <c r="BI94" s="210"/>
      <c r="BJ94" s="210"/>
      <c r="BK94" s="210"/>
      <c r="BL94" s="210"/>
      <c r="BM94" s="210"/>
      <c r="BN94" s="1301"/>
      <c r="BO94" s="1295"/>
      <c r="BP94" s="210"/>
      <c r="BQ94" s="210"/>
      <c r="BR94" s="210"/>
      <c r="BS94" s="210"/>
      <c r="BT94" s="210"/>
      <c r="BU94" s="210"/>
    </row>
    <row r="95" spans="1:73" ht="40.15" customHeight="1">
      <c r="A95" s="133"/>
      <c r="B95" s="141"/>
      <c r="C95" s="1221"/>
      <c r="D95" s="1227"/>
      <c r="E95" s="1233"/>
      <c r="F95" s="1239"/>
      <c r="G95" s="1227"/>
      <c r="H95" s="1245"/>
      <c r="I95" s="1245"/>
      <c r="J95" s="1245"/>
      <c r="K95" s="1245"/>
      <c r="L95" s="1245"/>
      <c r="M95" s="1245"/>
      <c r="N95" s="1245"/>
      <c r="O95" s="1392"/>
      <c r="P95" s="1262"/>
      <c r="Q95" s="1268"/>
      <c r="R95" s="1277"/>
      <c r="S95" s="1277"/>
      <c r="T95" s="1285"/>
      <c r="U95" s="1288"/>
      <c r="V95" s="1288"/>
      <c r="W95" s="1288"/>
      <c r="X95" s="1288"/>
      <c r="Y95" s="1288"/>
      <c r="Z95" s="1295"/>
      <c r="AA95" s="1295"/>
      <c r="AB95" s="1295"/>
      <c r="AC95" s="1295"/>
      <c r="AD95" s="1295"/>
      <c r="AE95" s="1295"/>
      <c r="AF95" s="1295"/>
      <c r="AG95" s="200"/>
      <c r="AH95" s="199"/>
      <c r="AI95" s="199"/>
      <c r="AJ95" s="199"/>
      <c r="AK95" s="200"/>
      <c r="AL95" s="201"/>
      <c r="AM95" s="201"/>
      <c r="AN95" s="201"/>
      <c r="AO95" s="201"/>
      <c r="AP95" s="1301"/>
      <c r="AQ95" s="1295"/>
      <c r="AR95" s="210"/>
      <c r="AS95" s="210"/>
      <c r="AT95" s="210"/>
      <c r="AU95" s="210"/>
      <c r="AV95" s="210"/>
      <c r="AW95" s="210"/>
      <c r="AX95" s="1301"/>
      <c r="AY95" s="1295"/>
      <c r="AZ95" s="210"/>
      <c r="BA95" s="210"/>
      <c r="BB95" s="210"/>
      <c r="BC95" s="210"/>
      <c r="BD95" s="210"/>
      <c r="BE95" s="210"/>
      <c r="BF95" s="1301"/>
      <c r="BG95" s="1295"/>
      <c r="BH95" s="210"/>
      <c r="BI95" s="210"/>
      <c r="BJ95" s="210"/>
      <c r="BK95" s="210"/>
      <c r="BL95" s="210"/>
      <c r="BM95" s="210"/>
      <c r="BN95" s="1301"/>
      <c r="BO95" s="1295"/>
      <c r="BP95" s="210"/>
      <c r="BQ95" s="210"/>
      <c r="BR95" s="210"/>
      <c r="BS95" s="210"/>
      <c r="BT95" s="210"/>
      <c r="BU95" s="210"/>
    </row>
    <row r="96" spans="1:73" ht="40.15" customHeight="1">
      <c r="A96" s="133"/>
      <c r="B96" s="141"/>
      <c r="C96" s="1222"/>
      <c r="D96" s="1228"/>
      <c r="E96" s="1234"/>
      <c r="F96" s="1240"/>
      <c r="G96" s="1228"/>
      <c r="H96" s="1246"/>
      <c r="I96" s="1246"/>
      <c r="J96" s="1246"/>
      <c r="K96" s="1246"/>
      <c r="L96" s="1246"/>
      <c r="M96" s="1246"/>
      <c r="N96" s="1246"/>
      <c r="O96" s="1392"/>
      <c r="P96" s="1263"/>
      <c r="Q96" s="1269"/>
      <c r="R96" s="1278"/>
      <c r="S96" s="1278"/>
      <c r="T96" s="1286"/>
      <c r="U96" s="1289"/>
      <c r="V96" s="1289"/>
      <c r="W96" s="1289"/>
      <c r="X96" s="1289"/>
      <c r="Y96" s="1289"/>
      <c r="Z96" s="1296"/>
      <c r="AA96" s="1296"/>
      <c r="AB96" s="1296"/>
      <c r="AC96" s="1296"/>
      <c r="AD96" s="1296"/>
      <c r="AE96" s="1296"/>
      <c r="AF96" s="1296"/>
      <c r="AG96" s="202"/>
      <c r="AH96" s="203"/>
      <c r="AI96" s="203"/>
      <c r="AJ96" s="203"/>
      <c r="AK96" s="202"/>
      <c r="AL96" s="204"/>
      <c r="AM96" s="204"/>
      <c r="AN96" s="204"/>
      <c r="AO96" s="204"/>
      <c r="AP96" s="1302"/>
      <c r="AQ96" s="1296"/>
      <c r="AR96" s="211"/>
      <c r="AS96" s="211"/>
      <c r="AT96" s="211"/>
      <c r="AU96" s="211"/>
      <c r="AV96" s="211"/>
      <c r="AW96" s="211"/>
      <c r="AX96" s="1302"/>
      <c r="AY96" s="1296"/>
      <c r="AZ96" s="211"/>
      <c r="BA96" s="211"/>
      <c r="BB96" s="211"/>
      <c r="BC96" s="211"/>
      <c r="BD96" s="211"/>
      <c r="BE96" s="211"/>
      <c r="BF96" s="1302"/>
      <c r="BG96" s="1296"/>
      <c r="BH96" s="211"/>
      <c r="BI96" s="211"/>
      <c r="BJ96" s="211"/>
      <c r="BK96" s="211"/>
      <c r="BL96" s="211"/>
      <c r="BM96" s="211"/>
      <c r="BN96" s="1302"/>
      <c r="BO96" s="1296"/>
      <c r="BP96" s="211"/>
      <c r="BQ96" s="211"/>
      <c r="BR96" s="211"/>
      <c r="BS96" s="211"/>
      <c r="BT96" s="211"/>
      <c r="BU96" s="211"/>
    </row>
    <row r="97" spans="1:73" ht="62.25" customHeight="1">
      <c r="A97" s="133"/>
      <c r="B97" s="141"/>
      <c r="C97" s="1220" t="s">
        <v>838</v>
      </c>
      <c r="D97" s="1226" t="s">
        <v>839</v>
      </c>
      <c r="E97" s="1232">
        <v>189</v>
      </c>
      <c r="F97" s="1238" t="s">
        <v>3349</v>
      </c>
      <c r="G97" s="1226" t="s">
        <v>3982</v>
      </c>
      <c r="H97" s="1244" t="s">
        <v>3011</v>
      </c>
      <c r="I97" s="1244" t="s">
        <v>3498</v>
      </c>
      <c r="J97" s="1244" t="s">
        <v>3335</v>
      </c>
      <c r="K97" s="1244" t="s">
        <v>3979</v>
      </c>
      <c r="L97" s="1244" t="s">
        <v>3336</v>
      </c>
      <c r="M97" s="1244" t="s">
        <v>3980</v>
      </c>
      <c r="N97" s="1244">
        <v>2026004540018</v>
      </c>
      <c r="O97" s="1392" t="s">
        <v>3981</v>
      </c>
      <c r="P97" s="1261" t="s">
        <v>840</v>
      </c>
      <c r="Q97" s="1267">
        <v>150</v>
      </c>
      <c r="R97" s="1276" t="s">
        <v>2871</v>
      </c>
      <c r="S97" s="1276"/>
      <c r="T97" s="1284"/>
      <c r="U97" s="1287"/>
      <c r="V97" s="1287"/>
      <c r="W97" s="1287"/>
      <c r="X97" s="1287"/>
      <c r="Y97" s="1287"/>
      <c r="Z97" s="1294">
        <f t="shared" ref="Z97:Z109" si="21">+AQ97+AY97+BG97+BO97</f>
        <v>0</v>
      </c>
      <c r="AA97" s="1294">
        <f t="shared" si="20"/>
        <v>0</v>
      </c>
      <c r="AB97" s="1294">
        <f t="shared" si="20"/>
        <v>0</v>
      </c>
      <c r="AC97" s="1294">
        <f t="shared" si="20"/>
        <v>0</v>
      </c>
      <c r="AD97" s="1294">
        <f t="shared" si="20"/>
        <v>0</v>
      </c>
      <c r="AE97" s="1294">
        <f t="shared" si="20"/>
        <v>0</v>
      </c>
      <c r="AF97" s="1294">
        <f t="shared" si="20"/>
        <v>0</v>
      </c>
      <c r="AG97" s="194"/>
      <c r="AH97" s="195"/>
      <c r="AI97" s="195"/>
      <c r="AJ97" s="195"/>
      <c r="AK97" s="196"/>
      <c r="AL97" s="197"/>
      <c r="AM97" s="197"/>
      <c r="AN97" s="197"/>
      <c r="AO97" s="197"/>
      <c r="AP97" s="1300">
        <f>+U97</f>
        <v>0</v>
      </c>
      <c r="AQ97" s="1294">
        <f>SUM(AR97:AW100)</f>
        <v>0</v>
      </c>
      <c r="AR97" s="209"/>
      <c r="AS97" s="209"/>
      <c r="AT97" s="209"/>
      <c r="AU97" s="209"/>
      <c r="AV97" s="209"/>
      <c r="AW97" s="209"/>
      <c r="AX97" s="1300">
        <f>+V97</f>
        <v>0</v>
      </c>
      <c r="AY97" s="1294">
        <f>SUM(AZ97:BE100)</f>
        <v>0</v>
      </c>
      <c r="AZ97" s="209"/>
      <c r="BA97" s="209"/>
      <c r="BB97" s="209"/>
      <c r="BC97" s="209"/>
      <c r="BD97" s="209"/>
      <c r="BE97" s="209"/>
      <c r="BF97" s="1300">
        <f>+W97</f>
        <v>0</v>
      </c>
      <c r="BG97" s="1294">
        <f>SUM(BH97:BM100)</f>
        <v>0</v>
      </c>
      <c r="BH97" s="209"/>
      <c r="BI97" s="209"/>
      <c r="BJ97" s="209"/>
      <c r="BK97" s="209"/>
      <c r="BL97" s="209"/>
      <c r="BM97" s="209"/>
      <c r="BN97" s="1300">
        <f>+X97</f>
        <v>0</v>
      </c>
      <c r="BO97" s="1294">
        <f>SUM(BP97:BU100)</f>
        <v>0</v>
      </c>
      <c r="BP97" s="209"/>
      <c r="BQ97" s="209"/>
      <c r="BR97" s="209"/>
      <c r="BS97" s="209"/>
      <c r="BT97" s="209"/>
      <c r="BU97" s="209"/>
    </row>
    <row r="98" spans="1:73" ht="40.15" customHeight="1">
      <c r="A98" s="133"/>
      <c r="B98" s="141"/>
      <c r="C98" s="1221"/>
      <c r="D98" s="1227"/>
      <c r="E98" s="1233"/>
      <c r="F98" s="1239"/>
      <c r="G98" s="1227"/>
      <c r="H98" s="1245"/>
      <c r="I98" s="1245"/>
      <c r="J98" s="1245"/>
      <c r="K98" s="1245"/>
      <c r="L98" s="1245"/>
      <c r="M98" s="1245"/>
      <c r="N98" s="1245"/>
      <c r="O98" s="1392"/>
      <c r="P98" s="1262"/>
      <c r="Q98" s="1268"/>
      <c r="R98" s="1277"/>
      <c r="S98" s="1277"/>
      <c r="T98" s="1285"/>
      <c r="U98" s="1288"/>
      <c r="V98" s="1288"/>
      <c r="W98" s="1288"/>
      <c r="X98" s="1288"/>
      <c r="Y98" s="1288"/>
      <c r="Z98" s="1295"/>
      <c r="AA98" s="1295"/>
      <c r="AB98" s="1295"/>
      <c r="AC98" s="1295"/>
      <c r="AD98" s="1295"/>
      <c r="AE98" s="1295"/>
      <c r="AF98" s="1295"/>
      <c r="AG98" s="198"/>
      <c r="AH98" s="199"/>
      <c r="AI98" s="199"/>
      <c r="AJ98" s="199"/>
      <c r="AK98" s="200"/>
      <c r="AL98" s="201"/>
      <c r="AM98" s="201"/>
      <c r="AN98" s="201"/>
      <c r="AO98" s="201"/>
      <c r="AP98" s="1301"/>
      <c r="AQ98" s="1295"/>
      <c r="AR98" s="210"/>
      <c r="AS98" s="210"/>
      <c r="AT98" s="210"/>
      <c r="AU98" s="210"/>
      <c r="AV98" s="210"/>
      <c r="AW98" s="210"/>
      <c r="AX98" s="1301"/>
      <c r="AY98" s="1295"/>
      <c r="AZ98" s="210"/>
      <c r="BA98" s="210"/>
      <c r="BB98" s="210"/>
      <c r="BC98" s="210"/>
      <c r="BD98" s="210"/>
      <c r="BE98" s="210"/>
      <c r="BF98" s="1301"/>
      <c r="BG98" s="1295"/>
      <c r="BH98" s="210"/>
      <c r="BI98" s="210"/>
      <c r="BJ98" s="210"/>
      <c r="BK98" s="210"/>
      <c r="BL98" s="210"/>
      <c r="BM98" s="210"/>
      <c r="BN98" s="1301"/>
      <c r="BO98" s="1295"/>
      <c r="BP98" s="210"/>
      <c r="BQ98" s="210"/>
      <c r="BR98" s="210"/>
      <c r="BS98" s="210"/>
      <c r="BT98" s="210"/>
      <c r="BU98" s="210"/>
    </row>
    <row r="99" spans="1:73" ht="40.15" customHeight="1">
      <c r="A99" s="133"/>
      <c r="B99" s="141"/>
      <c r="C99" s="1221"/>
      <c r="D99" s="1227"/>
      <c r="E99" s="1233"/>
      <c r="F99" s="1239"/>
      <c r="G99" s="1227"/>
      <c r="H99" s="1245"/>
      <c r="I99" s="1245"/>
      <c r="J99" s="1245"/>
      <c r="K99" s="1245"/>
      <c r="L99" s="1245"/>
      <c r="M99" s="1245"/>
      <c r="N99" s="1245"/>
      <c r="O99" s="1392"/>
      <c r="P99" s="1262"/>
      <c r="Q99" s="1268"/>
      <c r="R99" s="1277"/>
      <c r="S99" s="1277"/>
      <c r="T99" s="1285"/>
      <c r="U99" s="1288"/>
      <c r="V99" s="1288"/>
      <c r="W99" s="1288"/>
      <c r="X99" s="1288"/>
      <c r="Y99" s="1288"/>
      <c r="Z99" s="1295"/>
      <c r="AA99" s="1295"/>
      <c r="AB99" s="1295"/>
      <c r="AC99" s="1295"/>
      <c r="AD99" s="1295"/>
      <c r="AE99" s="1295"/>
      <c r="AF99" s="1295"/>
      <c r="AG99" s="200"/>
      <c r="AH99" s="199"/>
      <c r="AI99" s="199"/>
      <c r="AJ99" s="199"/>
      <c r="AK99" s="200"/>
      <c r="AL99" s="201"/>
      <c r="AM99" s="201"/>
      <c r="AN99" s="201"/>
      <c r="AO99" s="201"/>
      <c r="AP99" s="1301"/>
      <c r="AQ99" s="1295"/>
      <c r="AR99" s="210"/>
      <c r="AS99" s="210"/>
      <c r="AT99" s="210"/>
      <c r="AU99" s="210"/>
      <c r="AV99" s="210"/>
      <c r="AW99" s="210"/>
      <c r="AX99" s="1301"/>
      <c r="AY99" s="1295"/>
      <c r="AZ99" s="210"/>
      <c r="BA99" s="210"/>
      <c r="BB99" s="210"/>
      <c r="BC99" s="210"/>
      <c r="BD99" s="210"/>
      <c r="BE99" s="210"/>
      <c r="BF99" s="1301"/>
      <c r="BG99" s="1295"/>
      <c r="BH99" s="210"/>
      <c r="BI99" s="210"/>
      <c r="BJ99" s="210"/>
      <c r="BK99" s="210"/>
      <c r="BL99" s="210"/>
      <c r="BM99" s="210"/>
      <c r="BN99" s="1301"/>
      <c r="BO99" s="1295"/>
      <c r="BP99" s="210"/>
      <c r="BQ99" s="210"/>
      <c r="BR99" s="210"/>
      <c r="BS99" s="210"/>
      <c r="BT99" s="210"/>
      <c r="BU99" s="210"/>
    </row>
    <row r="100" spans="1:73" ht="40.15" customHeight="1">
      <c r="A100" s="133"/>
      <c r="B100" s="141"/>
      <c r="C100" s="1222"/>
      <c r="D100" s="1228"/>
      <c r="E100" s="1234"/>
      <c r="F100" s="1240"/>
      <c r="G100" s="1228"/>
      <c r="H100" s="1246"/>
      <c r="I100" s="1246"/>
      <c r="J100" s="1246"/>
      <c r="K100" s="1246"/>
      <c r="L100" s="1246"/>
      <c r="M100" s="1246"/>
      <c r="N100" s="1246"/>
      <c r="O100" s="1392"/>
      <c r="P100" s="1263"/>
      <c r="Q100" s="1269"/>
      <c r="R100" s="1278"/>
      <c r="S100" s="1278"/>
      <c r="T100" s="1286"/>
      <c r="U100" s="1289"/>
      <c r="V100" s="1289"/>
      <c r="W100" s="1289"/>
      <c r="X100" s="1289"/>
      <c r="Y100" s="1289"/>
      <c r="Z100" s="1296"/>
      <c r="AA100" s="1296"/>
      <c r="AB100" s="1296"/>
      <c r="AC100" s="1296"/>
      <c r="AD100" s="1296"/>
      <c r="AE100" s="1296"/>
      <c r="AF100" s="1296"/>
      <c r="AG100" s="202"/>
      <c r="AH100" s="203"/>
      <c r="AI100" s="203"/>
      <c r="AJ100" s="203"/>
      <c r="AK100" s="202"/>
      <c r="AL100" s="204"/>
      <c r="AM100" s="204"/>
      <c r="AN100" s="204"/>
      <c r="AO100" s="204"/>
      <c r="AP100" s="1302"/>
      <c r="AQ100" s="1296"/>
      <c r="AR100" s="211"/>
      <c r="AS100" s="211"/>
      <c r="AT100" s="211"/>
      <c r="AU100" s="211"/>
      <c r="AV100" s="211"/>
      <c r="AW100" s="211"/>
      <c r="AX100" s="1302"/>
      <c r="AY100" s="1296"/>
      <c r="AZ100" s="211"/>
      <c r="BA100" s="211"/>
      <c r="BB100" s="211"/>
      <c r="BC100" s="211"/>
      <c r="BD100" s="211"/>
      <c r="BE100" s="211"/>
      <c r="BF100" s="1302"/>
      <c r="BG100" s="1296"/>
      <c r="BH100" s="211"/>
      <c r="BI100" s="211"/>
      <c r="BJ100" s="211"/>
      <c r="BK100" s="211"/>
      <c r="BL100" s="211"/>
      <c r="BM100" s="211"/>
      <c r="BN100" s="1302"/>
      <c r="BO100" s="1296"/>
      <c r="BP100" s="211"/>
      <c r="BQ100" s="211"/>
      <c r="BR100" s="211"/>
      <c r="BS100" s="211"/>
      <c r="BT100" s="211"/>
      <c r="BU100" s="211"/>
    </row>
    <row r="101" spans="1:73" ht="40.15" customHeight="1">
      <c r="A101" s="133"/>
      <c r="B101" s="141"/>
      <c r="C101" s="1220" t="s">
        <v>841</v>
      </c>
      <c r="D101" s="1226" t="s">
        <v>842</v>
      </c>
      <c r="E101" s="1232">
        <v>190</v>
      </c>
      <c r="F101" s="1238" t="s">
        <v>3350</v>
      </c>
      <c r="G101" s="1226" t="s">
        <v>3983</v>
      </c>
      <c r="H101" s="1244" t="s">
        <v>3011</v>
      </c>
      <c r="I101" s="1244" t="s">
        <v>3498</v>
      </c>
      <c r="J101" s="1244" t="s">
        <v>3335</v>
      </c>
      <c r="K101" s="1244" t="s">
        <v>3979</v>
      </c>
      <c r="L101" s="1244" t="s">
        <v>3336</v>
      </c>
      <c r="M101" s="1244" t="s">
        <v>3980</v>
      </c>
      <c r="N101" s="1244">
        <v>2026004540018</v>
      </c>
      <c r="O101" s="1392" t="s">
        <v>3981</v>
      </c>
      <c r="P101" s="1261" t="s">
        <v>843</v>
      </c>
      <c r="Q101" s="1267">
        <v>3</v>
      </c>
      <c r="R101" s="1276" t="s">
        <v>2871</v>
      </c>
      <c r="S101" s="1276"/>
      <c r="T101" s="1284"/>
      <c r="U101" s="1287"/>
      <c r="V101" s="1287"/>
      <c r="W101" s="1287"/>
      <c r="X101" s="1287"/>
      <c r="Y101" s="1287"/>
      <c r="Z101" s="1294">
        <f t="shared" si="21"/>
        <v>0</v>
      </c>
      <c r="AA101" s="1294">
        <f t="shared" si="20"/>
        <v>0</v>
      </c>
      <c r="AB101" s="1294">
        <f t="shared" si="20"/>
        <v>0</v>
      </c>
      <c r="AC101" s="1294">
        <f t="shared" si="20"/>
        <v>0</v>
      </c>
      <c r="AD101" s="1294">
        <f t="shared" si="20"/>
        <v>0</v>
      </c>
      <c r="AE101" s="1294">
        <f t="shared" si="20"/>
        <v>0</v>
      </c>
      <c r="AF101" s="1294">
        <f t="shared" si="20"/>
        <v>0</v>
      </c>
      <c r="AG101" s="194"/>
      <c r="AH101" s="195"/>
      <c r="AI101" s="195"/>
      <c r="AJ101" s="195"/>
      <c r="AK101" s="196"/>
      <c r="AL101" s="197"/>
      <c r="AM101" s="197"/>
      <c r="AN101" s="197"/>
      <c r="AO101" s="197"/>
      <c r="AP101" s="1300">
        <f>+U101</f>
        <v>0</v>
      </c>
      <c r="AQ101" s="1294">
        <f>SUM(AR101:AW104)</f>
        <v>0</v>
      </c>
      <c r="AR101" s="209"/>
      <c r="AS101" s="209"/>
      <c r="AT101" s="209"/>
      <c r="AU101" s="209"/>
      <c r="AV101" s="209"/>
      <c r="AW101" s="209"/>
      <c r="AX101" s="1300">
        <f>+V101</f>
        <v>0</v>
      </c>
      <c r="AY101" s="1294">
        <f>SUM(AZ101:BE104)</f>
        <v>0</v>
      </c>
      <c r="AZ101" s="209"/>
      <c r="BA101" s="209"/>
      <c r="BB101" s="209"/>
      <c r="BC101" s="209"/>
      <c r="BD101" s="209"/>
      <c r="BE101" s="209"/>
      <c r="BF101" s="1300">
        <f>+W101</f>
        <v>0</v>
      </c>
      <c r="BG101" s="1294">
        <f>SUM(BH101:BM104)</f>
        <v>0</v>
      </c>
      <c r="BH101" s="209"/>
      <c r="BI101" s="209"/>
      <c r="BJ101" s="209"/>
      <c r="BK101" s="209"/>
      <c r="BL101" s="209"/>
      <c r="BM101" s="209"/>
      <c r="BN101" s="1300">
        <f>+X101</f>
        <v>0</v>
      </c>
      <c r="BO101" s="1294">
        <f>SUM(BP101:BU104)</f>
        <v>0</v>
      </c>
      <c r="BP101" s="209"/>
      <c r="BQ101" s="209"/>
      <c r="BR101" s="209"/>
      <c r="BS101" s="209"/>
      <c r="BT101" s="209"/>
      <c r="BU101" s="209"/>
    </row>
    <row r="102" spans="1:73" ht="40.15" customHeight="1">
      <c r="A102" s="133"/>
      <c r="B102" s="141"/>
      <c r="C102" s="1221"/>
      <c r="D102" s="1227"/>
      <c r="E102" s="1233"/>
      <c r="F102" s="1239"/>
      <c r="G102" s="1227"/>
      <c r="H102" s="1245"/>
      <c r="I102" s="1245"/>
      <c r="J102" s="1245"/>
      <c r="K102" s="1245"/>
      <c r="L102" s="1245"/>
      <c r="M102" s="1245"/>
      <c r="N102" s="1245"/>
      <c r="O102" s="1392"/>
      <c r="P102" s="1262"/>
      <c r="Q102" s="1268"/>
      <c r="R102" s="1277"/>
      <c r="S102" s="1277"/>
      <c r="T102" s="1285"/>
      <c r="U102" s="1288"/>
      <c r="V102" s="1288"/>
      <c r="W102" s="1288"/>
      <c r="X102" s="1288"/>
      <c r="Y102" s="1288"/>
      <c r="Z102" s="1295"/>
      <c r="AA102" s="1295"/>
      <c r="AB102" s="1295"/>
      <c r="AC102" s="1295"/>
      <c r="AD102" s="1295"/>
      <c r="AE102" s="1295"/>
      <c r="AF102" s="1295"/>
      <c r="AG102" s="198"/>
      <c r="AH102" s="199"/>
      <c r="AI102" s="199"/>
      <c r="AJ102" s="199"/>
      <c r="AK102" s="200"/>
      <c r="AL102" s="201"/>
      <c r="AM102" s="201"/>
      <c r="AN102" s="201"/>
      <c r="AO102" s="201"/>
      <c r="AP102" s="1301"/>
      <c r="AQ102" s="1295"/>
      <c r="AR102" s="210"/>
      <c r="AS102" s="210"/>
      <c r="AT102" s="210"/>
      <c r="AU102" s="210"/>
      <c r="AV102" s="210"/>
      <c r="AW102" s="210"/>
      <c r="AX102" s="1301"/>
      <c r="AY102" s="1295"/>
      <c r="AZ102" s="210"/>
      <c r="BA102" s="210"/>
      <c r="BB102" s="210"/>
      <c r="BC102" s="210"/>
      <c r="BD102" s="210"/>
      <c r="BE102" s="210"/>
      <c r="BF102" s="1301"/>
      <c r="BG102" s="1295"/>
      <c r="BH102" s="210"/>
      <c r="BI102" s="210"/>
      <c r="BJ102" s="210"/>
      <c r="BK102" s="210"/>
      <c r="BL102" s="210"/>
      <c r="BM102" s="210"/>
      <c r="BN102" s="1301"/>
      <c r="BO102" s="1295"/>
      <c r="BP102" s="210"/>
      <c r="BQ102" s="210"/>
      <c r="BR102" s="210"/>
      <c r="BS102" s="210"/>
      <c r="BT102" s="210"/>
      <c r="BU102" s="210"/>
    </row>
    <row r="103" spans="1:73" ht="40.15" customHeight="1">
      <c r="A103" s="133"/>
      <c r="B103" s="141"/>
      <c r="C103" s="1221"/>
      <c r="D103" s="1227"/>
      <c r="E103" s="1233"/>
      <c r="F103" s="1239"/>
      <c r="G103" s="1227"/>
      <c r="H103" s="1245"/>
      <c r="I103" s="1245"/>
      <c r="J103" s="1245"/>
      <c r="K103" s="1245"/>
      <c r="L103" s="1245"/>
      <c r="M103" s="1245"/>
      <c r="N103" s="1245"/>
      <c r="O103" s="1392"/>
      <c r="P103" s="1262"/>
      <c r="Q103" s="1268"/>
      <c r="R103" s="1277"/>
      <c r="S103" s="1277"/>
      <c r="T103" s="1285"/>
      <c r="U103" s="1288"/>
      <c r="V103" s="1288"/>
      <c r="W103" s="1288"/>
      <c r="X103" s="1288"/>
      <c r="Y103" s="1288"/>
      <c r="Z103" s="1295"/>
      <c r="AA103" s="1295"/>
      <c r="AB103" s="1295"/>
      <c r="AC103" s="1295"/>
      <c r="AD103" s="1295"/>
      <c r="AE103" s="1295"/>
      <c r="AF103" s="1295"/>
      <c r="AG103" s="200"/>
      <c r="AH103" s="199"/>
      <c r="AI103" s="199"/>
      <c r="AJ103" s="199"/>
      <c r="AK103" s="200"/>
      <c r="AL103" s="201"/>
      <c r="AM103" s="201"/>
      <c r="AN103" s="201"/>
      <c r="AO103" s="201"/>
      <c r="AP103" s="1301"/>
      <c r="AQ103" s="1295"/>
      <c r="AR103" s="210"/>
      <c r="AS103" s="210"/>
      <c r="AT103" s="210"/>
      <c r="AU103" s="210"/>
      <c r="AV103" s="210"/>
      <c r="AW103" s="210"/>
      <c r="AX103" s="1301"/>
      <c r="AY103" s="1295"/>
      <c r="AZ103" s="210"/>
      <c r="BA103" s="210"/>
      <c r="BB103" s="210"/>
      <c r="BC103" s="210"/>
      <c r="BD103" s="210"/>
      <c r="BE103" s="210"/>
      <c r="BF103" s="1301"/>
      <c r="BG103" s="1295"/>
      <c r="BH103" s="210"/>
      <c r="BI103" s="210"/>
      <c r="BJ103" s="210"/>
      <c r="BK103" s="210"/>
      <c r="BL103" s="210"/>
      <c r="BM103" s="210"/>
      <c r="BN103" s="1301"/>
      <c r="BO103" s="1295"/>
      <c r="BP103" s="210"/>
      <c r="BQ103" s="210"/>
      <c r="BR103" s="210"/>
      <c r="BS103" s="210"/>
      <c r="BT103" s="210"/>
      <c r="BU103" s="210"/>
    </row>
    <row r="104" spans="1:73" ht="40.15" customHeight="1">
      <c r="A104" s="133"/>
      <c r="B104" s="141"/>
      <c r="C104" s="1222"/>
      <c r="D104" s="1228"/>
      <c r="E104" s="1234"/>
      <c r="F104" s="1240"/>
      <c r="G104" s="1228"/>
      <c r="H104" s="1246"/>
      <c r="I104" s="1246"/>
      <c r="J104" s="1246"/>
      <c r="K104" s="1246"/>
      <c r="L104" s="1246"/>
      <c r="M104" s="1246"/>
      <c r="N104" s="1246"/>
      <c r="O104" s="1392"/>
      <c r="P104" s="1263"/>
      <c r="Q104" s="1269"/>
      <c r="R104" s="1278"/>
      <c r="S104" s="1278"/>
      <c r="T104" s="1286"/>
      <c r="U104" s="1289"/>
      <c r="V104" s="1289"/>
      <c r="W104" s="1289"/>
      <c r="X104" s="1289"/>
      <c r="Y104" s="1289"/>
      <c r="Z104" s="1296"/>
      <c r="AA104" s="1296"/>
      <c r="AB104" s="1296"/>
      <c r="AC104" s="1296"/>
      <c r="AD104" s="1296"/>
      <c r="AE104" s="1296"/>
      <c r="AF104" s="1296"/>
      <c r="AG104" s="202"/>
      <c r="AH104" s="203"/>
      <c r="AI104" s="203"/>
      <c r="AJ104" s="203"/>
      <c r="AK104" s="202"/>
      <c r="AL104" s="204"/>
      <c r="AM104" s="204"/>
      <c r="AN104" s="204"/>
      <c r="AO104" s="204"/>
      <c r="AP104" s="1302"/>
      <c r="AQ104" s="1296"/>
      <c r="AR104" s="211"/>
      <c r="AS104" s="211"/>
      <c r="AT104" s="211"/>
      <c r="AU104" s="211"/>
      <c r="AV104" s="211"/>
      <c r="AW104" s="211"/>
      <c r="AX104" s="1302"/>
      <c r="AY104" s="1296"/>
      <c r="AZ104" s="211"/>
      <c r="BA104" s="211"/>
      <c r="BB104" s="211"/>
      <c r="BC104" s="211"/>
      <c r="BD104" s="211"/>
      <c r="BE104" s="211"/>
      <c r="BF104" s="1302"/>
      <c r="BG104" s="1296"/>
      <c r="BH104" s="211"/>
      <c r="BI104" s="211"/>
      <c r="BJ104" s="211"/>
      <c r="BK104" s="211"/>
      <c r="BL104" s="211"/>
      <c r="BM104" s="211"/>
      <c r="BN104" s="1302"/>
      <c r="BO104" s="1296"/>
      <c r="BP104" s="211"/>
      <c r="BQ104" s="211"/>
      <c r="BR104" s="211"/>
      <c r="BS104" s="211"/>
      <c r="BT104" s="211"/>
      <c r="BU104" s="211"/>
    </row>
    <row r="105" spans="1:73" ht="40.15" customHeight="1">
      <c r="A105" s="133"/>
      <c r="B105" s="141"/>
      <c r="C105" s="1220" t="s">
        <v>1131</v>
      </c>
      <c r="D105" s="1226" t="s">
        <v>1132</v>
      </c>
      <c r="E105" s="1232">
        <v>315</v>
      </c>
      <c r="F105" s="1238">
        <v>430102300</v>
      </c>
      <c r="G105" s="1226" t="s">
        <v>1133</v>
      </c>
      <c r="H105" s="1244">
        <v>60</v>
      </c>
      <c r="I105" s="1244" t="s">
        <v>3244</v>
      </c>
      <c r="J105" s="1244">
        <v>43</v>
      </c>
      <c r="K105" s="1226" t="s">
        <v>3506</v>
      </c>
      <c r="L105" s="1244">
        <v>4301</v>
      </c>
      <c r="M105" s="1244" t="s">
        <v>3507</v>
      </c>
      <c r="N105" s="1252">
        <v>2024004540068</v>
      </c>
      <c r="O105" s="1226" t="s">
        <v>3984</v>
      </c>
      <c r="P105" s="1261" t="s">
        <v>1133</v>
      </c>
      <c r="Q105" s="1267">
        <v>4</v>
      </c>
      <c r="R105" s="1276" t="s">
        <v>3510</v>
      </c>
      <c r="S105" s="1276"/>
      <c r="T105" s="1284"/>
      <c r="U105" s="1287"/>
      <c r="V105" s="1287"/>
      <c r="W105" s="1287"/>
      <c r="X105" s="1287"/>
      <c r="Y105" s="1287"/>
      <c r="Z105" s="1294">
        <f t="shared" si="21"/>
        <v>0</v>
      </c>
      <c r="AA105" s="1294">
        <f t="shared" ref="AA105:AF109" si="22">SUM(AR105:AR108,AZ105:AZ108,BH105:BH108,BP105:BP108)</f>
        <v>0</v>
      </c>
      <c r="AB105" s="1294">
        <f t="shared" si="22"/>
        <v>0</v>
      </c>
      <c r="AC105" s="1294">
        <f t="shared" si="22"/>
        <v>0</v>
      </c>
      <c r="AD105" s="1294">
        <f t="shared" si="22"/>
        <v>0</v>
      </c>
      <c r="AE105" s="1294">
        <f t="shared" si="22"/>
        <v>0</v>
      </c>
      <c r="AF105" s="1294">
        <f t="shared" si="22"/>
        <v>0</v>
      </c>
      <c r="AG105" s="194"/>
      <c r="AH105" s="195"/>
      <c r="AI105" s="195"/>
      <c r="AJ105" s="195"/>
      <c r="AK105" s="196"/>
      <c r="AL105" s="197"/>
      <c r="AM105" s="197"/>
      <c r="AN105" s="197"/>
      <c r="AO105" s="197"/>
      <c r="AP105" s="1300">
        <f>+U105</f>
        <v>0</v>
      </c>
      <c r="AQ105" s="1294">
        <f>SUM(AR105:AW108)</f>
        <v>0</v>
      </c>
      <c r="AR105" s="209"/>
      <c r="AS105" s="209"/>
      <c r="AT105" s="209"/>
      <c r="AU105" s="209"/>
      <c r="AV105" s="209"/>
      <c r="AW105" s="209"/>
      <c r="AX105" s="1300">
        <f>+V105</f>
        <v>0</v>
      </c>
      <c r="AY105" s="1294">
        <f>SUM(AZ105:BE108)</f>
        <v>0</v>
      </c>
      <c r="AZ105" s="209"/>
      <c r="BA105" s="209"/>
      <c r="BB105" s="209"/>
      <c r="BC105" s="209"/>
      <c r="BD105" s="209"/>
      <c r="BE105" s="209"/>
      <c r="BF105" s="1300">
        <f>+W105</f>
        <v>0</v>
      </c>
      <c r="BG105" s="1294">
        <f>SUM(BH105:BM108)</f>
        <v>0</v>
      </c>
      <c r="BH105" s="209"/>
      <c r="BI105" s="209"/>
      <c r="BJ105" s="209"/>
      <c r="BK105" s="209"/>
      <c r="BL105" s="209"/>
      <c r="BM105" s="209"/>
      <c r="BN105" s="1300">
        <f>+X105</f>
        <v>0</v>
      </c>
      <c r="BO105" s="1294">
        <f>SUM(BP105:BU108)</f>
        <v>0</v>
      </c>
      <c r="BP105" s="209"/>
      <c r="BQ105" s="209"/>
      <c r="BR105" s="209"/>
      <c r="BS105" s="209"/>
      <c r="BT105" s="209"/>
      <c r="BU105" s="209"/>
    </row>
    <row r="106" spans="1:73" ht="40.15" customHeight="1">
      <c r="A106" s="133"/>
      <c r="B106" s="141"/>
      <c r="C106" s="1221"/>
      <c r="D106" s="1227"/>
      <c r="E106" s="1233"/>
      <c r="F106" s="1239">
        <v>430102300</v>
      </c>
      <c r="G106" s="1227" t="s">
        <v>1133</v>
      </c>
      <c r="H106" s="1245">
        <v>60</v>
      </c>
      <c r="I106" s="1245" t="s">
        <v>3244</v>
      </c>
      <c r="J106" s="1245">
        <v>43</v>
      </c>
      <c r="K106" s="1227" t="s">
        <v>3506</v>
      </c>
      <c r="L106" s="1245">
        <v>4301</v>
      </c>
      <c r="M106" s="1245" t="s">
        <v>3507</v>
      </c>
      <c r="N106" s="1253">
        <v>2024004540095</v>
      </c>
      <c r="O106" s="1227" t="s">
        <v>3508</v>
      </c>
      <c r="P106" s="1262"/>
      <c r="Q106" s="1268"/>
      <c r="R106" s="1277"/>
      <c r="S106" s="1277"/>
      <c r="T106" s="1285"/>
      <c r="U106" s="1288"/>
      <c r="V106" s="1288"/>
      <c r="W106" s="1288"/>
      <c r="X106" s="1288"/>
      <c r="Y106" s="1288"/>
      <c r="Z106" s="1295"/>
      <c r="AA106" s="1295"/>
      <c r="AB106" s="1295"/>
      <c r="AC106" s="1295"/>
      <c r="AD106" s="1295"/>
      <c r="AE106" s="1295"/>
      <c r="AF106" s="1295"/>
      <c r="AG106" s="198"/>
      <c r="AH106" s="199"/>
      <c r="AI106" s="199"/>
      <c r="AJ106" s="199"/>
      <c r="AK106" s="200"/>
      <c r="AL106" s="201"/>
      <c r="AM106" s="201"/>
      <c r="AN106" s="201"/>
      <c r="AO106" s="201"/>
      <c r="AP106" s="1301"/>
      <c r="AQ106" s="1295"/>
      <c r="AR106" s="210"/>
      <c r="AS106" s="210"/>
      <c r="AT106" s="210"/>
      <c r="AU106" s="210"/>
      <c r="AV106" s="210"/>
      <c r="AW106" s="210"/>
      <c r="AX106" s="1301"/>
      <c r="AY106" s="1295"/>
      <c r="AZ106" s="210"/>
      <c r="BA106" s="210"/>
      <c r="BB106" s="210"/>
      <c r="BC106" s="210"/>
      <c r="BD106" s="210"/>
      <c r="BE106" s="210"/>
      <c r="BF106" s="1301"/>
      <c r="BG106" s="1295"/>
      <c r="BH106" s="210"/>
      <c r="BI106" s="210"/>
      <c r="BJ106" s="210"/>
      <c r="BK106" s="210"/>
      <c r="BL106" s="210"/>
      <c r="BM106" s="210"/>
      <c r="BN106" s="1301"/>
      <c r="BO106" s="1295"/>
      <c r="BP106" s="210"/>
      <c r="BQ106" s="210"/>
      <c r="BR106" s="210"/>
      <c r="BS106" s="210"/>
      <c r="BT106" s="210"/>
      <c r="BU106" s="210"/>
    </row>
    <row r="107" spans="1:73" ht="40.15" customHeight="1">
      <c r="A107" s="133"/>
      <c r="B107" s="141"/>
      <c r="C107" s="1221"/>
      <c r="D107" s="1227"/>
      <c r="E107" s="1233"/>
      <c r="F107" s="1239">
        <v>430102300</v>
      </c>
      <c r="G107" s="1227" t="s">
        <v>1133</v>
      </c>
      <c r="H107" s="1245">
        <v>60</v>
      </c>
      <c r="I107" s="1245" t="s">
        <v>3244</v>
      </c>
      <c r="J107" s="1245">
        <v>43</v>
      </c>
      <c r="K107" s="1227" t="s">
        <v>3506</v>
      </c>
      <c r="L107" s="1245">
        <v>4301</v>
      </c>
      <c r="M107" s="1245" t="s">
        <v>3507</v>
      </c>
      <c r="N107" s="1253">
        <v>2024004540095</v>
      </c>
      <c r="O107" s="1227" t="s">
        <v>3508</v>
      </c>
      <c r="P107" s="1262"/>
      <c r="Q107" s="1268"/>
      <c r="R107" s="1277"/>
      <c r="S107" s="1277"/>
      <c r="T107" s="1285"/>
      <c r="U107" s="1288"/>
      <c r="V107" s="1288"/>
      <c r="W107" s="1288"/>
      <c r="X107" s="1288"/>
      <c r="Y107" s="1288"/>
      <c r="Z107" s="1295"/>
      <c r="AA107" s="1295"/>
      <c r="AB107" s="1295"/>
      <c r="AC107" s="1295"/>
      <c r="AD107" s="1295"/>
      <c r="AE107" s="1295"/>
      <c r="AF107" s="1295"/>
      <c r="AG107" s="200"/>
      <c r="AH107" s="199"/>
      <c r="AI107" s="199"/>
      <c r="AJ107" s="199"/>
      <c r="AK107" s="200"/>
      <c r="AL107" s="201"/>
      <c r="AM107" s="201"/>
      <c r="AN107" s="201"/>
      <c r="AO107" s="201"/>
      <c r="AP107" s="1301"/>
      <c r="AQ107" s="1295"/>
      <c r="AR107" s="210"/>
      <c r="AS107" s="210"/>
      <c r="AT107" s="210"/>
      <c r="AU107" s="210"/>
      <c r="AV107" s="210"/>
      <c r="AW107" s="210"/>
      <c r="AX107" s="1301"/>
      <c r="AY107" s="1295"/>
      <c r="AZ107" s="210"/>
      <c r="BA107" s="210"/>
      <c r="BB107" s="210"/>
      <c r="BC107" s="210"/>
      <c r="BD107" s="210"/>
      <c r="BE107" s="210"/>
      <c r="BF107" s="1301"/>
      <c r="BG107" s="1295"/>
      <c r="BH107" s="210"/>
      <c r="BI107" s="210"/>
      <c r="BJ107" s="210"/>
      <c r="BK107" s="210"/>
      <c r="BL107" s="210"/>
      <c r="BM107" s="210"/>
      <c r="BN107" s="1301"/>
      <c r="BO107" s="1295"/>
      <c r="BP107" s="210"/>
      <c r="BQ107" s="210"/>
      <c r="BR107" s="210"/>
      <c r="BS107" s="210"/>
      <c r="BT107" s="210"/>
      <c r="BU107" s="210"/>
    </row>
    <row r="108" spans="1:73" ht="40.15" customHeight="1">
      <c r="A108" s="133"/>
      <c r="B108" s="141"/>
      <c r="C108" s="1222"/>
      <c r="D108" s="1228"/>
      <c r="E108" s="1234"/>
      <c r="F108" s="1240">
        <v>430102300</v>
      </c>
      <c r="G108" s="1228" t="s">
        <v>1133</v>
      </c>
      <c r="H108" s="1246">
        <v>60</v>
      </c>
      <c r="I108" s="1246" t="s">
        <v>3244</v>
      </c>
      <c r="J108" s="1246">
        <v>43</v>
      </c>
      <c r="K108" s="1228" t="s">
        <v>3506</v>
      </c>
      <c r="L108" s="1246">
        <v>4301</v>
      </c>
      <c r="M108" s="1246" t="s">
        <v>3507</v>
      </c>
      <c r="N108" s="1254">
        <v>2024004540095</v>
      </c>
      <c r="O108" s="1228" t="s">
        <v>3508</v>
      </c>
      <c r="P108" s="1263"/>
      <c r="Q108" s="1269"/>
      <c r="R108" s="1278"/>
      <c r="S108" s="1278"/>
      <c r="T108" s="1286"/>
      <c r="U108" s="1289"/>
      <c r="V108" s="1289"/>
      <c r="W108" s="1289"/>
      <c r="X108" s="1289"/>
      <c r="Y108" s="1289"/>
      <c r="Z108" s="1296"/>
      <c r="AA108" s="1296"/>
      <c r="AB108" s="1296"/>
      <c r="AC108" s="1296"/>
      <c r="AD108" s="1296"/>
      <c r="AE108" s="1296"/>
      <c r="AF108" s="1296"/>
      <c r="AG108" s="202"/>
      <c r="AH108" s="203"/>
      <c r="AI108" s="203"/>
      <c r="AJ108" s="203"/>
      <c r="AK108" s="202"/>
      <c r="AL108" s="204"/>
      <c r="AM108" s="204"/>
      <c r="AN108" s="204"/>
      <c r="AO108" s="204"/>
      <c r="AP108" s="1302"/>
      <c r="AQ108" s="1296"/>
      <c r="AR108" s="211"/>
      <c r="AS108" s="211"/>
      <c r="AT108" s="211"/>
      <c r="AU108" s="211"/>
      <c r="AV108" s="211"/>
      <c r="AW108" s="211"/>
      <c r="AX108" s="1302"/>
      <c r="AY108" s="1296"/>
      <c r="AZ108" s="211"/>
      <c r="BA108" s="211"/>
      <c r="BB108" s="211"/>
      <c r="BC108" s="211"/>
      <c r="BD108" s="211"/>
      <c r="BE108" s="211"/>
      <c r="BF108" s="1302"/>
      <c r="BG108" s="1296"/>
      <c r="BH108" s="211"/>
      <c r="BI108" s="211"/>
      <c r="BJ108" s="211"/>
      <c r="BK108" s="211"/>
      <c r="BL108" s="211"/>
      <c r="BM108" s="211"/>
      <c r="BN108" s="1302"/>
      <c r="BO108" s="1296"/>
      <c r="BP108" s="211"/>
      <c r="BQ108" s="211"/>
      <c r="BR108" s="211"/>
      <c r="BS108" s="211"/>
      <c r="BT108" s="211"/>
      <c r="BU108" s="211"/>
    </row>
    <row r="109" spans="1:73" ht="40.15" customHeight="1">
      <c r="A109" s="133"/>
      <c r="B109" s="141"/>
      <c r="C109" s="1220" t="s">
        <v>1134</v>
      </c>
      <c r="D109" s="1226" t="s">
        <v>1135</v>
      </c>
      <c r="E109" s="1232">
        <v>316</v>
      </c>
      <c r="F109" s="1238">
        <v>430101300</v>
      </c>
      <c r="G109" s="1226" t="s">
        <v>3520</v>
      </c>
      <c r="H109" s="1244">
        <v>60</v>
      </c>
      <c r="I109" s="1244" t="s">
        <v>3244</v>
      </c>
      <c r="J109" s="1244">
        <v>43</v>
      </c>
      <c r="K109" s="1226" t="s">
        <v>3506</v>
      </c>
      <c r="L109" s="1244">
        <v>4301</v>
      </c>
      <c r="M109" s="1244" t="s">
        <v>3507</v>
      </c>
      <c r="N109" s="1252">
        <v>2024004540068</v>
      </c>
      <c r="O109" s="1226" t="s">
        <v>3984</v>
      </c>
      <c r="P109" s="1261" t="s">
        <v>1136</v>
      </c>
      <c r="Q109" s="1267">
        <v>4</v>
      </c>
      <c r="R109" s="1276" t="s">
        <v>3510</v>
      </c>
      <c r="S109" s="1276"/>
      <c r="T109" s="1284"/>
      <c r="U109" s="1287"/>
      <c r="V109" s="1287"/>
      <c r="W109" s="1287"/>
      <c r="X109" s="1287"/>
      <c r="Y109" s="1287"/>
      <c r="Z109" s="1294">
        <f t="shared" si="21"/>
        <v>0</v>
      </c>
      <c r="AA109" s="1294">
        <f t="shared" si="22"/>
        <v>0</v>
      </c>
      <c r="AB109" s="1294">
        <f t="shared" si="22"/>
        <v>0</v>
      </c>
      <c r="AC109" s="1294">
        <f t="shared" si="22"/>
        <v>0</v>
      </c>
      <c r="AD109" s="1294">
        <f t="shared" si="22"/>
        <v>0</v>
      </c>
      <c r="AE109" s="1294">
        <f t="shared" si="22"/>
        <v>0</v>
      </c>
      <c r="AF109" s="1294">
        <f t="shared" si="22"/>
        <v>0</v>
      </c>
      <c r="AG109" s="194"/>
      <c r="AH109" s="195"/>
      <c r="AI109" s="195"/>
      <c r="AJ109" s="195"/>
      <c r="AK109" s="196"/>
      <c r="AL109" s="197"/>
      <c r="AM109" s="197"/>
      <c r="AN109" s="197"/>
      <c r="AO109" s="197"/>
      <c r="AP109" s="1300">
        <f>+U109</f>
        <v>0</v>
      </c>
      <c r="AQ109" s="1294">
        <f>SUM(AR109:AW112)</f>
        <v>0</v>
      </c>
      <c r="AR109" s="209"/>
      <c r="AS109" s="209"/>
      <c r="AT109" s="209"/>
      <c r="AU109" s="209"/>
      <c r="AV109" s="209"/>
      <c r="AW109" s="209"/>
      <c r="AX109" s="1300">
        <f>+V109</f>
        <v>0</v>
      </c>
      <c r="AY109" s="1294">
        <f>SUM(AZ109:BE112)</f>
        <v>0</v>
      </c>
      <c r="AZ109" s="209"/>
      <c r="BA109" s="209"/>
      <c r="BB109" s="209"/>
      <c r="BC109" s="209"/>
      <c r="BD109" s="209"/>
      <c r="BE109" s="209"/>
      <c r="BF109" s="1300">
        <f>+W109</f>
        <v>0</v>
      </c>
      <c r="BG109" s="1294">
        <f>SUM(BH109:BM112)</f>
        <v>0</v>
      </c>
      <c r="BH109" s="209"/>
      <c r="BI109" s="209"/>
      <c r="BJ109" s="209"/>
      <c r="BK109" s="209"/>
      <c r="BL109" s="209"/>
      <c r="BM109" s="209"/>
      <c r="BN109" s="1300">
        <f>+X109</f>
        <v>0</v>
      </c>
      <c r="BO109" s="1294">
        <f>SUM(BP109:BU112)</f>
        <v>0</v>
      </c>
      <c r="BP109" s="209"/>
      <c r="BQ109" s="209"/>
      <c r="BR109" s="209"/>
      <c r="BS109" s="209"/>
      <c r="BT109" s="209"/>
      <c r="BU109" s="209"/>
    </row>
    <row r="110" spans="1:73" ht="40.15" customHeight="1">
      <c r="A110" s="133"/>
      <c r="B110" s="141"/>
      <c r="C110" s="1221"/>
      <c r="D110" s="1227"/>
      <c r="E110" s="1233"/>
      <c r="F110" s="1239">
        <v>430101300</v>
      </c>
      <c r="G110" s="1227" t="s">
        <v>3520</v>
      </c>
      <c r="H110" s="1245">
        <v>60</v>
      </c>
      <c r="I110" s="1245" t="s">
        <v>3244</v>
      </c>
      <c r="J110" s="1245">
        <v>43</v>
      </c>
      <c r="K110" s="1227" t="s">
        <v>3506</v>
      </c>
      <c r="L110" s="1245">
        <v>4301</v>
      </c>
      <c r="M110" s="1245" t="s">
        <v>3507</v>
      </c>
      <c r="N110" s="1253">
        <v>2024004540095</v>
      </c>
      <c r="O110" s="1227" t="s">
        <v>3508</v>
      </c>
      <c r="P110" s="1262"/>
      <c r="Q110" s="1268"/>
      <c r="R110" s="1277"/>
      <c r="S110" s="1277"/>
      <c r="T110" s="1285"/>
      <c r="U110" s="1288"/>
      <c r="V110" s="1288"/>
      <c r="W110" s="1288"/>
      <c r="X110" s="1288"/>
      <c r="Y110" s="1288"/>
      <c r="Z110" s="1295"/>
      <c r="AA110" s="1295"/>
      <c r="AB110" s="1295"/>
      <c r="AC110" s="1295"/>
      <c r="AD110" s="1295"/>
      <c r="AE110" s="1295"/>
      <c r="AF110" s="1295"/>
      <c r="AG110" s="198"/>
      <c r="AH110" s="199"/>
      <c r="AI110" s="199"/>
      <c r="AJ110" s="199"/>
      <c r="AK110" s="200"/>
      <c r="AL110" s="201"/>
      <c r="AM110" s="201"/>
      <c r="AN110" s="201"/>
      <c r="AO110" s="201"/>
      <c r="AP110" s="1301"/>
      <c r="AQ110" s="1295"/>
      <c r="AR110" s="210"/>
      <c r="AS110" s="210"/>
      <c r="AT110" s="210"/>
      <c r="AU110" s="210"/>
      <c r="AV110" s="210"/>
      <c r="AW110" s="210"/>
      <c r="AX110" s="1301"/>
      <c r="AY110" s="1295"/>
      <c r="AZ110" s="210"/>
      <c r="BA110" s="210"/>
      <c r="BB110" s="210"/>
      <c r="BC110" s="210"/>
      <c r="BD110" s="210"/>
      <c r="BE110" s="210"/>
      <c r="BF110" s="1301"/>
      <c r="BG110" s="1295"/>
      <c r="BH110" s="210"/>
      <c r="BI110" s="210"/>
      <c r="BJ110" s="210"/>
      <c r="BK110" s="210"/>
      <c r="BL110" s="210"/>
      <c r="BM110" s="210"/>
      <c r="BN110" s="1301"/>
      <c r="BO110" s="1295"/>
      <c r="BP110" s="210"/>
      <c r="BQ110" s="210"/>
      <c r="BR110" s="210"/>
      <c r="BS110" s="210"/>
      <c r="BT110" s="210"/>
      <c r="BU110" s="210"/>
    </row>
    <row r="111" spans="1:73" ht="40.15" customHeight="1">
      <c r="A111" s="133"/>
      <c r="B111" s="141"/>
      <c r="C111" s="1221"/>
      <c r="D111" s="1227"/>
      <c r="E111" s="1233"/>
      <c r="F111" s="1239">
        <v>430101300</v>
      </c>
      <c r="G111" s="1227" t="s">
        <v>3520</v>
      </c>
      <c r="H111" s="1245">
        <v>60</v>
      </c>
      <c r="I111" s="1245" t="s">
        <v>3244</v>
      </c>
      <c r="J111" s="1245">
        <v>43</v>
      </c>
      <c r="K111" s="1227" t="s">
        <v>3506</v>
      </c>
      <c r="L111" s="1245">
        <v>4301</v>
      </c>
      <c r="M111" s="1245" t="s">
        <v>3507</v>
      </c>
      <c r="N111" s="1253">
        <v>2024004540095</v>
      </c>
      <c r="O111" s="1227" t="s">
        <v>3508</v>
      </c>
      <c r="P111" s="1262"/>
      <c r="Q111" s="1268"/>
      <c r="R111" s="1277"/>
      <c r="S111" s="1277"/>
      <c r="T111" s="1285"/>
      <c r="U111" s="1288"/>
      <c r="V111" s="1288"/>
      <c r="W111" s="1288"/>
      <c r="X111" s="1288"/>
      <c r="Y111" s="1288"/>
      <c r="Z111" s="1295"/>
      <c r="AA111" s="1295"/>
      <c r="AB111" s="1295"/>
      <c r="AC111" s="1295"/>
      <c r="AD111" s="1295"/>
      <c r="AE111" s="1295"/>
      <c r="AF111" s="1295"/>
      <c r="AG111" s="200"/>
      <c r="AH111" s="199"/>
      <c r="AI111" s="199"/>
      <c r="AJ111" s="199"/>
      <c r="AK111" s="200"/>
      <c r="AL111" s="201"/>
      <c r="AM111" s="201"/>
      <c r="AN111" s="201"/>
      <c r="AO111" s="201"/>
      <c r="AP111" s="1301"/>
      <c r="AQ111" s="1295"/>
      <c r="AR111" s="210"/>
      <c r="AS111" s="210"/>
      <c r="AT111" s="210"/>
      <c r="AU111" s="210"/>
      <c r="AV111" s="210"/>
      <c r="AW111" s="210"/>
      <c r="AX111" s="1301"/>
      <c r="AY111" s="1295"/>
      <c r="AZ111" s="210"/>
      <c r="BA111" s="210"/>
      <c r="BB111" s="210"/>
      <c r="BC111" s="210"/>
      <c r="BD111" s="210"/>
      <c r="BE111" s="210"/>
      <c r="BF111" s="1301"/>
      <c r="BG111" s="1295"/>
      <c r="BH111" s="210"/>
      <c r="BI111" s="210"/>
      <c r="BJ111" s="210"/>
      <c r="BK111" s="210"/>
      <c r="BL111" s="210"/>
      <c r="BM111" s="210"/>
      <c r="BN111" s="1301"/>
      <c r="BO111" s="1295"/>
      <c r="BP111" s="210"/>
      <c r="BQ111" s="210"/>
      <c r="BR111" s="210"/>
      <c r="BS111" s="210"/>
      <c r="BT111" s="210"/>
      <c r="BU111" s="210"/>
    </row>
    <row r="112" spans="1:73" ht="40.15" customHeight="1">
      <c r="A112" s="133"/>
      <c r="B112" s="141"/>
      <c r="C112" s="1222"/>
      <c r="D112" s="1228"/>
      <c r="E112" s="1234"/>
      <c r="F112" s="1240">
        <v>430101300</v>
      </c>
      <c r="G112" s="1228" t="s">
        <v>3520</v>
      </c>
      <c r="H112" s="1246">
        <v>60</v>
      </c>
      <c r="I112" s="1246" t="s">
        <v>3244</v>
      </c>
      <c r="J112" s="1246">
        <v>43</v>
      </c>
      <c r="K112" s="1228" t="s">
        <v>3506</v>
      </c>
      <c r="L112" s="1246">
        <v>4301</v>
      </c>
      <c r="M112" s="1246" t="s">
        <v>3507</v>
      </c>
      <c r="N112" s="1254">
        <v>2024004540095</v>
      </c>
      <c r="O112" s="1228" t="s">
        <v>3508</v>
      </c>
      <c r="P112" s="1263"/>
      <c r="Q112" s="1269"/>
      <c r="R112" s="1278"/>
      <c r="S112" s="1278"/>
      <c r="T112" s="1286"/>
      <c r="U112" s="1289"/>
      <c r="V112" s="1289"/>
      <c r="W112" s="1289"/>
      <c r="X112" s="1289"/>
      <c r="Y112" s="1289"/>
      <c r="Z112" s="1296"/>
      <c r="AA112" s="1296"/>
      <c r="AB112" s="1296"/>
      <c r="AC112" s="1296"/>
      <c r="AD112" s="1296"/>
      <c r="AE112" s="1296"/>
      <c r="AF112" s="1296"/>
      <c r="AG112" s="202"/>
      <c r="AH112" s="203"/>
      <c r="AI112" s="203"/>
      <c r="AJ112" s="203"/>
      <c r="AK112" s="202"/>
      <c r="AL112" s="204"/>
      <c r="AM112" s="204"/>
      <c r="AN112" s="204"/>
      <c r="AO112" s="204"/>
      <c r="AP112" s="1302"/>
      <c r="AQ112" s="1296"/>
      <c r="AR112" s="211"/>
      <c r="AS112" s="211"/>
      <c r="AT112" s="211"/>
      <c r="AU112" s="211"/>
      <c r="AV112" s="211"/>
      <c r="AW112" s="211"/>
      <c r="AX112" s="1302"/>
      <c r="AY112" s="1296"/>
      <c r="AZ112" s="211"/>
      <c r="BA112" s="211"/>
      <c r="BB112" s="211"/>
      <c r="BC112" s="211"/>
      <c r="BD112" s="211"/>
      <c r="BE112" s="211"/>
      <c r="BF112" s="1302"/>
      <c r="BG112" s="1296"/>
      <c r="BH112" s="211"/>
      <c r="BI112" s="211"/>
      <c r="BJ112" s="211"/>
      <c r="BK112" s="211"/>
      <c r="BL112" s="211"/>
      <c r="BM112" s="211"/>
      <c r="BN112" s="1302"/>
      <c r="BO112" s="1296"/>
      <c r="BP112" s="211"/>
      <c r="BQ112" s="211"/>
      <c r="BR112" s="211"/>
      <c r="BS112" s="211"/>
      <c r="BT112" s="211"/>
      <c r="BU112" s="211"/>
    </row>
    <row r="113" spans="4:16" ht="40.15" customHeight="1">
      <c r="D113" s="212"/>
      <c r="E113" s="213"/>
      <c r="F113" s="214"/>
      <c r="G113" s="215"/>
      <c r="H113" s="216"/>
      <c r="I113" s="216"/>
      <c r="J113" s="217"/>
      <c r="K113" s="217"/>
      <c r="L113" s="212"/>
      <c r="M113" s="212"/>
      <c r="N113" s="212"/>
      <c r="O113" s="218"/>
      <c r="P113" s="212"/>
    </row>
    <row r="114" spans="4:16" ht="40.15" customHeight="1">
      <c r="D114" s="212"/>
      <c r="E114" s="213"/>
      <c r="F114" s="214"/>
      <c r="G114" s="215"/>
      <c r="H114" s="216"/>
      <c r="I114" s="216"/>
      <c r="J114" s="217"/>
      <c r="K114" s="217"/>
      <c r="L114" s="212"/>
      <c r="M114" s="212"/>
      <c r="N114" s="212"/>
      <c r="O114" s="218"/>
      <c r="P114" s="212"/>
    </row>
    <row r="115" spans="4:16" ht="40.15" customHeight="1">
      <c r="D115" s="212"/>
      <c r="E115" s="213"/>
      <c r="F115" s="214"/>
      <c r="G115" s="215"/>
      <c r="H115" s="216"/>
      <c r="I115" s="216"/>
      <c r="J115" s="217"/>
      <c r="K115" s="217"/>
      <c r="L115" s="212"/>
      <c r="M115" s="212"/>
      <c r="N115" s="212"/>
      <c r="O115" s="218"/>
      <c r="P115" s="212"/>
    </row>
    <row r="116" spans="4:16" ht="40.15" customHeight="1">
      <c r="D116" s="212"/>
      <c r="E116" s="213"/>
      <c r="F116" s="214"/>
      <c r="G116" s="215"/>
      <c r="H116" s="216"/>
      <c r="I116" s="216"/>
      <c r="J116" s="217"/>
      <c r="K116" s="217"/>
      <c r="L116" s="212"/>
      <c r="M116" s="212"/>
      <c r="N116" s="212"/>
      <c r="O116" s="218"/>
      <c r="P116" s="212"/>
    </row>
    <row r="117" spans="4:16" ht="40.15" customHeight="1">
      <c r="D117" s="212"/>
      <c r="E117" s="213"/>
      <c r="F117" s="214"/>
      <c r="G117" s="215"/>
      <c r="H117" s="216"/>
      <c r="I117" s="216"/>
      <c r="J117" s="217"/>
      <c r="K117" s="217"/>
      <c r="L117" s="212"/>
      <c r="M117" s="212"/>
      <c r="N117" s="212"/>
      <c r="O117" s="218"/>
      <c r="P117" s="212"/>
    </row>
    <row r="118" spans="4:16" ht="40.15" customHeight="1">
      <c r="D118" s="212"/>
      <c r="E118" s="213"/>
      <c r="F118" s="214"/>
      <c r="G118" s="215"/>
      <c r="H118" s="216"/>
      <c r="I118" s="216"/>
      <c r="J118" s="217"/>
      <c r="K118" s="217"/>
      <c r="L118" s="212"/>
      <c r="M118" s="212"/>
      <c r="N118" s="212"/>
      <c r="O118" s="218"/>
      <c r="P118" s="212"/>
    </row>
    <row r="119" spans="4:16" ht="40.15" customHeight="1">
      <c r="D119" s="212"/>
      <c r="E119" s="213"/>
      <c r="F119" s="214"/>
      <c r="G119" s="215"/>
      <c r="H119" s="216"/>
      <c r="I119" s="216"/>
      <c r="J119" s="217"/>
      <c r="K119" s="217"/>
      <c r="L119" s="212"/>
      <c r="M119" s="212"/>
      <c r="N119" s="212"/>
      <c r="O119" s="218"/>
      <c r="P119" s="212"/>
    </row>
    <row r="120" spans="4:16" ht="40.15" customHeight="1">
      <c r="D120" s="212"/>
      <c r="E120" s="213"/>
      <c r="F120" s="214"/>
      <c r="G120" s="215"/>
      <c r="H120" s="216"/>
      <c r="I120" s="216"/>
      <c r="J120" s="217"/>
      <c r="K120" s="217"/>
      <c r="L120" s="212"/>
      <c r="M120" s="212"/>
      <c r="N120" s="212"/>
      <c r="O120" s="218"/>
      <c r="P120" s="212"/>
    </row>
    <row r="121" spans="4:16" ht="40.15" customHeight="1">
      <c r="D121" s="212"/>
      <c r="E121" s="213"/>
      <c r="F121" s="214"/>
      <c r="G121" s="215"/>
      <c r="H121" s="216"/>
      <c r="I121" s="216"/>
      <c r="J121" s="217"/>
      <c r="K121" s="217"/>
      <c r="L121" s="212"/>
      <c r="M121" s="212"/>
      <c r="N121" s="212"/>
      <c r="O121" s="218"/>
      <c r="P121" s="212"/>
    </row>
    <row r="122" spans="4:16" ht="40.15" customHeight="1">
      <c r="D122" s="212"/>
      <c r="E122" s="213"/>
      <c r="F122" s="214"/>
      <c r="G122" s="215"/>
      <c r="H122" s="216"/>
      <c r="I122" s="216"/>
      <c r="J122" s="217"/>
      <c r="K122" s="217"/>
      <c r="L122" s="212"/>
      <c r="M122" s="212"/>
      <c r="N122" s="212"/>
      <c r="O122" s="218"/>
      <c r="P122" s="212"/>
    </row>
    <row r="123" spans="4:16" ht="40.15" customHeight="1">
      <c r="D123" s="212"/>
      <c r="E123" s="213"/>
      <c r="F123" s="214"/>
      <c r="G123" s="215"/>
      <c r="H123" s="216"/>
      <c r="I123" s="216"/>
      <c r="J123" s="217"/>
      <c r="K123" s="217"/>
      <c r="L123" s="212"/>
      <c r="M123" s="212"/>
      <c r="N123" s="212"/>
      <c r="O123" s="218"/>
      <c r="P123" s="212"/>
    </row>
    <row r="124" spans="4:16" ht="40.15" customHeight="1">
      <c r="D124" s="212"/>
      <c r="E124" s="213"/>
      <c r="F124" s="214"/>
      <c r="G124" s="215"/>
      <c r="H124" s="216"/>
      <c r="I124" s="216"/>
      <c r="J124" s="217"/>
      <c r="K124" s="217"/>
      <c r="L124" s="212"/>
      <c r="M124" s="212"/>
      <c r="N124" s="212"/>
      <c r="O124" s="218"/>
      <c r="P124" s="212"/>
    </row>
    <row r="125" spans="4:16" ht="40.15" customHeight="1">
      <c r="D125" s="212"/>
      <c r="E125" s="213"/>
      <c r="F125" s="214"/>
      <c r="G125" s="215"/>
      <c r="H125" s="216"/>
      <c r="I125" s="216"/>
      <c r="J125" s="217"/>
      <c r="K125" s="217"/>
      <c r="L125" s="212"/>
      <c r="M125" s="212"/>
      <c r="N125" s="212"/>
      <c r="O125" s="218"/>
      <c r="P125" s="212"/>
    </row>
    <row r="126" spans="4:16" ht="40.15" customHeight="1">
      <c r="D126" s="212"/>
      <c r="E126" s="213"/>
      <c r="F126" s="214"/>
      <c r="G126" s="215"/>
      <c r="H126" s="216"/>
      <c r="I126" s="216"/>
      <c r="J126" s="217"/>
      <c r="K126" s="217"/>
      <c r="L126" s="212"/>
      <c r="M126" s="212"/>
      <c r="N126" s="212"/>
      <c r="O126" s="218"/>
      <c r="P126" s="212"/>
    </row>
    <row r="127" spans="4:16" ht="40.15" customHeight="1">
      <c r="D127" s="212"/>
      <c r="E127" s="213"/>
      <c r="F127" s="214"/>
      <c r="G127" s="215"/>
      <c r="H127" s="216"/>
      <c r="I127" s="216"/>
      <c r="J127" s="217"/>
      <c r="K127" s="217"/>
      <c r="L127" s="212"/>
      <c r="M127" s="212"/>
      <c r="N127" s="212"/>
      <c r="O127" s="218"/>
      <c r="P127" s="212"/>
    </row>
    <row r="128" spans="4:16" ht="40.15" customHeight="1">
      <c r="D128" s="212"/>
      <c r="E128" s="213"/>
      <c r="F128" s="214"/>
      <c r="G128" s="215"/>
      <c r="H128" s="216"/>
      <c r="I128" s="216"/>
      <c r="J128" s="217"/>
      <c r="K128" s="217"/>
      <c r="L128" s="212"/>
      <c r="M128" s="212"/>
      <c r="N128" s="212"/>
      <c r="O128" s="218"/>
      <c r="P128" s="212"/>
    </row>
    <row r="129" spans="4:16" ht="40.15" customHeight="1">
      <c r="D129" s="212"/>
      <c r="E129" s="213"/>
      <c r="F129" s="214"/>
      <c r="G129" s="215"/>
      <c r="H129" s="216"/>
      <c r="I129" s="216"/>
      <c r="J129" s="217"/>
      <c r="K129" s="217"/>
      <c r="L129" s="212"/>
      <c r="M129" s="212"/>
      <c r="N129" s="212"/>
      <c r="O129" s="218"/>
      <c r="P129" s="212"/>
    </row>
    <row r="130" spans="4:16" ht="40.15" customHeight="1">
      <c r="D130" s="212"/>
      <c r="E130" s="213"/>
      <c r="F130" s="214"/>
      <c r="G130" s="215"/>
      <c r="H130" s="216"/>
      <c r="I130" s="216"/>
      <c r="J130" s="217"/>
      <c r="K130" s="217"/>
      <c r="L130" s="212"/>
      <c r="M130" s="212"/>
      <c r="N130" s="212"/>
      <c r="O130" s="218"/>
      <c r="P130" s="212"/>
    </row>
    <row r="131" spans="4:16" ht="40.15" customHeight="1">
      <c r="D131" s="212"/>
      <c r="E131" s="213"/>
      <c r="F131" s="214"/>
      <c r="G131" s="215"/>
      <c r="H131" s="216"/>
      <c r="I131" s="216"/>
      <c r="J131" s="217"/>
      <c r="K131" s="217"/>
      <c r="L131" s="212"/>
      <c r="M131" s="212"/>
      <c r="N131" s="212"/>
      <c r="O131" s="218"/>
      <c r="P131" s="212"/>
    </row>
    <row r="132" spans="4:16" ht="40.15" customHeight="1">
      <c r="D132" s="212"/>
      <c r="E132" s="213"/>
      <c r="F132" s="214"/>
      <c r="G132" s="215"/>
      <c r="H132" s="216"/>
      <c r="I132" s="216"/>
      <c r="J132" s="217"/>
      <c r="K132" s="217"/>
      <c r="L132" s="212"/>
      <c r="M132" s="212"/>
      <c r="N132" s="212"/>
      <c r="O132" s="218"/>
      <c r="P132" s="212"/>
    </row>
    <row r="133" spans="4:16" ht="40.15" customHeight="1">
      <c r="D133" s="212"/>
      <c r="E133" s="213"/>
      <c r="F133" s="214"/>
      <c r="G133" s="215"/>
      <c r="H133" s="216"/>
      <c r="I133" s="216"/>
      <c r="J133" s="217"/>
      <c r="K133" s="217"/>
      <c r="L133" s="212"/>
      <c r="M133" s="212"/>
      <c r="N133" s="212"/>
      <c r="O133" s="218"/>
      <c r="P133" s="212"/>
    </row>
    <row r="134" spans="4:16" ht="40.15" customHeight="1">
      <c r="D134" s="212"/>
      <c r="E134" s="213"/>
      <c r="F134" s="214"/>
      <c r="G134" s="215"/>
      <c r="H134" s="216"/>
      <c r="I134" s="216"/>
      <c r="J134" s="217"/>
      <c r="K134" s="217"/>
      <c r="L134" s="212"/>
      <c r="M134" s="212"/>
      <c r="N134" s="212"/>
      <c r="O134" s="218"/>
      <c r="P134" s="212"/>
    </row>
    <row r="135" spans="4:16" ht="40.15" customHeight="1">
      <c r="D135" s="212"/>
      <c r="E135" s="213"/>
      <c r="F135" s="214"/>
      <c r="G135" s="215"/>
      <c r="H135" s="216"/>
      <c r="I135" s="216"/>
      <c r="J135" s="217"/>
      <c r="K135" s="217"/>
      <c r="L135" s="212"/>
      <c r="M135" s="212"/>
      <c r="N135" s="212"/>
      <c r="O135" s="218"/>
      <c r="P135" s="212"/>
    </row>
    <row r="136" spans="4:16" ht="40.15" customHeight="1">
      <c r="D136" s="212"/>
      <c r="E136" s="213"/>
      <c r="F136" s="214"/>
      <c r="G136" s="215"/>
      <c r="H136" s="216"/>
      <c r="I136" s="216"/>
      <c r="J136" s="217"/>
      <c r="K136" s="217"/>
      <c r="L136" s="212"/>
      <c r="M136" s="212"/>
      <c r="N136" s="212"/>
      <c r="O136" s="218"/>
      <c r="P136" s="212"/>
    </row>
    <row r="137" spans="4:16" ht="40.15" customHeight="1">
      <c r="D137" s="212"/>
      <c r="E137" s="213"/>
      <c r="F137" s="214"/>
      <c r="G137" s="215"/>
      <c r="H137" s="216"/>
      <c r="I137" s="216"/>
      <c r="J137" s="217"/>
      <c r="K137" s="217"/>
      <c r="L137" s="212"/>
      <c r="M137" s="212"/>
      <c r="N137" s="212"/>
      <c r="O137" s="218"/>
      <c r="P137" s="212"/>
    </row>
    <row r="138" spans="4:16" ht="40.15" customHeight="1">
      <c r="D138" s="212"/>
      <c r="E138" s="213"/>
      <c r="F138" s="214"/>
      <c r="G138" s="215"/>
      <c r="H138" s="216"/>
      <c r="I138" s="216"/>
      <c r="J138" s="217"/>
      <c r="K138" s="217"/>
      <c r="L138" s="212"/>
      <c r="M138" s="212"/>
      <c r="N138" s="212"/>
      <c r="O138" s="218"/>
      <c r="P138" s="212"/>
    </row>
    <row r="139" spans="4:16" ht="40.15" customHeight="1">
      <c r="D139" s="212"/>
      <c r="E139" s="213"/>
      <c r="F139" s="214"/>
      <c r="G139" s="215"/>
      <c r="H139" s="216"/>
      <c r="I139" s="216"/>
      <c r="J139" s="217"/>
      <c r="K139" s="217"/>
      <c r="L139" s="212"/>
      <c r="M139" s="212"/>
      <c r="N139" s="212"/>
      <c r="O139" s="218"/>
      <c r="P139" s="212"/>
    </row>
    <row r="140" spans="4:16" ht="40.15" customHeight="1">
      <c r="D140" s="212"/>
      <c r="E140" s="213"/>
      <c r="F140" s="214"/>
      <c r="G140" s="215"/>
      <c r="H140" s="216"/>
      <c r="I140" s="216"/>
      <c r="J140" s="217"/>
      <c r="K140" s="217"/>
      <c r="L140" s="212"/>
      <c r="M140" s="212"/>
      <c r="N140" s="212"/>
      <c r="O140" s="218"/>
      <c r="P140" s="212"/>
    </row>
    <row r="141" spans="4:16" ht="40.15" customHeight="1">
      <c r="D141" s="212"/>
      <c r="E141" s="213"/>
      <c r="F141" s="214"/>
      <c r="G141" s="215"/>
      <c r="H141" s="216"/>
      <c r="I141" s="216"/>
      <c r="J141" s="217"/>
      <c r="K141" s="217"/>
      <c r="L141" s="212"/>
      <c r="M141" s="212"/>
      <c r="N141" s="212"/>
      <c r="O141" s="218"/>
      <c r="P141" s="212"/>
    </row>
    <row r="142" spans="4:16" ht="40.15" customHeight="1">
      <c r="D142" s="212"/>
      <c r="E142" s="213"/>
      <c r="F142" s="214"/>
      <c r="G142" s="215"/>
      <c r="H142" s="216"/>
      <c r="I142" s="216"/>
      <c r="J142" s="217"/>
      <c r="K142" s="217"/>
      <c r="L142" s="212"/>
      <c r="M142" s="212"/>
      <c r="N142" s="212"/>
      <c r="O142" s="218"/>
      <c r="P142" s="212"/>
    </row>
    <row r="143" spans="4:16" ht="40.15" customHeight="1">
      <c r="D143" s="212"/>
      <c r="E143" s="213"/>
      <c r="F143" s="214"/>
      <c r="G143" s="215"/>
      <c r="H143" s="216"/>
      <c r="I143" s="216"/>
      <c r="J143" s="217"/>
      <c r="K143" s="217"/>
      <c r="L143" s="212"/>
      <c r="M143" s="212"/>
      <c r="N143" s="212"/>
      <c r="O143" s="218"/>
      <c r="P143" s="212"/>
    </row>
    <row r="144" spans="4:16" ht="40.15" customHeight="1">
      <c r="D144" s="212"/>
      <c r="E144" s="213"/>
      <c r="F144" s="214"/>
      <c r="G144" s="215"/>
      <c r="H144" s="216"/>
      <c r="I144" s="216"/>
      <c r="J144" s="217"/>
      <c r="K144" s="217"/>
      <c r="L144" s="212"/>
      <c r="M144" s="212"/>
      <c r="N144" s="212"/>
      <c r="O144" s="218"/>
      <c r="P144" s="212"/>
    </row>
    <row r="145" spans="4:16" ht="40.15" customHeight="1">
      <c r="D145" s="212"/>
      <c r="E145" s="213"/>
      <c r="F145" s="214"/>
      <c r="G145" s="215"/>
      <c r="H145" s="216"/>
      <c r="I145" s="216"/>
      <c r="J145" s="217"/>
      <c r="K145" s="217"/>
      <c r="L145" s="212"/>
      <c r="M145" s="212"/>
      <c r="N145" s="212"/>
      <c r="O145" s="218"/>
      <c r="P145" s="212"/>
    </row>
    <row r="146" spans="4:16" ht="40.15" customHeight="1">
      <c r="D146" s="212"/>
      <c r="E146" s="213"/>
      <c r="F146" s="214"/>
      <c r="G146" s="215"/>
      <c r="H146" s="216"/>
      <c r="I146" s="216"/>
      <c r="J146" s="217"/>
      <c r="K146" s="217"/>
      <c r="L146" s="212"/>
      <c r="M146" s="212"/>
      <c r="N146" s="212"/>
      <c r="O146" s="218"/>
      <c r="P146" s="212"/>
    </row>
    <row r="147" spans="4:16" ht="40.15" customHeight="1">
      <c r="D147" s="212"/>
      <c r="E147" s="213"/>
      <c r="F147" s="214"/>
      <c r="G147" s="215"/>
      <c r="H147" s="216"/>
      <c r="I147" s="216"/>
      <c r="J147" s="217"/>
      <c r="K147" s="217"/>
      <c r="L147" s="212"/>
      <c r="M147" s="212"/>
      <c r="N147" s="212"/>
      <c r="O147" s="218"/>
      <c r="P147" s="212"/>
    </row>
    <row r="148" spans="4:16" ht="40.15" customHeight="1">
      <c r="D148" s="212"/>
      <c r="E148" s="213"/>
      <c r="F148" s="214"/>
      <c r="G148" s="215"/>
      <c r="H148" s="216"/>
      <c r="I148" s="216"/>
      <c r="J148" s="217"/>
      <c r="K148" s="217"/>
      <c r="L148" s="212"/>
      <c r="M148" s="212"/>
      <c r="N148" s="212"/>
      <c r="O148" s="218"/>
      <c r="P148" s="212"/>
    </row>
    <row r="149" spans="4:16" ht="40.15" customHeight="1">
      <c r="D149" s="212"/>
      <c r="E149" s="213"/>
      <c r="F149" s="214"/>
      <c r="G149" s="215"/>
      <c r="H149" s="216"/>
      <c r="I149" s="216"/>
      <c r="J149" s="217"/>
      <c r="K149" s="217"/>
      <c r="L149" s="212"/>
      <c r="M149" s="212"/>
      <c r="N149" s="212"/>
      <c r="O149" s="218"/>
      <c r="P149" s="212"/>
    </row>
    <row r="150" spans="4:16" ht="40.15" customHeight="1">
      <c r="D150" s="212"/>
      <c r="E150" s="213"/>
      <c r="F150" s="214"/>
      <c r="G150" s="215"/>
      <c r="H150" s="216"/>
      <c r="I150" s="216"/>
      <c r="J150" s="217"/>
      <c r="K150" s="217"/>
      <c r="L150" s="212"/>
      <c r="M150" s="212"/>
      <c r="N150" s="212"/>
      <c r="O150" s="218"/>
      <c r="P150" s="212"/>
    </row>
    <row r="151" spans="4:16" ht="40.15" customHeight="1">
      <c r="D151" s="212"/>
      <c r="E151" s="213"/>
      <c r="F151" s="214"/>
      <c r="G151" s="215"/>
      <c r="H151" s="216"/>
      <c r="I151" s="216"/>
      <c r="J151" s="217"/>
      <c r="K151" s="217"/>
      <c r="L151" s="212"/>
      <c r="M151" s="212"/>
      <c r="N151" s="212"/>
      <c r="O151" s="218"/>
      <c r="P151" s="212"/>
    </row>
    <row r="152" spans="4:16" ht="40.15" customHeight="1">
      <c r="D152" s="212"/>
      <c r="E152" s="213"/>
      <c r="F152" s="214"/>
      <c r="G152" s="215"/>
      <c r="H152" s="216"/>
      <c r="I152" s="216"/>
      <c r="J152" s="217"/>
      <c r="K152" s="217"/>
      <c r="L152" s="212"/>
      <c r="M152" s="212"/>
      <c r="N152" s="212"/>
      <c r="O152" s="218"/>
      <c r="P152" s="212"/>
    </row>
    <row r="153" spans="4:16" ht="40.15" customHeight="1">
      <c r="D153" s="212"/>
      <c r="E153" s="213"/>
      <c r="F153" s="214"/>
      <c r="G153" s="215"/>
      <c r="H153" s="216"/>
      <c r="I153" s="216"/>
      <c r="J153" s="217"/>
      <c r="K153" s="217"/>
      <c r="L153" s="212"/>
      <c r="M153" s="212"/>
      <c r="N153" s="212"/>
      <c r="O153" s="218"/>
      <c r="P153" s="212"/>
    </row>
    <row r="154" spans="4:16" ht="40.15" customHeight="1">
      <c r="D154" s="212"/>
      <c r="E154" s="213"/>
      <c r="F154" s="214"/>
      <c r="G154" s="215"/>
      <c r="H154" s="216"/>
      <c r="I154" s="216"/>
      <c r="J154" s="217"/>
      <c r="K154" s="217"/>
      <c r="L154" s="212"/>
      <c r="M154" s="212"/>
      <c r="N154" s="212"/>
      <c r="O154" s="218"/>
      <c r="P154" s="212"/>
    </row>
    <row r="155" spans="4:16" ht="40.15" customHeight="1">
      <c r="D155" s="212"/>
      <c r="E155" s="213"/>
      <c r="F155" s="214"/>
      <c r="G155" s="215"/>
      <c r="H155" s="216"/>
      <c r="I155" s="216"/>
      <c r="J155" s="217"/>
      <c r="K155" s="217"/>
      <c r="L155" s="212"/>
      <c r="M155" s="212"/>
      <c r="N155" s="212"/>
      <c r="O155" s="218"/>
      <c r="P155" s="212"/>
    </row>
    <row r="156" spans="4:16" ht="40.15" customHeight="1">
      <c r="D156" s="212"/>
      <c r="E156" s="213"/>
      <c r="F156" s="214"/>
      <c r="G156" s="215"/>
      <c r="H156" s="216"/>
      <c r="I156" s="216"/>
      <c r="J156" s="217"/>
      <c r="K156" s="217"/>
      <c r="L156" s="212"/>
      <c r="M156" s="212"/>
      <c r="N156" s="212"/>
      <c r="O156" s="218"/>
      <c r="P156" s="212"/>
    </row>
    <row r="157" spans="4:16" ht="40.15" customHeight="1">
      <c r="D157" s="212"/>
      <c r="E157" s="213"/>
      <c r="F157" s="214"/>
      <c r="G157" s="215"/>
      <c r="H157" s="216"/>
      <c r="I157" s="216"/>
      <c r="J157" s="217"/>
      <c r="K157" s="217"/>
      <c r="L157" s="212"/>
      <c r="M157" s="212"/>
      <c r="N157" s="212"/>
      <c r="O157" s="218"/>
      <c r="P157" s="212"/>
    </row>
    <row r="158" spans="4:16" ht="40.15" customHeight="1">
      <c r="D158" s="212"/>
      <c r="E158" s="213"/>
      <c r="F158" s="214"/>
      <c r="G158" s="215"/>
      <c r="H158" s="216"/>
      <c r="I158" s="216"/>
      <c r="J158" s="217"/>
      <c r="K158" s="217"/>
      <c r="L158" s="212"/>
      <c r="M158" s="212"/>
      <c r="N158" s="212"/>
      <c r="O158" s="218"/>
      <c r="P158" s="212"/>
    </row>
    <row r="159" spans="4:16" ht="40.15" customHeight="1">
      <c r="D159" s="212"/>
      <c r="E159" s="213"/>
      <c r="F159" s="214"/>
      <c r="G159" s="215"/>
      <c r="H159" s="216"/>
      <c r="I159" s="216"/>
      <c r="J159" s="217"/>
      <c r="K159" s="217"/>
      <c r="L159" s="212"/>
      <c r="M159" s="212"/>
      <c r="N159" s="212"/>
      <c r="O159" s="218"/>
      <c r="P159" s="212"/>
    </row>
    <row r="160" spans="4:16" ht="40.15" customHeight="1">
      <c r="D160" s="212"/>
      <c r="E160" s="213"/>
      <c r="F160" s="214"/>
      <c r="G160" s="215"/>
      <c r="H160" s="216"/>
      <c r="I160" s="216"/>
      <c r="J160" s="217"/>
      <c r="K160" s="217"/>
      <c r="L160" s="212"/>
      <c r="M160" s="212"/>
      <c r="N160" s="212"/>
      <c r="O160" s="218"/>
      <c r="P160" s="212"/>
    </row>
    <row r="161" spans="4:16" ht="40.15" customHeight="1">
      <c r="D161" s="212"/>
      <c r="E161" s="213"/>
      <c r="F161" s="214"/>
      <c r="G161" s="215"/>
      <c r="H161" s="216"/>
      <c r="I161" s="216"/>
      <c r="J161" s="217"/>
      <c r="K161" s="217"/>
      <c r="L161" s="212"/>
      <c r="M161" s="212"/>
      <c r="N161" s="212"/>
      <c r="O161" s="218"/>
      <c r="P161" s="212"/>
    </row>
    <row r="162" spans="4:16" ht="40.15" customHeight="1">
      <c r="D162" s="212"/>
      <c r="E162" s="213"/>
      <c r="F162" s="214"/>
      <c r="G162" s="215"/>
      <c r="H162" s="216"/>
      <c r="I162" s="216"/>
      <c r="J162" s="217"/>
      <c r="K162" s="217"/>
      <c r="L162" s="212"/>
      <c r="M162" s="212"/>
      <c r="N162" s="212"/>
      <c r="O162" s="218"/>
      <c r="P162" s="212"/>
    </row>
    <row r="163" spans="4:16" ht="40.15" customHeight="1">
      <c r="D163" s="212"/>
      <c r="E163" s="213"/>
      <c r="F163" s="214"/>
      <c r="G163" s="215"/>
      <c r="H163" s="216"/>
      <c r="I163" s="216"/>
      <c r="J163" s="217"/>
      <c r="K163" s="217"/>
      <c r="L163" s="212"/>
      <c r="M163" s="212"/>
      <c r="N163" s="212"/>
      <c r="O163" s="218"/>
      <c r="P163" s="212"/>
    </row>
    <row r="164" spans="4:16" ht="40.15" customHeight="1">
      <c r="D164" s="212"/>
      <c r="E164" s="213"/>
      <c r="F164" s="214"/>
      <c r="G164" s="215"/>
      <c r="H164" s="216"/>
      <c r="I164" s="216"/>
      <c r="J164" s="217"/>
      <c r="K164" s="217"/>
      <c r="L164" s="212"/>
      <c r="M164" s="212"/>
      <c r="N164" s="212"/>
      <c r="O164" s="218"/>
      <c r="P164" s="212"/>
    </row>
    <row r="165" spans="4:16" ht="40.15" customHeight="1">
      <c r="D165" s="212"/>
      <c r="E165" s="213"/>
      <c r="F165" s="214"/>
      <c r="G165" s="215"/>
      <c r="H165" s="216"/>
      <c r="I165" s="216"/>
      <c r="J165" s="217"/>
      <c r="K165" s="217"/>
      <c r="L165" s="212"/>
      <c r="M165" s="212"/>
      <c r="N165" s="212"/>
      <c r="O165" s="218"/>
      <c r="P165" s="212"/>
    </row>
    <row r="166" spans="4:16" ht="40.15" customHeight="1">
      <c r="D166" s="212"/>
      <c r="E166" s="213"/>
      <c r="F166" s="214"/>
      <c r="G166" s="215"/>
      <c r="H166" s="216"/>
      <c r="I166" s="216"/>
      <c r="J166" s="217"/>
      <c r="K166" s="217"/>
      <c r="L166" s="212"/>
      <c r="M166" s="212"/>
      <c r="N166" s="212"/>
      <c r="O166" s="218"/>
      <c r="P166" s="212"/>
    </row>
    <row r="167" spans="4:16" ht="40.15" customHeight="1">
      <c r="D167" s="212"/>
      <c r="E167" s="213"/>
      <c r="F167" s="214"/>
      <c r="G167" s="215"/>
      <c r="H167" s="216"/>
      <c r="I167" s="216"/>
      <c r="J167" s="217"/>
      <c r="K167" s="217"/>
      <c r="L167" s="212"/>
      <c r="M167" s="212"/>
      <c r="N167" s="212"/>
      <c r="O167" s="218"/>
      <c r="P167" s="212"/>
    </row>
    <row r="168" spans="4:16" ht="40.15" customHeight="1">
      <c r="D168" s="212"/>
      <c r="E168" s="213"/>
      <c r="F168" s="214"/>
      <c r="G168" s="215"/>
      <c r="H168" s="216"/>
      <c r="I168" s="216"/>
      <c r="J168" s="217"/>
      <c r="K168" s="217"/>
      <c r="L168" s="212"/>
      <c r="M168" s="212"/>
      <c r="N168" s="212"/>
      <c r="O168" s="218"/>
      <c r="P168" s="212"/>
    </row>
    <row r="169" spans="4:16" ht="40.15" customHeight="1">
      <c r="D169" s="212"/>
      <c r="E169" s="213"/>
      <c r="F169" s="214"/>
      <c r="G169" s="215"/>
      <c r="H169" s="216"/>
      <c r="I169" s="216"/>
      <c r="J169" s="217"/>
      <c r="K169" s="217"/>
      <c r="L169" s="212"/>
      <c r="M169" s="212"/>
      <c r="N169" s="212"/>
      <c r="O169" s="218"/>
      <c r="P169" s="212"/>
    </row>
    <row r="170" spans="4:16" ht="40.15" customHeight="1">
      <c r="D170" s="212"/>
      <c r="E170" s="213"/>
      <c r="F170" s="214"/>
      <c r="G170" s="215"/>
      <c r="H170" s="216"/>
      <c r="I170" s="216"/>
      <c r="J170" s="217"/>
      <c r="K170" s="217"/>
      <c r="L170" s="212"/>
      <c r="M170" s="212"/>
      <c r="N170" s="212"/>
      <c r="O170" s="218"/>
      <c r="P170" s="212"/>
    </row>
    <row r="171" spans="4:16" ht="40.15" customHeight="1">
      <c r="D171" s="212"/>
      <c r="E171" s="213"/>
      <c r="F171" s="214"/>
      <c r="G171" s="215"/>
      <c r="H171" s="216"/>
      <c r="I171" s="216"/>
      <c r="J171" s="217"/>
      <c r="K171" s="217"/>
      <c r="L171" s="212"/>
      <c r="M171" s="212"/>
      <c r="N171" s="212"/>
      <c r="O171" s="218"/>
      <c r="P171" s="212"/>
    </row>
    <row r="172" spans="4:16" ht="40.15" customHeight="1">
      <c r="D172" s="212"/>
      <c r="E172" s="213"/>
      <c r="F172" s="214"/>
      <c r="G172" s="215"/>
      <c r="H172" s="216"/>
      <c r="I172" s="216"/>
      <c r="J172" s="217"/>
      <c r="K172" s="217"/>
      <c r="L172" s="212"/>
      <c r="M172" s="212"/>
      <c r="N172" s="212"/>
      <c r="O172" s="218"/>
      <c r="P172" s="212"/>
    </row>
    <row r="173" spans="4:16" ht="40.15" customHeight="1">
      <c r="D173" s="212"/>
      <c r="E173" s="213"/>
      <c r="F173" s="214"/>
      <c r="G173" s="215"/>
      <c r="H173" s="216"/>
      <c r="I173" s="216"/>
      <c r="J173" s="217"/>
      <c r="K173" s="217"/>
      <c r="L173" s="212"/>
      <c r="M173" s="212"/>
      <c r="N173" s="212"/>
      <c r="O173" s="218"/>
      <c r="P173" s="212"/>
    </row>
    <row r="174" spans="4:16" ht="40.15" customHeight="1">
      <c r="D174" s="212"/>
      <c r="E174" s="213"/>
      <c r="F174" s="214"/>
      <c r="G174" s="215"/>
      <c r="H174" s="216"/>
      <c r="I174" s="216"/>
      <c r="J174" s="217"/>
      <c r="K174" s="217"/>
      <c r="L174" s="212"/>
      <c r="M174" s="212"/>
      <c r="N174" s="212"/>
      <c r="O174" s="218"/>
      <c r="P174" s="212"/>
    </row>
    <row r="175" spans="4:16" ht="40.15" customHeight="1">
      <c r="D175" s="212"/>
      <c r="E175" s="213"/>
      <c r="F175" s="214"/>
      <c r="G175" s="215"/>
      <c r="H175" s="216"/>
      <c r="I175" s="216"/>
      <c r="J175" s="217"/>
      <c r="K175" s="217"/>
      <c r="L175" s="212"/>
      <c r="M175" s="212"/>
      <c r="N175" s="212"/>
      <c r="O175" s="218"/>
      <c r="P175" s="212"/>
    </row>
    <row r="176" spans="4:16" ht="40.15" customHeight="1">
      <c r="D176" s="212"/>
      <c r="E176" s="213"/>
      <c r="F176" s="214"/>
      <c r="G176" s="215"/>
      <c r="H176" s="216"/>
      <c r="I176" s="216"/>
      <c r="J176" s="217"/>
      <c r="K176" s="217"/>
      <c r="L176" s="212"/>
      <c r="M176" s="212"/>
      <c r="N176" s="212"/>
      <c r="O176" s="218"/>
      <c r="P176" s="212"/>
    </row>
    <row r="177" spans="4:16" ht="40.15" customHeight="1">
      <c r="D177" s="212"/>
      <c r="E177" s="213"/>
      <c r="F177" s="214"/>
      <c r="G177" s="215"/>
      <c r="H177" s="216"/>
      <c r="I177" s="216"/>
      <c r="J177" s="217"/>
      <c r="K177" s="217"/>
      <c r="L177" s="212"/>
      <c r="M177" s="212"/>
      <c r="N177" s="212"/>
      <c r="O177" s="218"/>
      <c r="P177" s="212"/>
    </row>
    <row r="178" spans="4:16" ht="40.15" customHeight="1">
      <c r="D178" s="212"/>
      <c r="E178" s="213"/>
      <c r="F178" s="214"/>
      <c r="G178" s="215"/>
      <c r="H178" s="216"/>
      <c r="I178" s="216"/>
      <c r="J178" s="217"/>
      <c r="K178" s="217"/>
      <c r="L178" s="212"/>
      <c r="M178" s="212"/>
      <c r="N178" s="212"/>
      <c r="O178" s="218"/>
      <c r="P178" s="212"/>
    </row>
    <row r="179" spans="4:16" ht="40.15" customHeight="1">
      <c r="D179" s="212"/>
      <c r="E179" s="213"/>
      <c r="F179" s="214"/>
      <c r="G179" s="215"/>
      <c r="H179" s="216"/>
      <c r="I179" s="216"/>
      <c r="J179" s="217"/>
      <c r="K179" s="217"/>
      <c r="L179" s="212"/>
      <c r="M179" s="212"/>
      <c r="N179" s="212"/>
      <c r="O179" s="218"/>
      <c r="P179" s="212"/>
    </row>
    <row r="180" spans="4:16" ht="40.15" customHeight="1">
      <c r="D180" s="212"/>
      <c r="E180" s="213"/>
      <c r="F180" s="214"/>
      <c r="G180" s="215"/>
      <c r="H180" s="216"/>
      <c r="I180" s="216"/>
      <c r="J180" s="217"/>
      <c r="K180" s="217"/>
      <c r="L180" s="212"/>
      <c r="M180" s="212"/>
      <c r="N180" s="212"/>
      <c r="O180" s="218"/>
      <c r="P180" s="212"/>
    </row>
    <row r="181" spans="4:16" ht="40.15" customHeight="1">
      <c r="D181" s="212"/>
      <c r="E181" s="213"/>
      <c r="F181" s="214"/>
      <c r="G181" s="215"/>
      <c r="H181" s="216"/>
      <c r="I181" s="216"/>
      <c r="J181" s="217"/>
      <c r="K181" s="217"/>
      <c r="L181" s="212"/>
      <c r="M181" s="212"/>
      <c r="N181" s="212"/>
      <c r="O181" s="218"/>
      <c r="P181" s="212"/>
    </row>
    <row r="182" spans="4:16" ht="40.15" customHeight="1">
      <c r="D182" s="212"/>
      <c r="E182" s="213"/>
      <c r="F182" s="214"/>
      <c r="G182" s="215"/>
      <c r="H182" s="216"/>
      <c r="I182" s="216"/>
      <c r="J182" s="217"/>
      <c r="K182" s="217"/>
      <c r="L182" s="212"/>
      <c r="M182" s="212"/>
      <c r="N182" s="212"/>
      <c r="O182" s="218"/>
      <c r="P182" s="212"/>
    </row>
    <row r="183" spans="4:16" ht="40.15" customHeight="1">
      <c r="D183" s="212"/>
      <c r="E183" s="213"/>
      <c r="F183" s="214"/>
      <c r="G183" s="215"/>
      <c r="H183" s="216"/>
      <c r="I183" s="216"/>
      <c r="J183" s="217"/>
      <c r="K183" s="217"/>
      <c r="L183" s="212"/>
      <c r="M183" s="212"/>
      <c r="N183" s="212"/>
      <c r="O183" s="218"/>
      <c r="P183" s="212"/>
    </row>
    <row r="184" spans="4:16" ht="40.15" customHeight="1">
      <c r="D184" s="212"/>
      <c r="E184" s="213"/>
      <c r="F184" s="214"/>
      <c r="G184" s="215"/>
      <c r="H184" s="216"/>
      <c r="I184" s="216"/>
      <c r="J184" s="217"/>
      <c r="K184" s="217"/>
      <c r="L184" s="212"/>
      <c r="M184" s="212"/>
      <c r="N184" s="212"/>
      <c r="O184" s="218"/>
      <c r="P184" s="212"/>
    </row>
    <row r="185" spans="4:16" ht="40.15" customHeight="1">
      <c r="D185" s="212"/>
      <c r="E185" s="213"/>
      <c r="F185" s="214"/>
      <c r="G185" s="215"/>
      <c r="H185" s="216"/>
      <c r="I185" s="216"/>
      <c r="J185" s="217"/>
      <c r="K185" s="217"/>
      <c r="L185" s="212"/>
      <c r="M185" s="212"/>
      <c r="N185" s="212"/>
      <c r="O185" s="218"/>
      <c r="P185" s="212"/>
    </row>
    <row r="186" spans="4:16" ht="40.15" customHeight="1">
      <c r="D186" s="212"/>
      <c r="E186" s="213"/>
      <c r="F186" s="214"/>
      <c r="G186" s="215"/>
      <c r="H186" s="216"/>
      <c r="I186" s="216"/>
      <c r="J186" s="217"/>
      <c r="K186" s="217"/>
      <c r="L186" s="212"/>
      <c r="M186" s="212"/>
      <c r="N186" s="212"/>
      <c r="O186" s="218"/>
      <c r="P186" s="212"/>
    </row>
    <row r="187" spans="4:16" ht="40.15" customHeight="1">
      <c r="D187" s="212"/>
      <c r="E187" s="213"/>
      <c r="F187" s="214"/>
      <c r="G187" s="215"/>
      <c r="H187" s="216"/>
      <c r="I187" s="216"/>
      <c r="J187" s="217"/>
      <c r="K187" s="217"/>
      <c r="L187" s="212"/>
      <c r="M187" s="212"/>
      <c r="N187" s="212"/>
      <c r="O187" s="218"/>
      <c r="P187" s="212"/>
    </row>
    <row r="188" spans="4:16" ht="40.15" customHeight="1">
      <c r="D188" s="212"/>
      <c r="E188" s="213"/>
      <c r="F188" s="214"/>
      <c r="G188" s="215"/>
      <c r="H188" s="216"/>
      <c r="I188" s="216"/>
      <c r="J188" s="217"/>
      <c r="K188" s="217"/>
      <c r="L188" s="212"/>
      <c r="M188" s="212"/>
      <c r="N188" s="212"/>
      <c r="O188" s="218"/>
      <c r="P188" s="212"/>
    </row>
    <row r="189" spans="4:16" ht="40.15" customHeight="1">
      <c r="D189" s="212"/>
      <c r="E189" s="213"/>
      <c r="F189" s="214"/>
      <c r="G189" s="215"/>
      <c r="H189" s="216"/>
      <c r="I189" s="216"/>
      <c r="J189" s="217"/>
      <c r="K189" s="217"/>
      <c r="L189" s="212"/>
      <c r="M189" s="212"/>
      <c r="N189" s="212"/>
      <c r="O189" s="218"/>
      <c r="P189" s="212"/>
    </row>
    <row r="190" spans="4:16" ht="40.15" customHeight="1">
      <c r="D190" s="212"/>
      <c r="E190" s="213"/>
      <c r="F190" s="214"/>
      <c r="G190" s="215"/>
      <c r="H190" s="216"/>
      <c r="I190" s="216"/>
      <c r="J190" s="217"/>
      <c r="K190" s="217"/>
      <c r="L190" s="212"/>
      <c r="M190" s="212"/>
      <c r="N190" s="212"/>
      <c r="O190" s="218"/>
      <c r="P190" s="212"/>
    </row>
    <row r="191" spans="4:16" ht="40.15" customHeight="1">
      <c r="D191" s="212"/>
      <c r="E191" s="213"/>
      <c r="F191" s="214"/>
      <c r="G191" s="215"/>
      <c r="H191" s="216"/>
      <c r="I191" s="216"/>
      <c r="J191" s="217"/>
      <c r="K191" s="217"/>
      <c r="L191" s="212"/>
      <c r="M191" s="212"/>
      <c r="N191" s="212"/>
      <c r="O191" s="218"/>
      <c r="P191" s="212"/>
    </row>
    <row r="192" spans="4:16" ht="40.15" customHeight="1">
      <c r="D192" s="212"/>
      <c r="E192" s="213"/>
      <c r="F192" s="214"/>
      <c r="G192" s="215"/>
      <c r="H192" s="216"/>
      <c r="I192" s="216"/>
      <c r="J192" s="217"/>
      <c r="K192" s="217"/>
      <c r="L192" s="212"/>
      <c r="M192" s="212"/>
      <c r="N192" s="212"/>
      <c r="O192" s="218"/>
      <c r="P192" s="212"/>
    </row>
    <row r="193" spans="4:16" ht="40.15" customHeight="1">
      <c r="D193" s="212"/>
      <c r="E193" s="213"/>
      <c r="F193" s="214"/>
      <c r="G193" s="215"/>
      <c r="H193" s="216"/>
      <c r="I193" s="216"/>
      <c r="J193" s="217"/>
      <c r="K193" s="217"/>
      <c r="L193" s="212"/>
      <c r="M193" s="212"/>
      <c r="N193" s="212"/>
      <c r="O193" s="218"/>
      <c r="P193" s="212"/>
    </row>
    <row r="194" spans="4:16" ht="40.15" customHeight="1">
      <c r="D194" s="212"/>
      <c r="E194" s="213"/>
      <c r="F194" s="214"/>
      <c r="G194" s="215"/>
      <c r="H194" s="216"/>
      <c r="I194" s="216"/>
      <c r="J194" s="217"/>
      <c r="K194" s="217"/>
      <c r="L194" s="212"/>
      <c r="M194" s="212"/>
      <c r="N194" s="212"/>
      <c r="O194" s="218"/>
      <c r="P194" s="212"/>
    </row>
    <row r="195" spans="4:16" ht="40.15" customHeight="1">
      <c r="D195" s="212"/>
      <c r="E195" s="213"/>
      <c r="F195" s="214"/>
      <c r="G195" s="215"/>
      <c r="H195" s="216"/>
      <c r="I195" s="216"/>
      <c r="J195" s="217"/>
      <c r="K195" s="217"/>
      <c r="L195" s="212"/>
      <c r="M195" s="212"/>
      <c r="N195" s="212"/>
      <c r="O195" s="218"/>
      <c r="P195" s="212"/>
    </row>
    <row r="196" spans="4:16" ht="40.15" customHeight="1">
      <c r="D196" s="212"/>
      <c r="E196" s="213"/>
      <c r="F196" s="214"/>
      <c r="G196" s="215"/>
      <c r="H196" s="216"/>
      <c r="I196" s="216"/>
      <c r="J196" s="217"/>
      <c r="K196" s="217"/>
      <c r="L196" s="212"/>
      <c r="M196" s="212"/>
      <c r="N196" s="212"/>
      <c r="O196" s="218"/>
      <c r="P196" s="212"/>
    </row>
    <row r="197" spans="4:16" ht="40.15" customHeight="1">
      <c r="D197" s="212"/>
      <c r="E197" s="213"/>
      <c r="F197" s="214"/>
      <c r="G197" s="215"/>
      <c r="H197" s="216"/>
      <c r="I197" s="216"/>
      <c r="J197" s="217"/>
      <c r="K197" s="217"/>
      <c r="L197" s="212"/>
      <c r="M197" s="212"/>
      <c r="N197" s="212"/>
      <c r="O197" s="218"/>
      <c r="P197" s="212"/>
    </row>
    <row r="198" spans="4:16" ht="40.15" customHeight="1">
      <c r="D198" s="212"/>
      <c r="E198" s="213"/>
      <c r="F198" s="214"/>
      <c r="G198" s="215"/>
      <c r="H198" s="216"/>
      <c r="I198" s="216"/>
      <c r="J198" s="217"/>
      <c r="K198" s="217"/>
      <c r="L198" s="212"/>
      <c r="M198" s="212"/>
      <c r="N198" s="212"/>
      <c r="O198" s="218"/>
      <c r="P198" s="212"/>
    </row>
    <row r="199" spans="4:16" ht="40.15" customHeight="1">
      <c r="D199" s="212"/>
      <c r="E199" s="213"/>
      <c r="F199" s="214"/>
      <c r="G199" s="215"/>
      <c r="H199" s="216"/>
      <c r="I199" s="216"/>
      <c r="J199" s="217"/>
      <c r="K199" s="217"/>
      <c r="L199" s="212"/>
      <c r="M199" s="212"/>
      <c r="N199" s="212"/>
      <c r="O199" s="218"/>
      <c r="P199" s="212"/>
    </row>
    <row r="200" spans="4:16" ht="40.15" customHeight="1">
      <c r="D200" s="212"/>
      <c r="E200" s="213"/>
      <c r="F200" s="214"/>
      <c r="G200" s="215"/>
      <c r="H200" s="216"/>
      <c r="I200" s="216"/>
      <c r="J200" s="217"/>
      <c r="K200" s="217"/>
      <c r="L200" s="212"/>
      <c r="M200" s="212"/>
      <c r="N200" s="212"/>
      <c r="O200" s="218"/>
      <c r="P200" s="212"/>
    </row>
    <row r="201" spans="4:16" ht="40.15" customHeight="1">
      <c r="D201" s="212"/>
      <c r="E201" s="213"/>
      <c r="F201" s="214"/>
      <c r="G201" s="215"/>
      <c r="H201" s="216"/>
      <c r="I201" s="216"/>
      <c r="J201" s="217"/>
      <c r="K201" s="217"/>
      <c r="L201" s="212"/>
      <c r="M201" s="212"/>
      <c r="N201" s="212"/>
      <c r="O201" s="218"/>
      <c r="P201" s="212"/>
    </row>
    <row r="202" spans="4:16" ht="40.15" customHeight="1">
      <c r="D202" s="212"/>
      <c r="E202" s="213"/>
      <c r="F202" s="214"/>
      <c r="G202" s="215"/>
      <c r="H202" s="216"/>
      <c r="I202" s="216"/>
      <c r="J202" s="217"/>
      <c r="K202" s="217"/>
      <c r="L202" s="212"/>
      <c r="M202" s="212"/>
      <c r="N202" s="212"/>
      <c r="O202" s="218"/>
      <c r="P202" s="212"/>
    </row>
    <row r="203" spans="4:16" ht="40.15" customHeight="1">
      <c r="D203" s="212"/>
      <c r="E203" s="213"/>
      <c r="F203" s="214"/>
      <c r="G203" s="215"/>
      <c r="H203" s="216"/>
      <c r="I203" s="216"/>
      <c r="J203" s="217"/>
      <c r="K203" s="217"/>
      <c r="L203" s="212"/>
      <c r="M203" s="212"/>
      <c r="N203" s="212"/>
      <c r="O203" s="218"/>
      <c r="P203" s="212"/>
    </row>
    <row r="204" spans="4:16" ht="40.15" customHeight="1">
      <c r="D204" s="212"/>
      <c r="E204" s="213"/>
      <c r="F204" s="214"/>
      <c r="G204" s="215"/>
      <c r="H204" s="216"/>
      <c r="I204" s="216"/>
      <c r="J204" s="217"/>
      <c r="K204" s="217"/>
      <c r="L204" s="212"/>
      <c r="M204" s="212"/>
      <c r="N204" s="212"/>
      <c r="O204" s="218"/>
      <c r="P204" s="212"/>
    </row>
    <row r="205" spans="4:16" ht="40.15" customHeight="1">
      <c r="D205" s="212"/>
      <c r="E205" s="213"/>
      <c r="F205" s="214"/>
      <c r="G205" s="215"/>
      <c r="H205" s="216"/>
      <c r="I205" s="216"/>
      <c r="J205" s="217"/>
      <c r="K205" s="217"/>
      <c r="L205" s="212"/>
      <c r="M205" s="212"/>
      <c r="N205" s="212"/>
      <c r="O205" s="218"/>
      <c r="P205" s="212"/>
    </row>
    <row r="206" spans="4:16" ht="40.15" customHeight="1">
      <c r="D206" s="212"/>
      <c r="E206" s="213"/>
      <c r="F206" s="214"/>
      <c r="G206" s="215"/>
      <c r="H206" s="216"/>
      <c r="I206" s="216"/>
      <c r="J206" s="217"/>
      <c r="K206" s="217"/>
      <c r="L206" s="212"/>
      <c r="M206" s="212"/>
      <c r="N206" s="212"/>
      <c r="O206" s="218"/>
      <c r="P206" s="212"/>
    </row>
    <row r="207" spans="4:16" ht="40.15" customHeight="1">
      <c r="D207" s="212"/>
      <c r="E207" s="213"/>
      <c r="F207" s="214"/>
      <c r="G207" s="215"/>
      <c r="H207" s="216"/>
      <c r="I207" s="216"/>
      <c r="J207" s="217"/>
      <c r="K207" s="217"/>
      <c r="L207" s="212"/>
      <c r="M207" s="212"/>
      <c r="N207" s="212"/>
      <c r="O207" s="218"/>
      <c r="P207" s="212"/>
    </row>
    <row r="208" spans="4:16" ht="40.15" customHeight="1">
      <c r="D208" s="212"/>
      <c r="E208" s="213"/>
      <c r="F208" s="214"/>
      <c r="G208" s="215"/>
      <c r="H208" s="216"/>
      <c r="I208" s="216"/>
      <c r="J208" s="217"/>
      <c r="K208" s="217"/>
      <c r="L208" s="212"/>
      <c r="M208" s="212"/>
      <c r="N208" s="212"/>
      <c r="O208" s="218"/>
      <c r="P208" s="212"/>
    </row>
    <row r="209" spans="4:16" ht="40.15" customHeight="1">
      <c r="D209" s="212"/>
      <c r="E209" s="213"/>
      <c r="F209" s="214"/>
      <c r="G209" s="215"/>
      <c r="H209" s="216"/>
      <c r="I209" s="216"/>
      <c r="J209" s="217"/>
      <c r="K209" s="217"/>
      <c r="L209" s="212"/>
      <c r="M209" s="212"/>
      <c r="N209" s="212"/>
      <c r="O209" s="218"/>
      <c r="P209" s="212"/>
    </row>
    <row r="210" spans="4:16" ht="40.15" customHeight="1">
      <c r="D210" s="212"/>
      <c r="E210" s="213"/>
      <c r="F210" s="214"/>
      <c r="G210" s="215"/>
      <c r="H210" s="216"/>
      <c r="I210" s="216"/>
      <c r="J210" s="217"/>
      <c r="K210" s="217"/>
      <c r="L210" s="212"/>
      <c r="M210" s="212"/>
      <c r="N210" s="212"/>
      <c r="O210" s="218"/>
      <c r="P210" s="212"/>
    </row>
    <row r="211" spans="4:16" ht="40.15" customHeight="1">
      <c r="D211" s="212"/>
      <c r="E211" s="213"/>
      <c r="F211" s="214"/>
      <c r="G211" s="215"/>
      <c r="H211" s="216"/>
      <c r="I211" s="216"/>
      <c r="J211" s="217"/>
      <c r="K211" s="217"/>
      <c r="L211" s="212"/>
      <c r="M211" s="212"/>
      <c r="N211" s="212"/>
      <c r="O211" s="218"/>
      <c r="P211" s="212"/>
    </row>
    <row r="212" spans="4:16" ht="40.15" customHeight="1">
      <c r="D212" s="212"/>
      <c r="E212" s="213"/>
      <c r="F212" s="214"/>
      <c r="G212" s="215"/>
      <c r="H212" s="216"/>
      <c r="I212" s="216"/>
      <c r="J212" s="217"/>
      <c r="K212" s="217"/>
      <c r="L212" s="212"/>
      <c r="M212" s="212"/>
      <c r="N212" s="212"/>
      <c r="O212" s="218"/>
      <c r="P212" s="212"/>
    </row>
    <row r="213" spans="4:16" ht="40.15" customHeight="1">
      <c r="D213" s="212"/>
      <c r="E213" s="213"/>
      <c r="F213" s="214"/>
      <c r="G213" s="215"/>
      <c r="H213" s="216"/>
      <c r="I213" s="216"/>
      <c r="J213" s="217"/>
      <c r="K213" s="217"/>
      <c r="L213" s="212"/>
      <c r="M213" s="212"/>
      <c r="N213" s="212"/>
      <c r="O213" s="218"/>
      <c r="P213" s="212"/>
    </row>
    <row r="214" spans="4:16" ht="40.15" customHeight="1">
      <c r="D214" s="212"/>
      <c r="E214" s="213"/>
      <c r="F214" s="214"/>
      <c r="G214" s="215"/>
      <c r="H214" s="216"/>
      <c r="I214" s="216"/>
      <c r="J214" s="217"/>
      <c r="K214" s="217"/>
      <c r="L214" s="212"/>
      <c r="M214" s="212"/>
      <c r="N214" s="212"/>
      <c r="O214" s="218"/>
      <c r="P214" s="212"/>
    </row>
    <row r="215" spans="4:16" ht="40.15" customHeight="1">
      <c r="D215" s="212"/>
      <c r="E215" s="213"/>
      <c r="F215" s="214"/>
      <c r="G215" s="215"/>
      <c r="H215" s="216"/>
      <c r="I215" s="216"/>
      <c r="J215" s="217"/>
      <c r="K215" s="217"/>
      <c r="L215" s="212"/>
      <c r="M215" s="212"/>
      <c r="N215" s="212"/>
      <c r="O215" s="218"/>
      <c r="P215" s="212"/>
    </row>
    <row r="216" spans="4:16" ht="40.15" customHeight="1">
      <c r="D216" s="212"/>
      <c r="E216" s="213"/>
      <c r="F216" s="214"/>
      <c r="G216" s="215"/>
      <c r="H216" s="216"/>
      <c r="I216" s="216"/>
      <c r="J216" s="217"/>
      <c r="K216" s="217"/>
      <c r="L216" s="212"/>
      <c r="M216" s="212"/>
      <c r="N216" s="212"/>
      <c r="O216" s="218"/>
      <c r="P216" s="212"/>
    </row>
    <row r="217" spans="4:16" ht="40.15" customHeight="1">
      <c r="D217" s="212"/>
      <c r="E217" s="213"/>
      <c r="F217" s="214"/>
      <c r="G217" s="215"/>
      <c r="H217" s="216"/>
      <c r="I217" s="216"/>
      <c r="J217" s="217"/>
      <c r="K217" s="217"/>
      <c r="L217" s="212"/>
      <c r="M217" s="212"/>
      <c r="N217" s="212"/>
      <c r="O217" s="218"/>
      <c r="P217" s="212"/>
    </row>
    <row r="218" spans="4:16" ht="40.15" customHeight="1">
      <c r="D218" s="212"/>
      <c r="E218" s="213"/>
      <c r="F218" s="214"/>
      <c r="G218" s="215"/>
      <c r="H218" s="216"/>
      <c r="I218" s="216"/>
      <c r="J218" s="217"/>
      <c r="K218" s="217"/>
      <c r="L218" s="212"/>
      <c r="M218" s="212"/>
      <c r="N218" s="212"/>
      <c r="O218" s="218"/>
      <c r="P218" s="212"/>
    </row>
    <row r="219" spans="4:16" ht="40.15" customHeight="1">
      <c r="D219" s="212"/>
      <c r="E219" s="213"/>
      <c r="F219" s="214"/>
      <c r="G219" s="215"/>
      <c r="H219" s="216"/>
      <c r="I219" s="216"/>
      <c r="J219" s="217"/>
      <c r="K219" s="217"/>
      <c r="L219" s="212"/>
      <c r="M219" s="212"/>
      <c r="N219" s="212"/>
      <c r="O219" s="218"/>
      <c r="P219" s="212"/>
    </row>
    <row r="220" spans="4:16" ht="40.15" customHeight="1">
      <c r="D220" s="212"/>
      <c r="E220" s="213"/>
      <c r="F220" s="214"/>
      <c r="G220" s="215"/>
      <c r="H220" s="216"/>
      <c r="I220" s="216"/>
      <c r="J220" s="217"/>
      <c r="K220" s="217"/>
      <c r="L220" s="212"/>
      <c r="M220" s="212"/>
      <c r="N220" s="212"/>
      <c r="O220" s="218"/>
      <c r="P220" s="212"/>
    </row>
    <row r="221" spans="4:16" ht="40.15" customHeight="1">
      <c r="D221" s="212"/>
      <c r="E221" s="213"/>
      <c r="F221" s="214"/>
      <c r="G221" s="215"/>
      <c r="H221" s="216"/>
      <c r="I221" s="216"/>
      <c r="J221" s="217"/>
      <c r="K221" s="217"/>
      <c r="L221" s="212"/>
      <c r="M221" s="212"/>
      <c r="N221" s="212"/>
      <c r="O221" s="218"/>
      <c r="P221" s="212"/>
    </row>
    <row r="222" spans="4:16" ht="40.15" customHeight="1">
      <c r="D222" s="212"/>
      <c r="E222" s="213"/>
      <c r="F222" s="214"/>
      <c r="G222" s="215"/>
      <c r="H222" s="216"/>
      <c r="I222" s="216"/>
      <c r="J222" s="217"/>
      <c r="K222" s="217"/>
      <c r="L222" s="212"/>
      <c r="M222" s="212"/>
      <c r="N222" s="212"/>
      <c r="O222" s="218"/>
      <c r="P222" s="212"/>
    </row>
    <row r="223" spans="4:16" ht="40.15" customHeight="1">
      <c r="D223" s="212"/>
      <c r="E223" s="213"/>
      <c r="F223" s="214"/>
      <c r="G223" s="215"/>
      <c r="H223" s="216"/>
      <c r="I223" s="216"/>
      <c r="J223" s="217"/>
      <c r="K223" s="217"/>
      <c r="L223" s="212"/>
      <c r="M223" s="212"/>
      <c r="N223" s="212"/>
      <c r="O223" s="218"/>
      <c r="P223" s="212"/>
    </row>
    <row r="224" spans="4:16" ht="40.15" customHeight="1">
      <c r="D224" s="212"/>
      <c r="E224" s="213"/>
      <c r="F224" s="214"/>
      <c r="G224" s="215"/>
      <c r="H224" s="216"/>
      <c r="I224" s="216"/>
      <c r="J224" s="217"/>
      <c r="K224" s="217"/>
      <c r="L224" s="212"/>
      <c r="M224" s="212"/>
      <c r="N224" s="212"/>
      <c r="O224" s="218"/>
      <c r="P224" s="212"/>
    </row>
    <row r="225" spans="4:16" ht="40.15" customHeight="1">
      <c r="D225" s="212"/>
      <c r="E225" s="213"/>
      <c r="F225" s="214"/>
      <c r="G225" s="215"/>
      <c r="H225" s="216"/>
      <c r="I225" s="216"/>
      <c r="J225" s="217"/>
      <c r="K225" s="217"/>
      <c r="L225" s="212"/>
      <c r="M225" s="212"/>
      <c r="N225" s="212"/>
      <c r="O225" s="218"/>
      <c r="P225" s="212"/>
    </row>
    <row r="226" spans="4:16" ht="40.15" customHeight="1">
      <c r="D226" s="212"/>
      <c r="E226" s="213"/>
      <c r="F226" s="214"/>
      <c r="G226" s="215"/>
      <c r="H226" s="216"/>
      <c r="I226" s="216"/>
      <c r="J226" s="217"/>
      <c r="K226" s="217"/>
      <c r="L226" s="212"/>
      <c r="M226" s="212"/>
      <c r="N226" s="212"/>
      <c r="O226" s="218"/>
      <c r="P226" s="212"/>
    </row>
    <row r="227" spans="4:16" ht="40.15" customHeight="1">
      <c r="D227" s="212"/>
      <c r="E227" s="213"/>
      <c r="F227" s="214"/>
      <c r="G227" s="215"/>
      <c r="H227" s="216"/>
      <c r="I227" s="216"/>
      <c r="J227" s="217"/>
      <c r="K227" s="217"/>
      <c r="L227" s="212"/>
      <c r="M227" s="212"/>
      <c r="N227" s="212"/>
      <c r="O227" s="218"/>
      <c r="P227" s="212"/>
    </row>
    <row r="228" spans="4:16" ht="40.15" customHeight="1">
      <c r="D228" s="212"/>
      <c r="E228" s="213"/>
      <c r="F228" s="214"/>
      <c r="G228" s="215"/>
      <c r="H228" s="216"/>
      <c r="I228" s="216"/>
      <c r="J228" s="217"/>
      <c r="K228" s="217"/>
      <c r="L228" s="212"/>
      <c r="M228" s="212"/>
      <c r="N228" s="212"/>
      <c r="O228" s="218"/>
      <c r="P228" s="212"/>
    </row>
    <row r="229" spans="4:16" ht="40.15" customHeight="1">
      <c r="D229" s="212"/>
      <c r="E229" s="213"/>
      <c r="F229" s="214"/>
      <c r="G229" s="215"/>
      <c r="H229" s="216"/>
      <c r="I229" s="216"/>
      <c r="J229" s="217"/>
      <c r="K229" s="217"/>
      <c r="L229" s="212"/>
      <c r="M229" s="212"/>
      <c r="N229" s="212"/>
      <c r="O229" s="218"/>
      <c r="P229" s="212"/>
    </row>
    <row r="230" spans="4:16" ht="40.15" customHeight="1">
      <c r="D230" s="212"/>
      <c r="E230" s="213"/>
      <c r="F230" s="214"/>
      <c r="G230" s="215"/>
      <c r="H230" s="216"/>
      <c r="I230" s="216"/>
      <c r="J230" s="217"/>
      <c r="K230" s="217"/>
      <c r="L230" s="212"/>
      <c r="M230" s="212"/>
      <c r="N230" s="212"/>
      <c r="O230" s="218"/>
      <c r="P230" s="212"/>
    </row>
    <row r="231" spans="4:16" ht="40.15" customHeight="1">
      <c r="D231" s="212"/>
      <c r="E231" s="213"/>
      <c r="F231" s="214"/>
      <c r="G231" s="215"/>
      <c r="H231" s="216"/>
      <c r="I231" s="216"/>
      <c r="J231" s="217"/>
      <c r="K231" s="217"/>
      <c r="L231" s="212"/>
      <c r="M231" s="212"/>
      <c r="N231" s="212"/>
      <c r="O231" s="218"/>
      <c r="P231" s="212"/>
    </row>
    <row r="232" spans="4:16" ht="40.15" customHeight="1">
      <c r="D232" s="212"/>
      <c r="E232" s="213"/>
      <c r="F232" s="214"/>
      <c r="G232" s="215"/>
      <c r="H232" s="216"/>
      <c r="I232" s="216"/>
      <c r="J232" s="217"/>
      <c r="K232" s="217"/>
      <c r="L232" s="212"/>
      <c r="M232" s="212"/>
      <c r="N232" s="212"/>
      <c r="O232" s="218"/>
      <c r="P232" s="212"/>
    </row>
    <row r="233" spans="4:16" ht="40.15" customHeight="1">
      <c r="D233" s="212"/>
      <c r="E233" s="213"/>
      <c r="F233" s="214"/>
      <c r="G233" s="215"/>
      <c r="H233" s="216"/>
      <c r="I233" s="216"/>
      <c r="J233" s="217"/>
      <c r="K233" s="217"/>
      <c r="L233" s="212"/>
      <c r="M233" s="212"/>
      <c r="N233" s="212"/>
      <c r="O233" s="218"/>
      <c r="P233" s="212"/>
    </row>
    <row r="234" spans="4:16" ht="40.15" customHeight="1">
      <c r="D234" s="212"/>
      <c r="E234" s="213"/>
      <c r="F234" s="214"/>
      <c r="G234" s="215"/>
      <c r="H234" s="216"/>
      <c r="I234" s="216"/>
      <c r="J234" s="217"/>
      <c r="K234" s="217"/>
      <c r="L234" s="212"/>
      <c r="M234" s="212"/>
      <c r="N234" s="212"/>
      <c r="O234" s="218"/>
      <c r="P234" s="212"/>
    </row>
    <row r="235" spans="4:16" ht="40.15" customHeight="1">
      <c r="D235" s="212"/>
      <c r="E235" s="213"/>
      <c r="F235" s="214"/>
      <c r="G235" s="215"/>
      <c r="H235" s="216"/>
      <c r="I235" s="216"/>
      <c r="J235" s="217"/>
      <c r="K235" s="217"/>
      <c r="L235" s="212"/>
      <c r="M235" s="212"/>
      <c r="N235" s="212"/>
      <c r="O235" s="218"/>
      <c r="P235" s="212"/>
    </row>
    <row r="236" spans="4:16" ht="40.15" customHeight="1">
      <c r="D236" s="212"/>
      <c r="E236" s="213"/>
      <c r="F236" s="214"/>
      <c r="G236" s="215"/>
      <c r="H236" s="216"/>
      <c r="I236" s="216"/>
      <c r="J236" s="217"/>
      <c r="K236" s="217"/>
      <c r="L236" s="212"/>
      <c r="M236" s="212"/>
      <c r="N236" s="212"/>
      <c r="O236" s="218"/>
      <c r="P236" s="212"/>
    </row>
    <row r="237" spans="4:16" ht="40.15" customHeight="1">
      <c r="D237" s="212"/>
      <c r="E237" s="213"/>
      <c r="F237" s="214"/>
      <c r="G237" s="215"/>
      <c r="H237" s="216"/>
      <c r="I237" s="216"/>
      <c r="J237" s="217"/>
      <c r="K237" s="217"/>
      <c r="L237" s="212"/>
      <c r="M237" s="212"/>
      <c r="N237" s="212"/>
      <c r="O237" s="218"/>
      <c r="P237" s="212"/>
    </row>
    <row r="238" spans="4:16" ht="40.15" customHeight="1">
      <c r="D238" s="212"/>
      <c r="E238" s="213"/>
      <c r="F238" s="214"/>
      <c r="G238" s="215"/>
      <c r="H238" s="216"/>
      <c r="I238" s="216"/>
      <c r="J238" s="217"/>
      <c r="K238" s="217"/>
      <c r="L238" s="212"/>
      <c r="M238" s="212"/>
      <c r="N238" s="212"/>
      <c r="O238" s="218"/>
      <c r="P238" s="212"/>
    </row>
    <row r="239" spans="4:16" ht="40.15" customHeight="1">
      <c r="D239" s="212"/>
      <c r="E239" s="213"/>
      <c r="F239" s="214"/>
      <c r="G239" s="215"/>
      <c r="H239" s="216"/>
      <c r="I239" s="216"/>
      <c r="J239" s="217"/>
      <c r="K239" s="217"/>
      <c r="L239" s="212"/>
      <c r="M239" s="212"/>
      <c r="N239" s="212"/>
      <c r="O239" s="218"/>
      <c r="P239" s="212"/>
    </row>
    <row r="240" spans="4:16" ht="40.15" customHeight="1">
      <c r="D240" s="212"/>
      <c r="E240" s="213"/>
      <c r="F240" s="214"/>
      <c r="G240" s="215"/>
      <c r="H240" s="216"/>
      <c r="I240" s="216"/>
      <c r="J240" s="217"/>
      <c r="K240" s="217"/>
      <c r="L240" s="212"/>
      <c r="M240" s="212"/>
      <c r="N240" s="212"/>
      <c r="O240" s="218"/>
      <c r="P240" s="212"/>
    </row>
    <row r="241" spans="4:16" ht="40.15" customHeight="1">
      <c r="D241" s="212"/>
      <c r="E241" s="213"/>
      <c r="F241" s="214"/>
      <c r="G241" s="215"/>
      <c r="H241" s="216"/>
      <c r="I241" s="216"/>
      <c r="J241" s="217"/>
      <c r="K241" s="217"/>
      <c r="L241" s="212"/>
      <c r="M241" s="212"/>
      <c r="N241" s="212"/>
      <c r="O241" s="218"/>
      <c r="P241" s="212"/>
    </row>
    <row r="242" spans="4:16" ht="40.15" customHeight="1">
      <c r="D242" s="212"/>
      <c r="E242" s="213"/>
      <c r="F242" s="214"/>
      <c r="G242" s="215"/>
      <c r="H242" s="216"/>
      <c r="I242" s="216"/>
      <c r="J242" s="217"/>
      <c r="K242" s="217"/>
      <c r="L242" s="212"/>
      <c r="M242" s="212"/>
      <c r="N242" s="212"/>
      <c r="O242" s="218"/>
      <c r="P242" s="212"/>
    </row>
    <row r="243" spans="4:16" ht="40.15" customHeight="1">
      <c r="D243" s="212"/>
      <c r="E243" s="213"/>
      <c r="F243" s="214"/>
      <c r="G243" s="215"/>
      <c r="H243" s="216"/>
      <c r="I243" s="216"/>
      <c r="J243" s="217"/>
      <c r="K243" s="217"/>
      <c r="L243" s="212"/>
      <c r="M243" s="212"/>
      <c r="N243" s="212"/>
      <c r="O243" s="218"/>
      <c r="P243" s="212"/>
    </row>
    <row r="244" spans="4:16" ht="40.15" customHeight="1">
      <c r="D244" s="212"/>
      <c r="E244" s="213"/>
      <c r="F244" s="214"/>
      <c r="G244" s="215"/>
      <c r="H244" s="216"/>
      <c r="I244" s="216"/>
      <c r="J244" s="217"/>
      <c r="K244" s="217"/>
      <c r="L244" s="212"/>
      <c r="M244" s="212"/>
      <c r="N244" s="212"/>
      <c r="O244" s="218"/>
      <c r="P244" s="212"/>
    </row>
    <row r="245" spans="4:16" ht="40.15" customHeight="1">
      <c r="D245" s="212"/>
      <c r="E245" s="213"/>
      <c r="F245" s="214"/>
      <c r="G245" s="215"/>
      <c r="H245" s="216"/>
      <c r="I245" s="216"/>
      <c r="J245" s="217"/>
      <c r="K245" s="217"/>
      <c r="L245" s="212"/>
      <c r="M245" s="212"/>
      <c r="N245" s="212"/>
      <c r="O245" s="218"/>
      <c r="P245" s="212"/>
    </row>
    <row r="246" spans="4:16" ht="40.15" customHeight="1">
      <c r="D246" s="212"/>
      <c r="E246" s="213"/>
      <c r="F246" s="214"/>
      <c r="G246" s="215"/>
      <c r="H246" s="216"/>
      <c r="I246" s="216"/>
      <c r="J246" s="217"/>
      <c r="K246" s="217"/>
      <c r="L246" s="212"/>
      <c r="M246" s="212"/>
      <c r="N246" s="212"/>
      <c r="O246" s="218"/>
      <c r="P246" s="212"/>
    </row>
    <row r="247" spans="4:16" ht="40.15" customHeight="1">
      <c r="D247" s="212"/>
      <c r="E247" s="213"/>
      <c r="F247" s="214"/>
      <c r="G247" s="215"/>
      <c r="H247" s="216"/>
      <c r="I247" s="216"/>
      <c r="J247" s="217"/>
      <c r="K247" s="217"/>
      <c r="L247" s="212"/>
      <c r="M247" s="212"/>
      <c r="N247" s="212"/>
      <c r="O247" s="218"/>
      <c r="P247" s="212"/>
    </row>
    <row r="248" spans="4:16" ht="40.15" customHeight="1">
      <c r="D248" s="212"/>
      <c r="E248" s="213"/>
      <c r="F248" s="214"/>
      <c r="G248" s="215"/>
      <c r="H248" s="216"/>
      <c r="I248" s="216"/>
      <c r="J248" s="217"/>
      <c r="K248" s="217"/>
      <c r="L248" s="212"/>
      <c r="M248" s="212"/>
      <c r="N248" s="212"/>
      <c r="O248" s="218"/>
      <c r="P248" s="212"/>
    </row>
    <row r="249" spans="4:16" ht="40.15" customHeight="1">
      <c r="D249" s="212"/>
      <c r="E249" s="213"/>
      <c r="F249" s="214"/>
      <c r="G249" s="215"/>
      <c r="H249" s="216"/>
      <c r="I249" s="216"/>
      <c r="J249" s="217"/>
      <c r="K249" s="217"/>
      <c r="L249" s="212"/>
      <c r="M249" s="212"/>
      <c r="N249" s="212"/>
      <c r="O249" s="218"/>
      <c r="P249" s="212"/>
    </row>
    <row r="250" spans="4:16" ht="40.15" customHeight="1">
      <c r="D250" s="212"/>
      <c r="E250" s="213"/>
      <c r="F250" s="214"/>
      <c r="G250" s="215"/>
      <c r="H250" s="216"/>
      <c r="I250" s="216"/>
      <c r="J250" s="217"/>
      <c r="K250" s="217"/>
      <c r="L250" s="212"/>
      <c r="M250" s="212"/>
      <c r="N250" s="212"/>
      <c r="O250" s="218"/>
      <c r="P250" s="212"/>
    </row>
    <row r="251" spans="4:16" ht="40.15" customHeight="1">
      <c r="D251" s="212"/>
      <c r="E251" s="213"/>
      <c r="F251" s="214"/>
      <c r="G251" s="215"/>
      <c r="H251" s="216"/>
      <c r="I251" s="216"/>
      <c r="J251" s="217"/>
      <c r="K251" s="217"/>
      <c r="L251" s="212"/>
      <c r="M251" s="212"/>
      <c r="N251" s="212"/>
      <c r="O251" s="218"/>
      <c r="P251" s="212"/>
    </row>
    <row r="252" spans="4:16" ht="40.15" customHeight="1">
      <c r="D252" s="212"/>
      <c r="E252" s="213"/>
      <c r="F252" s="214"/>
      <c r="G252" s="215"/>
      <c r="H252" s="216"/>
      <c r="I252" s="216"/>
      <c r="J252" s="217"/>
      <c r="K252" s="217"/>
      <c r="L252" s="212"/>
      <c r="M252" s="212"/>
      <c r="N252" s="212"/>
      <c r="O252" s="218"/>
      <c r="P252" s="212"/>
    </row>
    <row r="253" spans="4:16" ht="40.15" customHeight="1">
      <c r="D253" s="212"/>
      <c r="E253" s="213"/>
      <c r="F253" s="214"/>
      <c r="G253" s="215"/>
      <c r="H253" s="216"/>
      <c r="I253" s="216"/>
      <c r="J253" s="217"/>
      <c r="K253" s="217"/>
      <c r="L253" s="212"/>
      <c r="M253" s="212"/>
      <c r="N253" s="212"/>
      <c r="O253" s="218"/>
      <c r="P253" s="212"/>
    </row>
    <row r="254" spans="4:16" ht="40.15" customHeight="1">
      <c r="D254" s="212"/>
      <c r="E254" s="213"/>
      <c r="F254" s="214"/>
      <c r="G254" s="215"/>
      <c r="H254" s="216"/>
      <c r="I254" s="216"/>
      <c r="J254" s="217"/>
      <c r="K254" s="217"/>
      <c r="L254" s="212"/>
      <c r="M254" s="212"/>
      <c r="N254" s="212"/>
      <c r="O254" s="218"/>
      <c r="P254" s="212"/>
    </row>
    <row r="255" spans="4:16" ht="40.15" customHeight="1">
      <c r="D255" s="212"/>
      <c r="E255" s="213"/>
      <c r="F255" s="214"/>
      <c r="G255" s="215"/>
      <c r="H255" s="216"/>
      <c r="I255" s="216"/>
      <c r="J255" s="217"/>
      <c r="K255" s="217"/>
      <c r="L255" s="212"/>
      <c r="M255" s="212"/>
      <c r="N255" s="212"/>
      <c r="O255" s="218"/>
      <c r="P255" s="212"/>
    </row>
    <row r="256" spans="4:16" ht="40.15" customHeight="1">
      <c r="D256" s="212"/>
      <c r="E256" s="213"/>
      <c r="F256" s="214"/>
      <c r="G256" s="215"/>
      <c r="H256" s="216"/>
      <c r="I256" s="216"/>
      <c r="J256" s="217"/>
      <c r="K256" s="217"/>
      <c r="L256" s="212"/>
      <c r="M256" s="212"/>
      <c r="N256" s="212"/>
      <c r="O256" s="218"/>
      <c r="P256" s="212"/>
    </row>
    <row r="257" spans="4:16" ht="40.15" customHeight="1">
      <c r="D257" s="212"/>
      <c r="E257" s="213"/>
      <c r="F257" s="214"/>
      <c r="G257" s="215"/>
      <c r="H257" s="216"/>
      <c r="I257" s="216"/>
      <c r="J257" s="217"/>
      <c r="K257" s="217"/>
      <c r="L257" s="212"/>
      <c r="M257" s="212"/>
      <c r="N257" s="212"/>
      <c r="O257" s="218"/>
      <c r="P257" s="212"/>
    </row>
    <row r="258" spans="4:16" ht="40.15" customHeight="1">
      <c r="D258" s="212"/>
      <c r="E258" s="213"/>
      <c r="F258" s="214"/>
      <c r="G258" s="215"/>
      <c r="H258" s="216"/>
      <c r="I258" s="216"/>
      <c r="J258" s="217"/>
      <c r="K258" s="217"/>
      <c r="L258" s="212"/>
      <c r="M258" s="212"/>
      <c r="N258" s="212"/>
      <c r="O258" s="218"/>
      <c r="P258" s="212"/>
    </row>
    <row r="259" spans="4:16" ht="40.15" customHeight="1">
      <c r="D259" s="212"/>
      <c r="E259" s="213"/>
      <c r="F259" s="214"/>
      <c r="G259" s="215"/>
      <c r="H259" s="216"/>
      <c r="I259" s="216"/>
      <c r="J259" s="217"/>
      <c r="K259" s="217"/>
      <c r="L259" s="212"/>
      <c r="M259" s="212"/>
      <c r="N259" s="212"/>
      <c r="O259" s="218"/>
      <c r="P259" s="212"/>
    </row>
    <row r="260" spans="4:16" ht="40.15" customHeight="1">
      <c r="D260" s="212"/>
      <c r="E260" s="213"/>
      <c r="F260" s="214"/>
      <c r="G260" s="215"/>
      <c r="H260" s="216"/>
      <c r="I260" s="216"/>
      <c r="J260" s="217"/>
      <c r="K260" s="217"/>
      <c r="L260" s="212"/>
      <c r="M260" s="212"/>
      <c r="N260" s="212"/>
      <c r="O260" s="218"/>
      <c r="P260" s="212"/>
    </row>
    <row r="261" spans="4:16" ht="40.15" customHeight="1">
      <c r="D261" s="212"/>
      <c r="E261" s="213"/>
      <c r="F261" s="214"/>
      <c r="G261" s="215"/>
      <c r="H261" s="216"/>
      <c r="I261" s="216"/>
      <c r="J261" s="217"/>
      <c r="K261" s="217"/>
      <c r="L261" s="212"/>
      <c r="M261" s="212"/>
      <c r="N261" s="212"/>
      <c r="O261" s="218"/>
      <c r="P261" s="212"/>
    </row>
    <row r="262" spans="4:16" ht="40.15" customHeight="1">
      <c r="D262" s="212"/>
      <c r="E262" s="213"/>
      <c r="F262" s="214"/>
      <c r="G262" s="215"/>
      <c r="H262" s="216"/>
      <c r="I262" s="216"/>
      <c r="J262" s="217"/>
      <c r="K262" s="217"/>
      <c r="L262" s="212"/>
      <c r="M262" s="212"/>
      <c r="N262" s="212"/>
      <c r="O262" s="218"/>
      <c r="P262" s="212"/>
    </row>
    <row r="263" spans="4:16" ht="40.15" customHeight="1">
      <c r="D263" s="212"/>
      <c r="E263" s="213"/>
      <c r="F263" s="214"/>
      <c r="G263" s="215"/>
      <c r="H263" s="216"/>
      <c r="I263" s="216"/>
      <c r="J263" s="217"/>
      <c r="K263" s="217"/>
      <c r="L263" s="212"/>
      <c r="M263" s="212"/>
      <c r="N263" s="212"/>
      <c r="O263" s="218"/>
      <c r="P263" s="212"/>
    </row>
    <row r="264" spans="4:16" ht="40.15" customHeight="1">
      <c r="D264" s="212"/>
      <c r="E264" s="213"/>
      <c r="F264" s="214"/>
      <c r="G264" s="215"/>
      <c r="H264" s="216"/>
      <c r="I264" s="216"/>
      <c r="J264" s="217"/>
      <c r="K264" s="217"/>
      <c r="L264" s="212"/>
      <c r="M264" s="212"/>
      <c r="N264" s="212"/>
      <c r="O264" s="218"/>
      <c r="P264" s="212"/>
    </row>
    <row r="265" spans="4:16" ht="40.15" customHeight="1">
      <c r="D265" s="212"/>
      <c r="E265" s="213"/>
      <c r="F265" s="214"/>
      <c r="G265" s="215"/>
      <c r="H265" s="216"/>
      <c r="I265" s="216"/>
      <c r="J265" s="217"/>
      <c r="K265" s="217"/>
      <c r="L265" s="212"/>
      <c r="M265" s="212"/>
      <c r="N265" s="212"/>
      <c r="O265" s="218"/>
      <c r="P265" s="212"/>
    </row>
    <row r="266" spans="4:16" ht="40.15" customHeight="1">
      <c r="D266" s="212"/>
      <c r="E266" s="213"/>
      <c r="F266" s="214"/>
      <c r="G266" s="215"/>
      <c r="H266" s="216"/>
      <c r="I266" s="216"/>
      <c r="J266" s="217"/>
      <c r="K266" s="217"/>
      <c r="L266" s="212"/>
      <c r="M266" s="212"/>
      <c r="N266" s="212"/>
      <c r="O266" s="218"/>
      <c r="P266" s="212"/>
    </row>
    <row r="267" spans="4:16" ht="40.15" customHeight="1">
      <c r="D267" s="212"/>
      <c r="E267" s="213"/>
      <c r="F267" s="214"/>
      <c r="G267" s="215"/>
      <c r="H267" s="216"/>
      <c r="I267" s="216"/>
      <c r="J267" s="217"/>
      <c r="K267" s="217"/>
      <c r="L267" s="212"/>
      <c r="M267" s="212"/>
      <c r="N267" s="212"/>
      <c r="O267" s="218"/>
      <c r="P267" s="212"/>
    </row>
    <row r="268" spans="4:16" ht="40.15" customHeight="1">
      <c r="D268" s="212"/>
      <c r="E268" s="213"/>
      <c r="F268" s="214"/>
      <c r="G268" s="215"/>
      <c r="H268" s="216"/>
      <c r="I268" s="216"/>
      <c r="J268" s="217"/>
      <c r="K268" s="217"/>
      <c r="L268" s="212"/>
      <c r="M268" s="212"/>
      <c r="N268" s="212"/>
      <c r="O268" s="218"/>
      <c r="P268" s="212"/>
    </row>
    <row r="269" spans="4:16" ht="40.15" customHeight="1">
      <c r="D269" s="212"/>
      <c r="E269" s="213"/>
      <c r="F269" s="214"/>
      <c r="G269" s="215"/>
      <c r="H269" s="216"/>
      <c r="I269" s="216"/>
      <c r="J269" s="217"/>
      <c r="K269" s="217"/>
      <c r="L269" s="212"/>
      <c r="M269" s="212"/>
      <c r="N269" s="212"/>
      <c r="O269" s="218"/>
      <c r="P269" s="212"/>
    </row>
    <row r="270" spans="4:16" ht="40.15" customHeight="1">
      <c r="D270" s="212"/>
      <c r="E270" s="213"/>
      <c r="F270" s="214"/>
      <c r="G270" s="215"/>
      <c r="H270" s="216"/>
      <c r="I270" s="216"/>
      <c r="J270" s="217"/>
      <c r="K270" s="217"/>
      <c r="L270" s="212"/>
      <c r="M270" s="212"/>
      <c r="N270" s="212"/>
      <c r="O270" s="218"/>
      <c r="P270" s="212"/>
    </row>
    <row r="271" spans="4:16" ht="40.15" customHeight="1">
      <c r="D271" s="212"/>
      <c r="E271" s="213"/>
      <c r="F271" s="214"/>
      <c r="G271" s="215"/>
      <c r="H271" s="216"/>
      <c r="I271" s="216"/>
      <c r="J271" s="217"/>
      <c r="K271" s="217"/>
      <c r="L271" s="212"/>
      <c r="M271" s="212"/>
      <c r="N271" s="212"/>
      <c r="O271" s="218"/>
      <c r="P271" s="212"/>
    </row>
    <row r="272" spans="4:16" ht="40.15" customHeight="1">
      <c r="D272" s="212"/>
      <c r="E272" s="213"/>
      <c r="F272" s="214"/>
      <c r="G272" s="215"/>
      <c r="H272" s="216"/>
      <c r="I272" s="216"/>
      <c r="J272" s="217"/>
      <c r="K272" s="217"/>
      <c r="L272" s="212"/>
      <c r="M272" s="212"/>
      <c r="N272" s="212"/>
      <c r="O272" s="218"/>
      <c r="P272" s="212"/>
    </row>
    <row r="273" spans="4:16" ht="40.15" customHeight="1">
      <c r="D273" s="212"/>
      <c r="E273" s="213"/>
      <c r="F273" s="214"/>
      <c r="G273" s="215"/>
      <c r="H273" s="216"/>
      <c r="I273" s="216"/>
      <c r="J273" s="217"/>
      <c r="K273" s="217"/>
      <c r="L273" s="212"/>
      <c r="M273" s="212"/>
      <c r="N273" s="212"/>
      <c r="O273" s="218"/>
      <c r="P273" s="212"/>
    </row>
    <row r="274" spans="4:16" ht="40.15" customHeight="1">
      <c r="D274" s="212"/>
      <c r="E274" s="213"/>
      <c r="F274" s="214"/>
      <c r="G274" s="215"/>
      <c r="H274" s="216"/>
      <c r="I274" s="216"/>
      <c r="J274" s="217"/>
      <c r="K274" s="217"/>
      <c r="L274" s="212"/>
      <c r="M274" s="212"/>
      <c r="N274" s="212"/>
      <c r="O274" s="218"/>
      <c r="P274" s="212"/>
    </row>
    <row r="275" spans="4:16" ht="40.15" customHeight="1">
      <c r="D275" s="212"/>
      <c r="E275" s="213"/>
      <c r="F275" s="214"/>
      <c r="G275" s="215"/>
      <c r="H275" s="216"/>
      <c r="I275" s="216"/>
      <c r="J275" s="217"/>
      <c r="K275" s="217"/>
      <c r="L275" s="212"/>
      <c r="M275" s="212"/>
      <c r="N275" s="212"/>
      <c r="O275" s="218"/>
      <c r="P275" s="212"/>
    </row>
    <row r="276" spans="4:16" ht="40.15" customHeight="1">
      <c r="D276" s="212"/>
      <c r="E276" s="213"/>
      <c r="F276" s="214"/>
      <c r="G276" s="215"/>
      <c r="H276" s="216"/>
      <c r="I276" s="216"/>
      <c r="J276" s="217"/>
      <c r="K276" s="217"/>
      <c r="L276" s="212"/>
      <c r="M276" s="212"/>
      <c r="N276" s="212"/>
      <c r="O276" s="218"/>
      <c r="P276" s="212"/>
    </row>
    <row r="277" spans="4:16" ht="40.15" customHeight="1">
      <c r="D277" s="212"/>
      <c r="E277" s="213"/>
      <c r="F277" s="214"/>
      <c r="G277" s="215"/>
      <c r="H277" s="216"/>
      <c r="I277" s="216"/>
      <c r="J277" s="217"/>
      <c r="K277" s="217"/>
      <c r="L277" s="212"/>
      <c r="M277" s="212"/>
      <c r="N277" s="212"/>
      <c r="O277" s="218"/>
      <c r="P277" s="212"/>
    </row>
    <row r="278" spans="4:16" ht="40.15" customHeight="1">
      <c r="D278" s="212"/>
      <c r="E278" s="213"/>
      <c r="F278" s="214"/>
      <c r="G278" s="215"/>
      <c r="H278" s="216"/>
      <c r="I278" s="216"/>
      <c r="J278" s="217"/>
      <c r="K278" s="217"/>
      <c r="L278" s="212"/>
      <c r="M278" s="212"/>
      <c r="N278" s="212"/>
      <c r="O278" s="218"/>
      <c r="P278" s="212"/>
    </row>
    <row r="279" spans="4:16" ht="40.15" customHeight="1">
      <c r="D279" s="212"/>
      <c r="E279" s="213"/>
      <c r="F279" s="214"/>
      <c r="G279" s="215"/>
      <c r="H279" s="216"/>
      <c r="I279" s="216"/>
      <c r="J279" s="217"/>
      <c r="K279" s="217"/>
      <c r="L279" s="212"/>
      <c r="M279" s="212"/>
      <c r="N279" s="212"/>
      <c r="O279" s="218"/>
      <c r="P279" s="212"/>
    </row>
    <row r="280" spans="4:16" ht="40.15" customHeight="1">
      <c r="D280" s="212"/>
      <c r="E280" s="213"/>
      <c r="F280" s="214"/>
      <c r="G280" s="215"/>
      <c r="H280" s="216"/>
      <c r="I280" s="216"/>
      <c r="J280" s="217"/>
      <c r="K280" s="217"/>
      <c r="L280" s="212"/>
      <c r="M280" s="212"/>
      <c r="N280" s="212"/>
      <c r="O280" s="218"/>
      <c r="P280" s="212"/>
    </row>
    <row r="281" spans="4:16" ht="40.15" customHeight="1">
      <c r="D281" s="212"/>
      <c r="E281" s="213"/>
      <c r="F281" s="214"/>
      <c r="G281" s="215"/>
      <c r="H281" s="216"/>
      <c r="I281" s="216"/>
      <c r="J281" s="217"/>
      <c r="K281" s="217"/>
      <c r="L281" s="212"/>
      <c r="M281" s="212"/>
      <c r="N281" s="212"/>
      <c r="O281" s="218"/>
      <c r="P281" s="212"/>
    </row>
    <row r="282" spans="4:16" ht="40.15" customHeight="1">
      <c r="D282" s="212"/>
      <c r="E282" s="213"/>
      <c r="F282" s="214"/>
      <c r="G282" s="215"/>
      <c r="H282" s="216"/>
      <c r="I282" s="216"/>
      <c r="J282" s="217"/>
      <c r="K282" s="217"/>
      <c r="L282" s="212"/>
      <c r="M282" s="212"/>
      <c r="N282" s="212"/>
      <c r="O282" s="218"/>
      <c r="P282" s="212"/>
    </row>
    <row r="283" spans="4:16" ht="40.15" customHeight="1">
      <c r="D283" s="212"/>
      <c r="E283" s="213"/>
      <c r="F283" s="214"/>
      <c r="G283" s="215"/>
      <c r="H283" s="216"/>
      <c r="I283" s="216"/>
      <c r="J283" s="217"/>
      <c r="K283" s="217"/>
      <c r="L283" s="212"/>
      <c r="M283" s="212"/>
      <c r="N283" s="212"/>
      <c r="O283" s="218"/>
      <c r="P283" s="212"/>
    </row>
    <row r="284" spans="4:16" ht="40.15" customHeight="1">
      <c r="D284" s="212"/>
      <c r="E284" s="213"/>
      <c r="F284" s="214"/>
      <c r="G284" s="215"/>
      <c r="H284" s="216"/>
      <c r="I284" s="216"/>
      <c r="J284" s="217"/>
      <c r="K284" s="217"/>
      <c r="L284" s="212"/>
      <c r="M284" s="212"/>
      <c r="N284" s="212"/>
      <c r="O284" s="218"/>
      <c r="P284" s="212"/>
    </row>
    <row r="285" spans="4:16" ht="40.15" customHeight="1">
      <c r="D285" s="212"/>
      <c r="E285" s="213"/>
      <c r="F285" s="214"/>
      <c r="G285" s="215"/>
      <c r="H285" s="216"/>
      <c r="I285" s="216"/>
      <c r="J285" s="217"/>
      <c r="K285" s="217"/>
      <c r="L285" s="212"/>
      <c r="M285" s="212"/>
      <c r="N285" s="212"/>
      <c r="O285" s="218"/>
      <c r="P285" s="212"/>
    </row>
    <row r="286" spans="4:16" ht="40.15" customHeight="1">
      <c r="D286" s="212"/>
      <c r="E286" s="213"/>
      <c r="F286" s="214"/>
      <c r="G286" s="215"/>
      <c r="H286" s="216"/>
      <c r="I286" s="216"/>
      <c r="J286" s="217"/>
      <c r="K286" s="217"/>
      <c r="L286" s="212"/>
      <c r="M286" s="212"/>
      <c r="N286" s="212"/>
      <c r="O286" s="218"/>
      <c r="P286" s="212"/>
    </row>
    <row r="287" spans="4:16" ht="40.15" customHeight="1">
      <c r="D287" s="212"/>
      <c r="E287" s="213"/>
      <c r="F287" s="214"/>
      <c r="G287" s="215"/>
      <c r="H287" s="216"/>
      <c r="I287" s="216"/>
      <c r="J287" s="217"/>
      <c r="K287" s="217"/>
      <c r="L287" s="212"/>
      <c r="M287" s="212"/>
      <c r="N287" s="212"/>
      <c r="O287" s="218"/>
      <c r="P287" s="212"/>
    </row>
    <row r="288" spans="4:16" ht="40.15" customHeight="1">
      <c r="D288" s="212"/>
      <c r="E288" s="213"/>
      <c r="F288" s="214"/>
      <c r="G288" s="215"/>
      <c r="H288" s="216"/>
      <c r="I288" s="216"/>
      <c r="J288" s="217"/>
      <c r="K288" s="217"/>
      <c r="L288" s="212"/>
      <c r="M288" s="212"/>
      <c r="N288" s="212"/>
      <c r="O288" s="218"/>
      <c r="P288" s="212"/>
    </row>
    <row r="289" spans="4:16" ht="40.15" customHeight="1">
      <c r="D289" s="212"/>
      <c r="E289" s="213"/>
      <c r="F289" s="214"/>
      <c r="G289" s="215"/>
      <c r="H289" s="216"/>
      <c r="I289" s="216"/>
      <c r="J289" s="217"/>
      <c r="K289" s="217"/>
      <c r="L289" s="212"/>
      <c r="M289" s="212"/>
      <c r="N289" s="212"/>
      <c r="O289" s="218"/>
      <c r="P289" s="212"/>
    </row>
    <row r="290" spans="4:16" ht="40.15" customHeight="1">
      <c r="D290" s="212"/>
      <c r="E290" s="213"/>
      <c r="F290" s="214"/>
      <c r="G290" s="215"/>
      <c r="H290" s="216"/>
      <c r="I290" s="216"/>
      <c r="J290" s="217"/>
      <c r="K290" s="217"/>
      <c r="L290" s="212"/>
      <c r="M290" s="212"/>
      <c r="N290" s="212"/>
      <c r="O290" s="218"/>
      <c r="P290" s="212"/>
    </row>
    <row r="291" spans="4:16" ht="40.15" customHeight="1">
      <c r="D291" s="212"/>
      <c r="E291" s="213"/>
      <c r="F291" s="214"/>
      <c r="G291" s="215"/>
      <c r="H291" s="216"/>
      <c r="I291" s="216"/>
      <c r="J291" s="217"/>
      <c r="K291" s="217"/>
      <c r="L291" s="212"/>
      <c r="M291" s="212"/>
      <c r="N291" s="212"/>
      <c r="O291" s="218"/>
      <c r="P291" s="212"/>
    </row>
    <row r="292" spans="4:16" ht="40.15" customHeight="1">
      <c r="D292" s="212"/>
      <c r="E292" s="213"/>
      <c r="F292" s="214"/>
      <c r="G292" s="215"/>
      <c r="H292" s="216"/>
      <c r="I292" s="216"/>
      <c r="J292" s="217"/>
      <c r="K292" s="217"/>
      <c r="L292" s="212"/>
      <c r="M292" s="212"/>
      <c r="N292" s="212"/>
      <c r="O292" s="218"/>
      <c r="P292" s="212"/>
    </row>
    <row r="293" spans="4:16" ht="40.15" customHeight="1">
      <c r="D293" s="212"/>
      <c r="E293" s="213"/>
      <c r="F293" s="214"/>
      <c r="G293" s="215"/>
      <c r="H293" s="216"/>
      <c r="I293" s="216"/>
      <c r="J293" s="217"/>
      <c r="K293" s="217"/>
      <c r="L293" s="212"/>
      <c r="M293" s="212"/>
      <c r="N293" s="212"/>
      <c r="O293" s="218"/>
      <c r="P293" s="212"/>
    </row>
    <row r="294" spans="4:16" ht="40.15" customHeight="1">
      <c r="D294" s="212"/>
      <c r="E294" s="213"/>
      <c r="F294" s="214"/>
      <c r="G294" s="215"/>
      <c r="H294" s="216"/>
      <c r="I294" s="216"/>
      <c r="J294" s="217"/>
      <c r="K294" s="217"/>
      <c r="L294" s="212"/>
      <c r="M294" s="212"/>
      <c r="N294" s="212"/>
      <c r="O294" s="218"/>
      <c r="P294" s="212"/>
    </row>
    <row r="295" spans="4:16" ht="40.15" customHeight="1">
      <c r="D295" s="212"/>
      <c r="E295" s="213"/>
      <c r="F295" s="214"/>
      <c r="G295" s="215"/>
      <c r="H295" s="216"/>
      <c r="I295" s="216"/>
      <c r="J295" s="217"/>
      <c r="K295" s="217"/>
      <c r="L295" s="212"/>
      <c r="M295" s="212"/>
      <c r="N295" s="212"/>
      <c r="O295" s="218"/>
      <c r="P295" s="212"/>
    </row>
    <row r="296" spans="4:16" ht="40.15" customHeight="1">
      <c r="D296" s="212"/>
      <c r="E296" s="213"/>
      <c r="F296" s="214"/>
      <c r="G296" s="215"/>
      <c r="H296" s="216"/>
      <c r="I296" s="216"/>
      <c r="J296" s="217"/>
      <c r="K296" s="217"/>
      <c r="L296" s="212"/>
      <c r="M296" s="212"/>
      <c r="N296" s="212"/>
      <c r="O296" s="218"/>
      <c r="P296" s="212"/>
    </row>
    <row r="297" spans="4:16" ht="40.15" customHeight="1">
      <c r="D297" s="212"/>
      <c r="E297" s="213"/>
      <c r="F297" s="214"/>
      <c r="G297" s="215"/>
      <c r="H297" s="216"/>
      <c r="I297" s="216"/>
      <c r="J297" s="217"/>
      <c r="K297" s="217"/>
      <c r="L297" s="212"/>
      <c r="M297" s="212"/>
      <c r="N297" s="212"/>
      <c r="O297" s="218"/>
      <c r="P297" s="212"/>
    </row>
    <row r="298" spans="4:16" ht="40.15" customHeight="1">
      <c r="D298" s="212"/>
      <c r="E298" s="213"/>
      <c r="F298" s="214"/>
      <c r="G298" s="215"/>
      <c r="H298" s="216"/>
      <c r="I298" s="216"/>
      <c r="J298" s="217"/>
      <c r="K298" s="217"/>
      <c r="L298" s="212"/>
      <c r="M298" s="212"/>
      <c r="N298" s="212"/>
      <c r="O298" s="218"/>
      <c r="P298" s="212"/>
    </row>
    <row r="299" spans="4:16" ht="40.15" customHeight="1">
      <c r="D299" s="212"/>
      <c r="E299" s="213"/>
      <c r="F299" s="214"/>
      <c r="G299" s="215"/>
      <c r="H299" s="216"/>
      <c r="I299" s="216"/>
      <c r="J299" s="217"/>
      <c r="K299" s="217"/>
      <c r="L299" s="212"/>
      <c r="M299" s="212"/>
      <c r="N299" s="212"/>
      <c r="O299" s="218"/>
      <c r="P299" s="212"/>
    </row>
    <row r="300" spans="4:16" ht="40.15" customHeight="1">
      <c r="D300" s="212"/>
      <c r="E300" s="213"/>
      <c r="F300" s="214"/>
      <c r="G300" s="215"/>
      <c r="H300" s="216"/>
      <c r="I300" s="216"/>
      <c r="J300" s="217"/>
      <c r="K300" s="217"/>
      <c r="L300" s="212"/>
      <c r="M300" s="212"/>
      <c r="N300" s="212"/>
      <c r="O300" s="218"/>
      <c r="P300" s="212"/>
    </row>
    <row r="301" spans="4:16" ht="40.15" customHeight="1">
      <c r="D301" s="212"/>
      <c r="E301" s="213"/>
      <c r="F301" s="214"/>
      <c r="G301" s="215"/>
      <c r="H301" s="216"/>
      <c r="I301" s="216"/>
      <c r="J301" s="217"/>
      <c r="K301" s="217"/>
      <c r="L301" s="212"/>
      <c r="M301" s="212"/>
      <c r="N301" s="212"/>
      <c r="O301" s="218"/>
      <c r="P301" s="212"/>
    </row>
    <row r="302" spans="4:16" ht="40.15" customHeight="1">
      <c r="D302" s="212"/>
      <c r="E302" s="213"/>
      <c r="F302" s="214"/>
      <c r="G302" s="215"/>
      <c r="H302" s="216"/>
      <c r="I302" s="216"/>
      <c r="J302" s="217"/>
      <c r="K302" s="217"/>
      <c r="L302" s="212"/>
      <c r="M302" s="212"/>
      <c r="N302" s="212"/>
      <c r="O302" s="218"/>
      <c r="P302" s="212"/>
    </row>
    <row r="303" spans="4:16" ht="40.15" customHeight="1">
      <c r="D303" s="212"/>
      <c r="E303" s="213"/>
      <c r="F303" s="214"/>
      <c r="G303" s="215"/>
      <c r="H303" s="216"/>
      <c r="I303" s="216"/>
      <c r="J303" s="217"/>
      <c r="K303" s="217"/>
      <c r="L303" s="212"/>
      <c r="M303" s="212"/>
      <c r="N303" s="212"/>
      <c r="O303" s="218"/>
      <c r="P303" s="212"/>
    </row>
    <row r="304" spans="4:16" ht="40.15" customHeight="1">
      <c r="D304" s="212"/>
      <c r="E304" s="213"/>
      <c r="F304" s="214"/>
      <c r="G304" s="215"/>
      <c r="H304" s="216"/>
      <c r="I304" s="216"/>
      <c r="J304" s="217"/>
      <c r="K304" s="217"/>
      <c r="L304" s="212"/>
      <c r="M304" s="212"/>
      <c r="N304" s="212"/>
      <c r="O304" s="218"/>
      <c r="P304" s="212"/>
    </row>
    <row r="305" spans="4:16" ht="40.15" customHeight="1">
      <c r="D305" s="212"/>
      <c r="E305" s="213"/>
      <c r="F305" s="214"/>
      <c r="G305" s="215"/>
      <c r="H305" s="216"/>
      <c r="I305" s="216"/>
      <c r="J305" s="217"/>
      <c r="K305" s="217"/>
      <c r="L305" s="212"/>
      <c r="M305" s="212"/>
      <c r="N305" s="212"/>
      <c r="O305" s="218"/>
      <c r="P305" s="212"/>
    </row>
    <row r="306" spans="4:16" ht="40.15" customHeight="1">
      <c r="D306" s="212"/>
      <c r="E306" s="213"/>
      <c r="F306" s="214"/>
      <c r="G306" s="215"/>
      <c r="H306" s="216"/>
      <c r="I306" s="216"/>
      <c r="J306" s="217"/>
      <c r="K306" s="217"/>
      <c r="L306" s="212"/>
      <c r="M306" s="212"/>
      <c r="N306" s="212"/>
      <c r="O306" s="218"/>
      <c r="P306" s="212"/>
    </row>
    <row r="307" spans="4:16" ht="40.15" customHeight="1">
      <c r="D307" s="212"/>
      <c r="E307" s="213"/>
      <c r="F307" s="214"/>
      <c r="G307" s="215"/>
      <c r="H307" s="216"/>
      <c r="I307" s="216"/>
      <c r="J307" s="217"/>
      <c r="K307" s="217"/>
      <c r="L307" s="212"/>
      <c r="M307" s="212"/>
      <c r="N307" s="212"/>
      <c r="O307" s="218"/>
      <c r="P307" s="212"/>
    </row>
    <row r="308" spans="4:16" ht="40.15" customHeight="1">
      <c r="D308" s="212"/>
      <c r="E308" s="213"/>
      <c r="F308" s="214"/>
      <c r="G308" s="215"/>
      <c r="H308" s="216"/>
      <c r="I308" s="216"/>
      <c r="J308" s="217"/>
      <c r="K308" s="217"/>
      <c r="L308" s="212"/>
      <c r="M308" s="212"/>
      <c r="N308" s="212"/>
      <c r="O308" s="218"/>
      <c r="P308" s="212"/>
    </row>
    <row r="309" spans="4:16" ht="40.15" customHeight="1">
      <c r="D309" s="212"/>
      <c r="E309" s="213"/>
      <c r="F309" s="214"/>
      <c r="G309" s="215"/>
      <c r="H309" s="216"/>
      <c r="I309" s="216"/>
      <c r="J309" s="217"/>
      <c r="K309" s="217"/>
      <c r="L309" s="212"/>
      <c r="M309" s="212"/>
      <c r="N309" s="212"/>
      <c r="O309" s="218"/>
      <c r="P309" s="212"/>
    </row>
    <row r="310" spans="4:16" ht="40.15" customHeight="1">
      <c r="D310" s="212"/>
      <c r="E310" s="213"/>
      <c r="F310" s="214"/>
      <c r="G310" s="215"/>
      <c r="H310" s="216"/>
      <c r="I310" s="216"/>
      <c r="J310" s="217"/>
      <c r="K310" s="217"/>
      <c r="L310" s="212"/>
      <c r="M310" s="212"/>
      <c r="N310" s="212"/>
      <c r="O310" s="218"/>
      <c r="P310" s="212"/>
    </row>
    <row r="311" spans="4:16" ht="40.15" customHeight="1">
      <c r="D311" s="212"/>
      <c r="E311" s="213"/>
      <c r="F311" s="214"/>
      <c r="G311" s="215"/>
      <c r="H311" s="216"/>
      <c r="I311" s="216"/>
      <c r="J311" s="217"/>
      <c r="K311" s="217"/>
      <c r="L311" s="212"/>
      <c r="M311" s="212"/>
      <c r="N311" s="212"/>
      <c r="O311" s="218"/>
      <c r="P311" s="212"/>
    </row>
    <row r="312" spans="4:16" ht="40.15" customHeight="1">
      <c r="D312" s="212"/>
      <c r="E312" s="213"/>
      <c r="F312" s="214"/>
      <c r="G312" s="215"/>
      <c r="H312" s="216"/>
      <c r="I312" s="216"/>
      <c r="J312" s="217"/>
      <c r="K312" s="217"/>
      <c r="L312" s="212"/>
      <c r="M312" s="212"/>
      <c r="N312" s="212"/>
      <c r="O312" s="218"/>
      <c r="P312" s="212"/>
    </row>
    <row r="313" spans="4:16" ht="40.15" customHeight="1">
      <c r="D313" s="212"/>
      <c r="E313" s="213"/>
      <c r="F313" s="214"/>
      <c r="G313" s="215"/>
      <c r="H313" s="216"/>
      <c r="I313" s="216"/>
      <c r="J313" s="217"/>
      <c r="K313" s="217"/>
      <c r="L313" s="212"/>
      <c r="M313" s="212"/>
      <c r="N313" s="212"/>
      <c r="O313" s="218"/>
      <c r="P313" s="212"/>
    </row>
    <row r="314" spans="4:16" ht="40.15" customHeight="1">
      <c r="D314" s="212"/>
      <c r="E314" s="213"/>
      <c r="F314" s="214"/>
      <c r="G314" s="215"/>
      <c r="H314" s="216"/>
      <c r="I314" s="216"/>
      <c r="J314" s="217"/>
      <c r="K314" s="217"/>
      <c r="L314" s="212"/>
      <c r="M314" s="212"/>
      <c r="N314" s="212"/>
      <c r="O314" s="218"/>
      <c r="P314" s="212"/>
    </row>
    <row r="315" spans="4:16" ht="40.15" customHeight="1">
      <c r="D315" s="212"/>
      <c r="E315" s="213"/>
      <c r="F315" s="214"/>
      <c r="G315" s="215"/>
      <c r="H315" s="216"/>
      <c r="I315" s="216"/>
      <c r="J315" s="217"/>
      <c r="K315" s="217"/>
      <c r="L315" s="212"/>
      <c r="M315" s="212"/>
      <c r="N315" s="212"/>
      <c r="O315" s="218"/>
      <c r="P315" s="212"/>
    </row>
    <row r="316" spans="4:16" ht="40.15" customHeight="1">
      <c r="D316" s="212"/>
      <c r="E316" s="213"/>
      <c r="F316" s="214"/>
      <c r="G316" s="215"/>
      <c r="H316" s="216"/>
      <c r="I316" s="216"/>
      <c r="J316" s="217"/>
      <c r="K316" s="217"/>
      <c r="L316" s="212"/>
      <c r="M316" s="212"/>
      <c r="N316" s="212"/>
      <c r="O316" s="218"/>
      <c r="P316" s="212"/>
    </row>
    <row r="317" spans="4:16" ht="40.15" customHeight="1">
      <c r="D317" s="212"/>
      <c r="E317" s="213"/>
      <c r="F317" s="214"/>
      <c r="G317" s="215"/>
      <c r="H317" s="216"/>
      <c r="I317" s="216"/>
      <c r="J317" s="217"/>
      <c r="K317" s="217"/>
      <c r="L317" s="212"/>
      <c r="M317" s="212"/>
      <c r="N317" s="212"/>
      <c r="O317" s="218"/>
      <c r="P317" s="212"/>
    </row>
    <row r="318" spans="4:16" ht="40.15" customHeight="1">
      <c r="D318" s="212"/>
      <c r="E318" s="213"/>
      <c r="F318" s="214"/>
      <c r="G318" s="215"/>
      <c r="H318" s="216"/>
      <c r="I318" s="216"/>
      <c r="J318" s="217"/>
      <c r="K318" s="217"/>
      <c r="L318" s="212"/>
      <c r="M318" s="212"/>
      <c r="N318" s="212"/>
      <c r="O318" s="218"/>
      <c r="P318" s="212"/>
    </row>
    <row r="319" spans="4:16" ht="40.15" customHeight="1">
      <c r="D319" s="212"/>
      <c r="E319" s="213"/>
      <c r="F319" s="214"/>
      <c r="G319" s="215"/>
      <c r="H319" s="216"/>
      <c r="I319" s="216"/>
      <c r="J319" s="217"/>
      <c r="K319" s="217"/>
      <c r="L319" s="212"/>
      <c r="M319" s="212"/>
      <c r="N319" s="212"/>
      <c r="O319" s="218"/>
      <c r="P319" s="212"/>
    </row>
    <row r="320" spans="4:16" ht="40.15" customHeight="1">
      <c r="D320" s="212"/>
      <c r="E320" s="213"/>
      <c r="F320" s="214"/>
      <c r="G320" s="215"/>
      <c r="H320" s="216"/>
      <c r="I320" s="216"/>
      <c r="J320" s="217"/>
      <c r="K320" s="217"/>
      <c r="L320" s="212"/>
      <c r="M320" s="212"/>
      <c r="N320" s="212"/>
      <c r="O320" s="218"/>
      <c r="P320" s="212"/>
    </row>
    <row r="321" spans="4:16" ht="40.15" customHeight="1">
      <c r="D321" s="212"/>
      <c r="E321" s="213"/>
      <c r="F321" s="214"/>
      <c r="G321" s="215"/>
      <c r="H321" s="216"/>
      <c r="I321" s="216"/>
      <c r="J321" s="217"/>
      <c r="K321" s="217"/>
      <c r="L321" s="212"/>
      <c r="M321" s="212"/>
      <c r="N321" s="212"/>
      <c r="O321" s="218"/>
      <c r="P321" s="212"/>
    </row>
    <row r="322" spans="4:16" ht="40.15" customHeight="1">
      <c r="D322" s="212"/>
      <c r="E322" s="213"/>
      <c r="F322" s="214"/>
      <c r="G322" s="215"/>
      <c r="H322" s="216"/>
      <c r="I322" s="216"/>
      <c r="J322" s="217"/>
      <c r="K322" s="217"/>
      <c r="L322" s="212"/>
      <c r="M322" s="212"/>
      <c r="N322" s="212"/>
      <c r="O322" s="218"/>
      <c r="P322" s="212"/>
    </row>
    <row r="323" spans="4:16" ht="40.15" customHeight="1">
      <c r="D323" s="212"/>
      <c r="E323" s="213"/>
      <c r="F323" s="214"/>
      <c r="G323" s="215"/>
      <c r="H323" s="216"/>
      <c r="I323" s="216"/>
      <c r="J323" s="217"/>
      <c r="K323" s="217"/>
      <c r="L323" s="212"/>
      <c r="M323" s="212"/>
      <c r="N323" s="212"/>
      <c r="O323" s="218"/>
      <c r="P323" s="212"/>
    </row>
    <row r="324" spans="4:16" ht="40.15" customHeight="1">
      <c r="D324" s="212"/>
      <c r="E324" s="213"/>
      <c r="F324" s="214"/>
      <c r="G324" s="215"/>
      <c r="H324" s="216"/>
      <c r="I324" s="216"/>
      <c r="J324" s="217"/>
      <c r="K324" s="217"/>
      <c r="L324" s="212"/>
      <c r="M324" s="212"/>
      <c r="N324" s="212"/>
      <c r="O324" s="218"/>
      <c r="P324" s="212"/>
    </row>
    <row r="325" spans="4:16" ht="40.15" customHeight="1">
      <c r="D325" s="212"/>
      <c r="E325" s="213"/>
      <c r="F325" s="214"/>
      <c r="G325" s="215"/>
      <c r="H325" s="216"/>
      <c r="I325" s="216"/>
      <c r="J325" s="217"/>
      <c r="K325" s="217"/>
      <c r="L325" s="212"/>
      <c r="M325" s="212"/>
      <c r="N325" s="212"/>
      <c r="O325" s="218"/>
      <c r="P325" s="212"/>
    </row>
    <row r="326" spans="4:16" ht="40.15" customHeight="1">
      <c r="D326" s="212"/>
      <c r="E326" s="213"/>
      <c r="F326" s="214"/>
      <c r="G326" s="215"/>
      <c r="H326" s="216"/>
      <c r="I326" s="216"/>
      <c r="J326" s="217"/>
      <c r="K326" s="217"/>
      <c r="L326" s="212"/>
      <c r="M326" s="212"/>
      <c r="N326" s="212"/>
      <c r="O326" s="218"/>
      <c r="P326" s="212"/>
    </row>
    <row r="327" spans="4:16" ht="40.15" customHeight="1">
      <c r="D327" s="212"/>
      <c r="E327" s="213"/>
      <c r="F327" s="214"/>
      <c r="G327" s="215"/>
      <c r="H327" s="216"/>
      <c r="I327" s="216"/>
      <c r="J327" s="217"/>
      <c r="K327" s="217"/>
      <c r="L327" s="212"/>
      <c r="M327" s="212"/>
      <c r="N327" s="212"/>
      <c r="O327" s="218"/>
      <c r="P327" s="212"/>
    </row>
    <row r="328" spans="4:16" ht="40.15" customHeight="1">
      <c r="D328" s="212"/>
      <c r="E328" s="213"/>
      <c r="F328" s="214"/>
      <c r="G328" s="215"/>
      <c r="H328" s="216"/>
      <c r="I328" s="216"/>
      <c r="J328" s="217"/>
      <c r="K328" s="217"/>
      <c r="L328" s="212"/>
      <c r="M328" s="212"/>
      <c r="N328" s="212"/>
      <c r="O328" s="218"/>
      <c r="P328" s="212"/>
    </row>
    <row r="329" spans="4:16" ht="40.15" customHeight="1">
      <c r="D329" s="212"/>
      <c r="E329" s="213"/>
      <c r="F329" s="214"/>
      <c r="G329" s="215"/>
      <c r="H329" s="216"/>
      <c r="I329" s="216"/>
      <c r="J329" s="217"/>
      <c r="K329" s="217"/>
      <c r="L329" s="212"/>
      <c r="M329" s="212"/>
      <c r="N329" s="212"/>
      <c r="O329" s="218"/>
      <c r="P329" s="212"/>
    </row>
    <row r="330" spans="4:16" ht="40.15" customHeight="1">
      <c r="D330" s="212"/>
      <c r="E330" s="213"/>
      <c r="F330" s="214"/>
      <c r="G330" s="215"/>
      <c r="H330" s="216"/>
      <c r="I330" s="216"/>
      <c r="J330" s="217"/>
      <c r="K330" s="217"/>
      <c r="L330" s="212"/>
      <c r="M330" s="212"/>
      <c r="N330" s="212"/>
      <c r="O330" s="218"/>
      <c r="P330" s="212"/>
    </row>
    <row r="331" spans="4:16" ht="40.15" customHeight="1">
      <c r="D331" s="212"/>
      <c r="E331" s="213"/>
      <c r="F331" s="214"/>
      <c r="G331" s="215"/>
      <c r="H331" s="216"/>
      <c r="I331" s="216"/>
      <c r="J331" s="217"/>
      <c r="K331" s="217"/>
      <c r="L331" s="212"/>
      <c r="M331" s="212"/>
      <c r="N331" s="212"/>
      <c r="O331" s="218"/>
      <c r="P331" s="212"/>
    </row>
    <row r="332" spans="4:16" ht="40.15" customHeight="1">
      <c r="D332" s="212"/>
      <c r="E332" s="213"/>
      <c r="F332" s="214"/>
      <c r="G332" s="215"/>
      <c r="H332" s="216"/>
      <c r="I332" s="216"/>
      <c r="J332" s="217"/>
      <c r="K332" s="217"/>
      <c r="L332" s="212"/>
      <c r="M332" s="212"/>
      <c r="N332" s="212"/>
      <c r="O332" s="218"/>
      <c r="P332" s="212"/>
    </row>
    <row r="333" spans="4:16" ht="40.15" customHeight="1">
      <c r="D333" s="212"/>
      <c r="E333" s="213"/>
      <c r="F333" s="214"/>
      <c r="G333" s="215"/>
      <c r="H333" s="216"/>
      <c r="I333" s="216"/>
      <c r="J333" s="217"/>
      <c r="K333" s="217"/>
      <c r="L333" s="212"/>
      <c r="M333" s="212"/>
      <c r="N333" s="212"/>
      <c r="O333" s="218"/>
      <c r="P333" s="212"/>
    </row>
    <row r="334" spans="4:16" ht="40.15" customHeight="1">
      <c r="D334" s="212"/>
      <c r="E334" s="213"/>
      <c r="F334" s="214"/>
      <c r="G334" s="215"/>
      <c r="H334" s="216"/>
      <c r="I334" s="216"/>
      <c r="J334" s="217"/>
      <c r="K334" s="217"/>
      <c r="L334" s="212"/>
      <c r="M334" s="212"/>
      <c r="N334" s="212"/>
      <c r="O334" s="218"/>
      <c r="P334" s="212"/>
    </row>
    <row r="335" spans="4:16" ht="40.15" customHeight="1">
      <c r="D335" s="212"/>
      <c r="E335" s="213"/>
      <c r="F335" s="214"/>
      <c r="G335" s="215"/>
      <c r="H335" s="216"/>
      <c r="I335" s="216"/>
      <c r="J335" s="217"/>
      <c r="K335" s="217"/>
      <c r="L335" s="212"/>
      <c r="M335" s="212"/>
      <c r="N335" s="212"/>
      <c r="O335" s="218"/>
      <c r="P335" s="212"/>
    </row>
    <row r="336" spans="4:16" ht="40.15" customHeight="1">
      <c r="D336" s="212"/>
      <c r="E336" s="213"/>
      <c r="F336" s="214"/>
      <c r="G336" s="215"/>
      <c r="H336" s="216"/>
      <c r="I336" s="216"/>
      <c r="J336" s="217"/>
      <c r="K336" s="217"/>
      <c r="L336" s="212"/>
      <c r="M336" s="212"/>
      <c r="N336" s="212"/>
      <c r="O336" s="218"/>
      <c r="P336" s="212"/>
    </row>
    <row r="337" spans="4:16" ht="40.15" customHeight="1">
      <c r="D337" s="212"/>
      <c r="E337" s="213"/>
      <c r="F337" s="214"/>
      <c r="G337" s="215"/>
      <c r="H337" s="216"/>
      <c r="I337" s="216"/>
      <c r="J337" s="217"/>
      <c r="K337" s="217"/>
      <c r="L337" s="212"/>
      <c r="M337" s="212"/>
      <c r="N337" s="212"/>
      <c r="O337" s="218"/>
      <c r="P337" s="212"/>
    </row>
    <row r="338" spans="4:16" ht="40.15" customHeight="1">
      <c r="D338" s="212"/>
      <c r="E338" s="213"/>
      <c r="F338" s="214"/>
      <c r="G338" s="215"/>
      <c r="H338" s="216"/>
      <c r="I338" s="216"/>
      <c r="J338" s="217"/>
      <c r="K338" s="217"/>
      <c r="L338" s="212"/>
      <c r="M338" s="212"/>
      <c r="N338" s="212"/>
      <c r="O338" s="218"/>
      <c r="P338" s="212"/>
    </row>
    <row r="339" spans="4:16" ht="40.15" customHeight="1">
      <c r="D339" s="212"/>
      <c r="E339" s="213"/>
      <c r="F339" s="214"/>
      <c r="G339" s="215"/>
      <c r="H339" s="216"/>
      <c r="I339" s="216"/>
      <c r="J339" s="217"/>
      <c r="K339" s="217"/>
      <c r="L339" s="212"/>
      <c r="M339" s="212"/>
      <c r="N339" s="212"/>
      <c r="O339" s="218"/>
      <c r="P339" s="212"/>
    </row>
    <row r="340" spans="4:16" ht="40.15" customHeight="1">
      <c r="D340" s="212"/>
      <c r="E340" s="213"/>
      <c r="F340" s="214"/>
      <c r="G340" s="215"/>
      <c r="H340" s="216"/>
      <c r="I340" s="216"/>
      <c r="J340" s="217"/>
      <c r="K340" s="217"/>
      <c r="L340" s="212"/>
      <c r="M340" s="212"/>
      <c r="N340" s="212"/>
      <c r="O340" s="218"/>
      <c r="P340" s="212"/>
    </row>
    <row r="341" spans="4:16" ht="40.15" customHeight="1">
      <c r="D341" s="212"/>
      <c r="E341" s="213"/>
      <c r="F341" s="214"/>
      <c r="G341" s="215"/>
      <c r="H341" s="216"/>
      <c r="I341" s="216"/>
      <c r="J341" s="217"/>
      <c r="K341" s="217"/>
      <c r="L341" s="212"/>
      <c r="M341" s="212"/>
      <c r="N341" s="212"/>
      <c r="O341" s="218"/>
      <c r="P341" s="212"/>
    </row>
    <row r="342" spans="4:16" ht="40.15" customHeight="1">
      <c r="D342" s="212"/>
      <c r="E342" s="213"/>
      <c r="F342" s="214"/>
      <c r="G342" s="215"/>
      <c r="H342" s="216"/>
      <c r="I342" s="216"/>
      <c r="J342" s="217"/>
      <c r="K342" s="217"/>
      <c r="L342" s="212"/>
      <c r="M342" s="212"/>
      <c r="N342" s="212"/>
      <c r="O342" s="218"/>
      <c r="P342" s="212"/>
    </row>
    <row r="343" spans="4:16" ht="40.15" customHeight="1">
      <c r="D343" s="212"/>
      <c r="E343" s="213"/>
      <c r="F343" s="214"/>
      <c r="G343" s="215"/>
      <c r="H343" s="216"/>
      <c r="I343" s="216"/>
      <c r="J343" s="217"/>
      <c r="K343" s="217"/>
      <c r="L343" s="212"/>
      <c r="M343" s="212"/>
      <c r="N343" s="212"/>
      <c r="O343" s="218"/>
      <c r="P343" s="212"/>
    </row>
    <row r="344" spans="4:16" ht="40.15" customHeight="1">
      <c r="D344" s="212"/>
      <c r="E344" s="213"/>
      <c r="F344" s="214"/>
      <c r="G344" s="215"/>
      <c r="H344" s="216"/>
      <c r="I344" s="216"/>
      <c r="J344" s="217"/>
      <c r="K344" s="217"/>
      <c r="L344" s="212"/>
      <c r="M344" s="212"/>
      <c r="N344" s="212"/>
      <c r="O344" s="218"/>
      <c r="P344" s="212"/>
    </row>
    <row r="345" spans="4:16" ht="40.15" customHeight="1">
      <c r="D345" s="212"/>
      <c r="E345" s="213"/>
      <c r="F345" s="214"/>
      <c r="G345" s="215"/>
      <c r="H345" s="216"/>
      <c r="I345" s="216"/>
      <c r="J345" s="217"/>
      <c r="K345" s="217"/>
      <c r="L345" s="212"/>
      <c r="M345" s="212"/>
      <c r="N345" s="212"/>
      <c r="O345" s="218"/>
      <c r="P345" s="212"/>
    </row>
    <row r="346" spans="4:16" ht="40.15" customHeight="1">
      <c r="D346" s="212"/>
      <c r="E346" s="213"/>
      <c r="F346" s="214"/>
      <c r="G346" s="215"/>
      <c r="H346" s="216"/>
      <c r="I346" s="216"/>
      <c r="J346" s="217"/>
      <c r="K346" s="217"/>
      <c r="L346" s="212"/>
      <c r="M346" s="212"/>
      <c r="N346" s="212"/>
      <c r="O346" s="218"/>
      <c r="P346" s="212"/>
    </row>
    <row r="347" spans="4:16" ht="40.15" customHeight="1">
      <c r="D347" s="212"/>
      <c r="E347" s="213"/>
      <c r="F347" s="214"/>
      <c r="G347" s="215"/>
      <c r="H347" s="216"/>
      <c r="I347" s="216"/>
      <c r="J347" s="217"/>
      <c r="K347" s="217"/>
      <c r="L347" s="212"/>
      <c r="M347" s="212"/>
      <c r="N347" s="212"/>
      <c r="O347" s="218"/>
      <c r="P347" s="212"/>
    </row>
    <row r="348" spans="4:16" ht="40.15" customHeight="1">
      <c r="D348" s="212"/>
      <c r="E348" s="213"/>
      <c r="F348" s="214"/>
      <c r="G348" s="215"/>
      <c r="H348" s="216"/>
      <c r="I348" s="216"/>
      <c r="J348" s="217"/>
      <c r="K348" s="217"/>
      <c r="L348" s="212"/>
      <c r="M348" s="212"/>
      <c r="N348" s="212"/>
      <c r="O348" s="218"/>
      <c r="P348" s="212"/>
    </row>
    <row r="349" spans="4:16" ht="40.15" customHeight="1">
      <c r="D349" s="212"/>
      <c r="E349" s="213"/>
      <c r="F349" s="214"/>
      <c r="G349" s="215"/>
      <c r="H349" s="216"/>
      <c r="I349" s="216"/>
      <c r="J349" s="217"/>
      <c r="K349" s="217"/>
      <c r="L349" s="212"/>
      <c r="M349" s="212"/>
      <c r="N349" s="212"/>
      <c r="O349" s="218"/>
      <c r="P349" s="212"/>
    </row>
    <row r="350" spans="4:16" ht="40.15" customHeight="1">
      <c r="D350" s="212"/>
      <c r="E350" s="213"/>
      <c r="F350" s="214"/>
      <c r="G350" s="215"/>
      <c r="H350" s="216"/>
      <c r="I350" s="216"/>
      <c r="J350" s="217"/>
      <c r="K350" s="217"/>
      <c r="L350" s="212"/>
      <c r="M350" s="212"/>
      <c r="N350" s="212"/>
      <c r="O350" s="218"/>
      <c r="P350" s="212"/>
    </row>
    <row r="351" spans="4:16" ht="40.15" customHeight="1">
      <c r="D351" s="212"/>
      <c r="E351" s="213"/>
      <c r="F351" s="214"/>
      <c r="G351" s="215"/>
      <c r="H351" s="216"/>
      <c r="I351" s="216"/>
      <c r="J351" s="217"/>
      <c r="K351" s="217"/>
      <c r="L351" s="212"/>
      <c r="M351" s="212"/>
      <c r="N351" s="212"/>
      <c r="O351" s="218"/>
      <c r="P351" s="212"/>
    </row>
    <row r="352" spans="4:16" ht="40.15" customHeight="1">
      <c r="D352" s="212"/>
      <c r="E352" s="213"/>
      <c r="F352" s="214"/>
      <c r="G352" s="215"/>
      <c r="H352" s="216"/>
      <c r="I352" s="216"/>
      <c r="J352" s="217"/>
      <c r="K352" s="217"/>
      <c r="L352" s="212"/>
      <c r="M352" s="212"/>
      <c r="N352" s="212"/>
      <c r="O352" s="218"/>
      <c r="P352" s="212"/>
    </row>
    <row r="353" spans="4:16" ht="40.15" customHeight="1">
      <c r="D353" s="212"/>
      <c r="E353" s="213"/>
      <c r="F353" s="214"/>
      <c r="G353" s="215"/>
      <c r="H353" s="216"/>
      <c r="I353" s="216"/>
      <c r="J353" s="217"/>
      <c r="K353" s="217"/>
      <c r="L353" s="212"/>
      <c r="M353" s="212"/>
      <c r="N353" s="212"/>
      <c r="O353" s="218"/>
      <c r="P353" s="212"/>
    </row>
    <row r="354" spans="4:16" ht="40.15" customHeight="1">
      <c r="D354" s="212"/>
      <c r="E354" s="213"/>
      <c r="F354" s="214"/>
      <c r="G354" s="215"/>
      <c r="H354" s="216"/>
      <c r="I354" s="216"/>
      <c r="J354" s="217"/>
      <c r="K354" s="217"/>
      <c r="L354" s="212"/>
      <c r="M354" s="212"/>
      <c r="N354" s="212"/>
      <c r="O354" s="218"/>
      <c r="P354" s="212"/>
    </row>
    <row r="355" spans="4:16" ht="40.15" customHeight="1">
      <c r="D355" s="212"/>
      <c r="E355" s="213"/>
      <c r="F355" s="214"/>
      <c r="G355" s="215"/>
      <c r="H355" s="216"/>
      <c r="I355" s="216"/>
      <c r="J355" s="217"/>
      <c r="K355" s="217"/>
      <c r="L355" s="212"/>
      <c r="M355" s="212"/>
      <c r="N355" s="212"/>
      <c r="O355" s="218"/>
      <c r="P355" s="212"/>
    </row>
    <row r="356" spans="4:16" ht="40.15" customHeight="1">
      <c r="D356" s="212"/>
      <c r="E356" s="213"/>
      <c r="F356" s="214"/>
      <c r="G356" s="215"/>
      <c r="H356" s="216"/>
      <c r="I356" s="216"/>
      <c r="J356" s="217"/>
      <c r="K356" s="217"/>
      <c r="L356" s="212"/>
      <c r="M356" s="212"/>
      <c r="N356" s="212"/>
      <c r="O356" s="218"/>
      <c r="P356" s="212"/>
    </row>
    <row r="357" spans="4:16" ht="40.15" customHeight="1">
      <c r="D357" s="212"/>
      <c r="E357" s="213"/>
      <c r="F357" s="214"/>
      <c r="G357" s="215"/>
      <c r="H357" s="216"/>
      <c r="I357" s="216"/>
      <c r="J357" s="217"/>
      <c r="K357" s="217"/>
      <c r="L357" s="212"/>
      <c r="M357" s="212"/>
      <c r="N357" s="212"/>
      <c r="O357" s="218"/>
      <c r="P357" s="212"/>
    </row>
    <row r="358" spans="4:16" ht="40.15" customHeight="1">
      <c r="D358" s="212"/>
      <c r="E358" s="213"/>
      <c r="F358" s="214"/>
      <c r="G358" s="215"/>
      <c r="H358" s="216"/>
      <c r="I358" s="216"/>
      <c r="J358" s="217"/>
      <c r="K358" s="217"/>
      <c r="L358" s="212"/>
      <c r="M358" s="212"/>
      <c r="N358" s="212"/>
      <c r="O358" s="218"/>
      <c r="P358" s="212"/>
    </row>
    <row r="359" spans="4:16" ht="40.15" customHeight="1">
      <c r="D359" s="212"/>
      <c r="E359" s="213"/>
      <c r="F359" s="214"/>
      <c r="G359" s="215"/>
      <c r="H359" s="216"/>
      <c r="I359" s="216"/>
      <c r="J359" s="217"/>
      <c r="K359" s="217"/>
      <c r="L359" s="212"/>
      <c r="M359" s="212"/>
      <c r="N359" s="212"/>
      <c r="O359" s="218"/>
      <c r="P359" s="212"/>
    </row>
    <row r="360" spans="4:16" ht="40.15" customHeight="1">
      <c r="D360" s="212"/>
      <c r="E360" s="213"/>
      <c r="F360" s="214"/>
      <c r="G360" s="215"/>
      <c r="H360" s="216"/>
      <c r="I360" s="216"/>
      <c r="J360" s="217"/>
      <c r="K360" s="217"/>
      <c r="L360" s="212"/>
      <c r="M360" s="212"/>
      <c r="N360" s="212"/>
      <c r="O360" s="218"/>
      <c r="P360" s="212"/>
    </row>
    <row r="361" spans="4:16" ht="40.15" customHeight="1">
      <c r="D361" s="212"/>
      <c r="E361" s="213"/>
      <c r="F361" s="214"/>
      <c r="G361" s="215"/>
      <c r="H361" s="216"/>
      <c r="I361" s="216"/>
      <c r="J361" s="217"/>
      <c r="K361" s="217"/>
      <c r="L361" s="212"/>
      <c r="M361" s="212"/>
      <c r="N361" s="212"/>
      <c r="O361" s="218"/>
      <c r="P361" s="212"/>
    </row>
    <row r="362" spans="4:16" ht="40.15" customHeight="1">
      <c r="D362" s="212"/>
      <c r="E362" s="213"/>
      <c r="F362" s="214"/>
      <c r="G362" s="215"/>
      <c r="H362" s="216"/>
      <c r="I362" s="216"/>
      <c r="J362" s="217"/>
      <c r="K362" s="217"/>
      <c r="L362" s="212"/>
      <c r="M362" s="212"/>
      <c r="N362" s="212"/>
      <c r="O362" s="218"/>
      <c r="P362" s="212"/>
    </row>
    <row r="363" spans="4:16" ht="40.15" customHeight="1">
      <c r="D363" s="212"/>
      <c r="E363" s="213"/>
      <c r="F363" s="214"/>
      <c r="G363" s="215"/>
      <c r="H363" s="216"/>
      <c r="I363" s="216"/>
      <c r="J363" s="217"/>
      <c r="K363" s="217"/>
      <c r="L363" s="212"/>
      <c r="M363" s="212"/>
      <c r="N363" s="212"/>
      <c r="O363" s="218"/>
      <c r="P363" s="212"/>
    </row>
    <row r="364" spans="4:16" ht="40.15" customHeight="1">
      <c r="D364" s="212"/>
      <c r="E364" s="213"/>
      <c r="F364" s="214"/>
      <c r="G364" s="215"/>
      <c r="H364" s="216"/>
      <c r="I364" s="216"/>
      <c r="J364" s="217"/>
      <c r="K364" s="217"/>
      <c r="L364" s="212"/>
      <c r="M364" s="212"/>
      <c r="N364" s="212"/>
      <c r="O364" s="218"/>
      <c r="P364" s="212"/>
    </row>
    <row r="365" spans="4:16" ht="40.15" customHeight="1">
      <c r="D365" s="212"/>
      <c r="E365" s="213"/>
      <c r="F365" s="214"/>
      <c r="G365" s="215"/>
      <c r="H365" s="216"/>
      <c r="I365" s="216"/>
      <c r="J365" s="217"/>
      <c r="K365" s="217"/>
      <c r="L365" s="212"/>
      <c r="M365" s="212"/>
      <c r="N365" s="212"/>
      <c r="O365" s="218"/>
      <c r="P365" s="212"/>
    </row>
    <row r="366" spans="4:16" ht="40.15" customHeight="1">
      <c r="D366" s="212"/>
      <c r="E366" s="213"/>
      <c r="F366" s="214"/>
      <c r="G366" s="215"/>
      <c r="H366" s="216"/>
      <c r="I366" s="216"/>
      <c r="J366" s="217"/>
      <c r="K366" s="217"/>
      <c r="L366" s="212"/>
      <c r="M366" s="212"/>
      <c r="N366" s="212"/>
      <c r="O366" s="218"/>
      <c r="P366" s="212"/>
    </row>
    <row r="367" spans="4:16" ht="40.15" customHeight="1">
      <c r="D367" s="212"/>
      <c r="E367" s="213"/>
      <c r="F367" s="214"/>
      <c r="G367" s="215"/>
      <c r="H367" s="216"/>
      <c r="I367" s="216"/>
      <c r="J367" s="217"/>
      <c r="K367" s="217"/>
      <c r="L367" s="212"/>
      <c r="M367" s="212"/>
      <c r="N367" s="212"/>
      <c r="O367" s="218"/>
      <c r="P367" s="212"/>
    </row>
    <row r="368" spans="4:16" ht="40.15" customHeight="1">
      <c r="D368" s="212"/>
      <c r="E368" s="213"/>
      <c r="F368" s="214"/>
      <c r="G368" s="215"/>
      <c r="H368" s="216"/>
      <c r="I368" s="216"/>
      <c r="J368" s="217"/>
      <c r="K368" s="217"/>
      <c r="L368" s="212"/>
      <c r="M368" s="212"/>
      <c r="N368" s="212"/>
      <c r="O368" s="218"/>
      <c r="P368" s="212"/>
    </row>
    <row r="369" spans="4:16" ht="40.15" customHeight="1">
      <c r="D369" s="212"/>
      <c r="E369" s="213"/>
      <c r="F369" s="214"/>
      <c r="G369" s="215"/>
      <c r="H369" s="216"/>
      <c r="I369" s="216"/>
      <c r="J369" s="217"/>
      <c r="K369" s="217"/>
      <c r="L369" s="212"/>
      <c r="M369" s="212"/>
      <c r="N369" s="212"/>
      <c r="O369" s="218"/>
      <c r="P369" s="212"/>
    </row>
    <row r="370" spans="4:16" ht="40.15" customHeight="1">
      <c r="D370" s="212"/>
      <c r="E370" s="213"/>
      <c r="F370" s="214"/>
      <c r="G370" s="215"/>
      <c r="H370" s="216"/>
      <c r="I370" s="216"/>
      <c r="J370" s="217"/>
      <c r="K370" s="217"/>
      <c r="L370" s="212"/>
      <c r="M370" s="212"/>
      <c r="N370" s="212"/>
      <c r="O370" s="218"/>
      <c r="P370" s="212"/>
    </row>
    <row r="371" spans="4:16" ht="40.15" customHeight="1">
      <c r="D371" s="212"/>
      <c r="E371" s="213"/>
      <c r="F371" s="214"/>
      <c r="G371" s="215"/>
      <c r="H371" s="216"/>
      <c r="I371" s="216"/>
      <c r="J371" s="217"/>
      <c r="K371" s="217"/>
      <c r="L371" s="212"/>
      <c r="M371" s="212"/>
      <c r="N371" s="212"/>
      <c r="O371" s="218"/>
      <c r="P371" s="212"/>
    </row>
    <row r="372" spans="4:16" ht="40.15" customHeight="1">
      <c r="D372" s="212"/>
      <c r="E372" s="213"/>
      <c r="F372" s="214"/>
      <c r="G372" s="215"/>
      <c r="H372" s="216"/>
      <c r="I372" s="216"/>
      <c r="J372" s="217"/>
      <c r="K372" s="217"/>
      <c r="L372" s="212"/>
      <c r="M372" s="212"/>
      <c r="N372" s="212"/>
      <c r="O372" s="218"/>
      <c r="P372" s="212"/>
    </row>
    <row r="373" spans="4:16" ht="40.15" customHeight="1">
      <c r="D373" s="212"/>
      <c r="E373" s="213"/>
      <c r="F373" s="214"/>
      <c r="G373" s="215"/>
      <c r="H373" s="216"/>
      <c r="I373" s="216"/>
      <c r="J373" s="217"/>
      <c r="K373" s="217"/>
      <c r="L373" s="212"/>
      <c r="M373" s="212"/>
      <c r="N373" s="212"/>
      <c r="O373" s="218"/>
      <c r="P373" s="212"/>
    </row>
    <row r="374" spans="4:16" ht="40.15" customHeight="1">
      <c r="D374" s="212"/>
      <c r="E374" s="213"/>
      <c r="F374" s="214"/>
      <c r="G374" s="215"/>
      <c r="H374" s="216"/>
      <c r="I374" s="216"/>
      <c r="J374" s="217"/>
      <c r="K374" s="217"/>
      <c r="L374" s="212"/>
      <c r="M374" s="212"/>
      <c r="N374" s="212"/>
      <c r="O374" s="218"/>
      <c r="P374" s="212"/>
    </row>
    <row r="375" spans="4:16" ht="40.15" customHeight="1">
      <c r="D375" s="212"/>
      <c r="E375" s="213"/>
      <c r="F375" s="214"/>
      <c r="G375" s="215"/>
      <c r="H375" s="216"/>
      <c r="I375" s="216"/>
      <c r="J375" s="217"/>
      <c r="K375" s="217"/>
      <c r="L375" s="212"/>
      <c r="M375" s="212"/>
      <c r="N375" s="212"/>
      <c r="O375" s="218"/>
      <c r="P375" s="212"/>
    </row>
    <row r="376" spans="4:16" ht="40.15" customHeight="1">
      <c r="D376" s="212"/>
      <c r="E376" s="213"/>
      <c r="F376" s="214"/>
      <c r="G376" s="215"/>
      <c r="H376" s="216"/>
      <c r="I376" s="216"/>
      <c r="J376" s="217"/>
      <c r="K376" s="217"/>
      <c r="L376" s="212"/>
      <c r="M376" s="212"/>
      <c r="N376" s="212"/>
      <c r="O376" s="218"/>
      <c r="P376" s="212"/>
    </row>
    <row r="377" spans="4:16" ht="40.15" customHeight="1">
      <c r="D377" s="212"/>
      <c r="E377" s="213"/>
      <c r="F377" s="214"/>
      <c r="G377" s="215"/>
      <c r="H377" s="216"/>
      <c r="I377" s="216"/>
      <c r="J377" s="217"/>
      <c r="K377" s="217"/>
      <c r="L377" s="212"/>
      <c r="M377" s="212"/>
      <c r="N377" s="212"/>
      <c r="O377" s="218"/>
      <c r="P377" s="212"/>
    </row>
    <row r="378" spans="4:16" ht="40.15" customHeight="1">
      <c r="D378" s="212"/>
      <c r="E378" s="213"/>
      <c r="F378" s="214"/>
      <c r="G378" s="215"/>
      <c r="H378" s="216"/>
      <c r="I378" s="216"/>
      <c r="J378" s="217"/>
      <c r="K378" s="217"/>
      <c r="L378" s="212"/>
      <c r="M378" s="212"/>
      <c r="N378" s="212"/>
      <c r="O378" s="218"/>
      <c r="P378" s="212"/>
    </row>
    <row r="379" spans="4:16" ht="40.15" customHeight="1">
      <c r="D379" s="212"/>
      <c r="E379" s="213"/>
      <c r="F379" s="214"/>
      <c r="G379" s="215"/>
      <c r="H379" s="216"/>
      <c r="I379" s="216"/>
      <c r="J379" s="217"/>
      <c r="K379" s="217"/>
      <c r="L379" s="212"/>
      <c r="M379" s="212"/>
      <c r="N379" s="212"/>
      <c r="O379" s="218"/>
      <c r="P379" s="212"/>
    </row>
    <row r="380" spans="4:16" ht="40.15" customHeight="1">
      <c r="D380" s="212"/>
      <c r="E380" s="213"/>
      <c r="F380" s="214"/>
      <c r="G380" s="215"/>
      <c r="H380" s="216"/>
      <c r="I380" s="216"/>
      <c r="J380" s="217"/>
      <c r="K380" s="217"/>
      <c r="L380" s="212"/>
      <c r="M380" s="212"/>
      <c r="N380" s="212"/>
      <c r="O380" s="218"/>
      <c r="P380" s="212"/>
    </row>
    <row r="381" spans="4:16" ht="40.15" customHeight="1">
      <c r="D381" s="212"/>
      <c r="E381" s="213"/>
      <c r="F381" s="214"/>
      <c r="G381" s="215"/>
      <c r="H381" s="216"/>
      <c r="I381" s="216"/>
      <c r="J381" s="217"/>
      <c r="K381" s="217"/>
      <c r="L381" s="212"/>
      <c r="M381" s="212"/>
      <c r="N381" s="212"/>
      <c r="O381" s="218"/>
      <c r="P381" s="212"/>
    </row>
    <row r="382" spans="4:16" ht="40.15" customHeight="1">
      <c r="D382" s="212"/>
      <c r="E382" s="213"/>
      <c r="F382" s="214"/>
      <c r="G382" s="215"/>
      <c r="H382" s="216"/>
      <c r="I382" s="216"/>
      <c r="J382" s="217"/>
      <c r="K382" s="217"/>
      <c r="L382" s="212"/>
      <c r="M382" s="212"/>
      <c r="N382" s="212"/>
      <c r="O382" s="218"/>
      <c r="P382" s="212"/>
    </row>
    <row r="383" spans="4:16" ht="40.15" customHeight="1">
      <c r="D383" s="212"/>
      <c r="E383" s="213"/>
      <c r="F383" s="214"/>
      <c r="G383" s="215"/>
      <c r="H383" s="216"/>
      <c r="I383" s="216"/>
      <c r="J383" s="217"/>
      <c r="K383" s="217"/>
      <c r="L383" s="212"/>
      <c r="M383" s="212"/>
      <c r="N383" s="212"/>
      <c r="O383" s="218"/>
      <c r="P383" s="212"/>
    </row>
    <row r="384" spans="4:16" ht="40.15" customHeight="1">
      <c r="D384" s="212"/>
      <c r="E384" s="213"/>
      <c r="F384" s="214"/>
      <c r="G384" s="215"/>
      <c r="H384" s="216"/>
      <c r="I384" s="216"/>
      <c r="J384" s="217"/>
      <c r="K384" s="217"/>
      <c r="L384" s="212"/>
      <c r="M384" s="212"/>
      <c r="N384" s="212"/>
      <c r="O384" s="218"/>
      <c r="P384" s="212"/>
    </row>
    <row r="385" spans="4:16" ht="40.15" customHeight="1">
      <c r="D385" s="212"/>
      <c r="E385" s="213"/>
      <c r="F385" s="214"/>
      <c r="G385" s="215"/>
      <c r="H385" s="216"/>
      <c r="I385" s="216"/>
      <c r="J385" s="217"/>
      <c r="K385" s="217"/>
      <c r="L385" s="212"/>
      <c r="M385" s="212"/>
      <c r="N385" s="212"/>
      <c r="O385" s="218"/>
      <c r="P385" s="212"/>
    </row>
    <row r="386" spans="4:16" ht="40.15" customHeight="1">
      <c r="D386" s="212"/>
      <c r="E386" s="213"/>
      <c r="F386" s="214"/>
      <c r="G386" s="215"/>
      <c r="H386" s="216"/>
      <c r="I386" s="216"/>
      <c r="J386" s="217"/>
      <c r="K386" s="217"/>
      <c r="L386" s="212"/>
      <c r="M386" s="212"/>
      <c r="N386" s="212"/>
      <c r="O386" s="218"/>
      <c r="P386" s="212"/>
    </row>
    <row r="387" spans="4:16" ht="40.15" customHeight="1">
      <c r="D387" s="212"/>
      <c r="E387" s="213"/>
      <c r="F387" s="214"/>
      <c r="G387" s="215"/>
      <c r="H387" s="216"/>
      <c r="I387" s="216"/>
      <c r="J387" s="217"/>
      <c r="K387" s="217"/>
      <c r="L387" s="212"/>
      <c r="M387" s="212"/>
      <c r="N387" s="212"/>
      <c r="O387" s="218"/>
      <c r="P387" s="212"/>
    </row>
    <row r="388" spans="4:16" ht="40.15" customHeight="1">
      <c r="D388" s="212"/>
      <c r="E388" s="213"/>
      <c r="F388" s="214"/>
      <c r="G388" s="215"/>
      <c r="H388" s="216"/>
      <c r="I388" s="216"/>
      <c r="J388" s="217"/>
      <c r="K388" s="217"/>
      <c r="L388" s="212"/>
      <c r="M388" s="212"/>
      <c r="N388" s="212"/>
      <c r="O388" s="218"/>
      <c r="P388" s="212"/>
    </row>
    <row r="389" spans="4:16" ht="40.15" customHeight="1">
      <c r="D389" s="212"/>
      <c r="E389" s="213"/>
      <c r="F389" s="214"/>
      <c r="G389" s="215"/>
      <c r="H389" s="216"/>
      <c r="I389" s="216"/>
      <c r="J389" s="217"/>
      <c r="K389" s="217"/>
      <c r="L389" s="212"/>
      <c r="M389" s="212"/>
      <c r="N389" s="212"/>
      <c r="O389" s="218"/>
      <c r="P389" s="212"/>
    </row>
    <row r="390" spans="4:16" ht="40.15" customHeight="1">
      <c r="D390" s="212"/>
      <c r="E390" s="213"/>
      <c r="F390" s="214"/>
      <c r="G390" s="215"/>
      <c r="H390" s="216"/>
      <c r="I390" s="216"/>
      <c r="J390" s="217"/>
      <c r="K390" s="217"/>
      <c r="L390" s="212"/>
      <c r="M390" s="212"/>
      <c r="N390" s="212"/>
      <c r="O390" s="218"/>
      <c r="P390" s="212"/>
    </row>
    <row r="391" spans="4:16" ht="40.15" customHeight="1">
      <c r="D391" s="212"/>
      <c r="E391" s="213"/>
      <c r="F391" s="214"/>
      <c r="G391" s="215"/>
      <c r="H391" s="216"/>
      <c r="I391" s="216"/>
      <c r="J391" s="217"/>
      <c r="K391" s="217"/>
      <c r="L391" s="212"/>
      <c r="M391" s="212"/>
      <c r="N391" s="212"/>
      <c r="O391" s="218"/>
      <c r="P391" s="212"/>
    </row>
    <row r="392" spans="4:16" ht="40.15" customHeight="1">
      <c r="D392" s="212"/>
      <c r="E392" s="213"/>
      <c r="F392" s="214"/>
      <c r="G392" s="215"/>
      <c r="H392" s="216"/>
      <c r="I392" s="216"/>
      <c r="J392" s="217"/>
      <c r="K392" s="217"/>
      <c r="L392" s="212"/>
      <c r="M392" s="212"/>
      <c r="N392" s="212"/>
      <c r="O392" s="218"/>
      <c r="P392" s="212"/>
    </row>
    <row r="393" spans="4:16" ht="40.15" customHeight="1">
      <c r="D393" s="212"/>
      <c r="E393" s="213"/>
      <c r="F393" s="214"/>
      <c r="G393" s="215"/>
      <c r="H393" s="216"/>
      <c r="I393" s="216"/>
      <c r="J393" s="217"/>
      <c r="K393" s="217"/>
      <c r="L393" s="212"/>
      <c r="M393" s="212"/>
      <c r="N393" s="212"/>
      <c r="O393" s="218"/>
      <c r="P393" s="212"/>
    </row>
    <row r="394" spans="4:16" ht="40.15" customHeight="1">
      <c r="D394" s="212"/>
      <c r="E394" s="213"/>
      <c r="F394" s="214"/>
      <c r="G394" s="215"/>
      <c r="H394" s="216"/>
      <c r="I394" s="216"/>
      <c r="J394" s="217"/>
      <c r="K394" s="217"/>
      <c r="L394" s="212"/>
      <c r="M394" s="212"/>
      <c r="N394" s="212"/>
      <c r="O394" s="218"/>
      <c r="P394" s="212"/>
    </row>
    <row r="395" spans="4:16" ht="40.15" customHeight="1">
      <c r="D395" s="212"/>
      <c r="E395" s="213"/>
      <c r="F395" s="214"/>
      <c r="G395" s="215"/>
      <c r="H395" s="216"/>
      <c r="I395" s="216"/>
      <c r="J395" s="217"/>
      <c r="K395" s="217"/>
      <c r="L395" s="212"/>
      <c r="M395" s="212"/>
      <c r="N395" s="212"/>
      <c r="O395" s="218"/>
      <c r="P395" s="212"/>
    </row>
    <row r="396" spans="4:16" ht="40.15" customHeight="1">
      <c r="D396" s="212"/>
      <c r="E396" s="213"/>
      <c r="F396" s="214"/>
      <c r="G396" s="215"/>
      <c r="H396" s="216"/>
      <c r="I396" s="216"/>
      <c r="J396" s="217"/>
      <c r="K396" s="217"/>
      <c r="L396" s="212"/>
      <c r="M396" s="212"/>
      <c r="N396" s="212"/>
      <c r="O396" s="218"/>
      <c r="P396" s="212"/>
    </row>
    <row r="397" spans="4:16" ht="40.15" customHeight="1">
      <c r="D397" s="212"/>
      <c r="E397" s="213"/>
      <c r="F397" s="214"/>
      <c r="G397" s="215"/>
      <c r="H397" s="216"/>
      <c r="I397" s="216"/>
      <c r="J397" s="217"/>
      <c r="K397" s="217"/>
      <c r="L397" s="212"/>
      <c r="M397" s="212"/>
      <c r="N397" s="212"/>
      <c r="O397" s="218"/>
      <c r="P397" s="212"/>
    </row>
    <row r="398" spans="4:16" ht="40.15" customHeight="1">
      <c r="D398" s="212"/>
      <c r="E398" s="213"/>
      <c r="F398" s="214"/>
      <c r="G398" s="215"/>
      <c r="H398" s="216"/>
      <c r="I398" s="216"/>
      <c r="J398" s="217"/>
      <c r="K398" s="217"/>
      <c r="L398" s="212"/>
      <c r="M398" s="212"/>
      <c r="N398" s="212"/>
      <c r="O398" s="218"/>
      <c r="P398" s="212"/>
    </row>
    <row r="399" spans="4:16" ht="40.15" customHeight="1">
      <c r="D399" s="212"/>
      <c r="E399" s="213"/>
      <c r="F399" s="214"/>
      <c r="G399" s="215"/>
      <c r="H399" s="216"/>
      <c r="I399" s="216"/>
      <c r="J399" s="217"/>
      <c r="K399" s="217"/>
      <c r="L399" s="212"/>
      <c r="M399" s="212"/>
      <c r="N399" s="212"/>
      <c r="O399" s="218"/>
      <c r="P399" s="212"/>
    </row>
    <row r="400" spans="4:16" ht="40.15" customHeight="1">
      <c r="D400" s="212"/>
      <c r="E400" s="213"/>
      <c r="F400" s="214"/>
      <c r="G400" s="215"/>
      <c r="H400" s="216"/>
      <c r="I400" s="216"/>
      <c r="J400" s="217"/>
      <c r="K400" s="217"/>
      <c r="L400" s="212"/>
      <c r="M400" s="212"/>
      <c r="N400" s="212"/>
      <c r="O400" s="218"/>
      <c r="P400" s="212"/>
    </row>
    <row r="401" spans="4:16" ht="40.15" customHeight="1">
      <c r="D401" s="212"/>
      <c r="E401" s="213"/>
      <c r="F401" s="214"/>
      <c r="G401" s="215"/>
      <c r="H401" s="216"/>
      <c r="I401" s="216"/>
      <c r="J401" s="217"/>
      <c r="K401" s="217"/>
      <c r="L401" s="212"/>
      <c r="M401" s="212"/>
      <c r="N401" s="212"/>
      <c r="O401" s="218"/>
      <c r="P401" s="212"/>
    </row>
    <row r="402" spans="4:16" ht="40.15" customHeight="1">
      <c r="D402" s="212"/>
      <c r="E402" s="213"/>
      <c r="F402" s="214"/>
      <c r="G402" s="215"/>
      <c r="H402" s="216"/>
      <c r="I402" s="216"/>
      <c r="J402" s="217"/>
      <c r="K402" s="217"/>
      <c r="L402" s="212"/>
      <c r="M402" s="212"/>
      <c r="N402" s="212"/>
      <c r="O402" s="218"/>
      <c r="P402" s="212"/>
    </row>
    <row r="403" spans="4:16" ht="40.15" customHeight="1">
      <c r="D403" s="212"/>
      <c r="E403" s="213"/>
      <c r="F403" s="214"/>
      <c r="G403" s="215"/>
      <c r="H403" s="216"/>
      <c r="I403" s="216"/>
      <c r="J403" s="217"/>
      <c r="K403" s="217"/>
      <c r="L403" s="212"/>
      <c r="M403" s="212"/>
      <c r="N403" s="212"/>
      <c r="O403" s="218"/>
      <c r="P403" s="212"/>
    </row>
    <row r="404" spans="4:16" ht="40.15" customHeight="1">
      <c r="D404" s="212"/>
      <c r="E404" s="213"/>
      <c r="F404" s="214"/>
      <c r="G404" s="215"/>
      <c r="H404" s="216"/>
      <c r="I404" s="216"/>
      <c r="J404" s="217"/>
      <c r="K404" s="217"/>
      <c r="L404" s="212"/>
      <c r="M404" s="212"/>
      <c r="N404" s="212"/>
      <c r="O404" s="218"/>
      <c r="P404" s="212"/>
    </row>
    <row r="405" spans="4:16" ht="40.15" customHeight="1">
      <c r="D405" s="212"/>
      <c r="E405" s="213"/>
      <c r="F405" s="214"/>
      <c r="G405" s="215"/>
      <c r="H405" s="216"/>
      <c r="I405" s="216"/>
      <c r="J405" s="217"/>
      <c r="K405" s="217"/>
      <c r="L405" s="212"/>
      <c r="M405" s="212"/>
      <c r="N405" s="212"/>
      <c r="O405" s="218"/>
      <c r="P405" s="212"/>
    </row>
    <row r="406" spans="4:16" ht="40.15" customHeight="1">
      <c r="D406" s="212"/>
      <c r="E406" s="213"/>
      <c r="F406" s="214"/>
      <c r="G406" s="215"/>
      <c r="H406" s="216"/>
      <c r="I406" s="216"/>
      <c r="J406" s="217"/>
      <c r="K406" s="217"/>
      <c r="L406" s="212"/>
      <c r="M406" s="212"/>
      <c r="N406" s="212"/>
      <c r="O406" s="218"/>
      <c r="P406" s="212"/>
    </row>
    <row r="407" spans="4:16" ht="40.15" customHeight="1">
      <c r="D407" s="212"/>
      <c r="E407" s="213"/>
      <c r="F407" s="214"/>
      <c r="G407" s="215"/>
      <c r="H407" s="216"/>
      <c r="I407" s="216"/>
      <c r="J407" s="217"/>
      <c r="K407" s="217"/>
      <c r="L407" s="212"/>
      <c r="M407" s="212"/>
      <c r="N407" s="212"/>
      <c r="O407" s="218"/>
      <c r="P407" s="212"/>
    </row>
    <row r="408" spans="4:16" ht="40.15" customHeight="1">
      <c r="D408" s="212"/>
      <c r="E408" s="213"/>
      <c r="F408" s="214"/>
      <c r="G408" s="215"/>
      <c r="H408" s="216"/>
      <c r="I408" s="216"/>
      <c r="J408" s="217"/>
      <c r="K408" s="217"/>
      <c r="L408" s="212"/>
      <c r="M408" s="212"/>
      <c r="N408" s="212"/>
      <c r="O408" s="218"/>
      <c r="P408" s="212"/>
    </row>
    <row r="409" spans="4:16" ht="40.15" customHeight="1">
      <c r="D409" s="212"/>
      <c r="E409" s="213"/>
      <c r="F409" s="214"/>
      <c r="G409" s="215"/>
      <c r="H409" s="216"/>
      <c r="I409" s="216"/>
      <c r="J409" s="217"/>
      <c r="K409" s="217"/>
      <c r="L409" s="212"/>
      <c r="M409" s="212"/>
      <c r="N409" s="212"/>
      <c r="O409" s="218"/>
      <c r="P409" s="212"/>
    </row>
    <row r="410" spans="4:16" ht="40.15" customHeight="1">
      <c r="D410" s="212"/>
      <c r="E410" s="213"/>
      <c r="F410" s="214"/>
      <c r="G410" s="215"/>
      <c r="H410" s="216"/>
      <c r="I410" s="216"/>
      <c r="J410" s="217"/>
      <c r="K410" s="217"/>
      <c r="L410" s="212"/>
      <c r="M410" s="212"/>
      <c r="N410" s="212"/>
      <c r="O410" s="218"/>
      <c r="P410" s="212"/>
    </row>
    <row r="411" spans="4:16" ht="40.15" customHeight="1">
      <c r="D411" s="212"/>
      <c r="E411" s="213"/>
      <c r="F411" s="214"/>
      <c r="G411" s="215"/>
      <c r="H411" s="216"/>
      <c r="I411" s="216"/>
      <c r="J411" s="217"/>
      <c r="K411" s="217"/>
      <c r="L411" s="212"/>
      <c r="M411" s="212"/>
      <c r="N411" s="212"/>
      <c r="O411" s="218"/>
      <c r="P411" s="212"/>
    </row>
    <row r="412" spans="4:16" ht="40.15" customHeight="1">
      <c r="D412" s="212"/>
      <c r="E412" s="213"/>
      <c r="F412" s="214"/>
      <c r="G412" s="215"/>
      <c r="H412" s="216"/>
      <c r="I412" s="216"/>
      <c r="J412" s="217"/>
      <c r="K412" s="217"/>
      <c r="L412" s="212"/>
      <c r="M412" s="212"/>
      <c r="N412" s="212"/>
      <c r="O412" s="218"/>
      <c r="P412" s="212"/>
    </row>
    <row r="413" spans="4:16" ht="40.15" customHeight="1">
      <c r="D413" s="212"/>
      <c r="E413" s="213"/>
      <c r="F413" s="214"/>
      <c r="G413" s="215"/>
      <c r="H413" s="216"/>
      <c r="I413" s="216"/>
      <c r="J413" s="217"/>
      <c r="K413" s="217"/>
      <c r="L413" s="212"/>
      <c r="M413" s="212"/>
      <c r="N413" s="212"/>
      <c r="O413" s="218"/>
      <c r="P413" s="212"/>
    </row>
    <row r="414" spans="4:16" ht="40.15" customHeight="1">
      <c r="D414" s="212"/>
      <c r="E414" s="213"/>
      <c r="F414" s="214"/>
      <c r="G414" s="215"/>
      <c r="H414" s="216"/>
      <c r="I414" s="216"/>
      <c r="J414" s="217"/>
      <c r="K414" s="217"/>
      <c r="L414" s="212"/>
      <c r="M414" s="212"/>
      <c r="N414" s="212"/>
      <c r="O414" s="218"/>
      <c r="P414" s="212"/>
    </row>
    <row r="415" spans="4:16" ht="40.15" customHeight="1">
      <c r="D415" s="212"/>
      <c r="E415" s="213"/>
      <c r="F415" s="214"/>
      <c r="G415" s="215"/>
      <c r="H415" s="216"/>
      <c r="I415" s="216"/>
      <c r="J415" s="217"/>
      <c r="K415" s="217"/>
      <c r="L415" s="212"/>
      <c r="M415" s="212"/>
      <c r="N415" s="212"/>
      <c r="O415" s="218"/>
      <c r="P415" s="212"/>
    </row>
    <row r="416" spans="4:16" ht="40.15" customHeight="1">
      <c r="D416" s="212"/>
      <c r="E416" s="213"/>
      <c r="F416" s="214"/>
      <c r="G416" s="215"/>
      <c r="H416" s="216"/>
      <c r="I416" s="216"/>
      <c r="J416" s="217"/>
      <c r="K416" s="217"/>
      <c r="L416" s="212"/>
      <c r="M416" s="212"/>
      <c r="N416" s="212"/>
      <c r="O416" s="218"/>
      <c r="P416" s="212"/>
    </row>
    <row r="417" spans="4:16" ht="40.15" customHeight="1">
      <c r="D417" s="212"/>
      <c r="E417" s="213"/>
      <c r="F417" s="214"/>
      <c r="G417" s="215"/>
      <c r="H417" s="216"/>
      <c r="I417" s="216"/>
      <c r="J417" s="217"/>
      <c r="K417" s="217"/>
      <c r="L417" s="212"/>
      <c r="M417" s="212"/>
      <c r="N417" s="212"/>
      <c r="O417" s="218"/>
      <c r="P417" s="212"/>
    </row>
    <row r="418" spans="4:16" ht="40.15" customHeight="1">
      <c r="D418" s="212"/>
      <c r="E418" s="213"/>
      <c r="F418" s="214"/>
      <c r="G418" s="215"/>
      <c r="H418" s="216"/>
      <c r="I418" s="216"/>
      <c r="J418" s="217"/>
      <c r="K418" s="217"/>
      <c r="L418" s="212"/>
      <c r="M418" s="212"/>
      <c r="N418" s="212"/>
      <c r="O418" s="218"/>
      <c r="P418" s="212"/>
    </row>
    <row r="419" spans="4:16" ht="40.15" customHeight="1">
      <c r="D419" s="212"/>
      <c r="E419" s="213"/>
      <c r="F419" s="214"/>
      <c r="G419" s="215"/>
      <c r="H419" s="216"/>
      <c r="I419" s="216"/>
      <c r="J419" s="217"/>
      <c r="K419" s="217"/>
      <c r="L419" s="212"/>
      <c r="M419" s="212"/>
      <c r="N419" s="212"/>
      <c r="O419" s="218"/>
      <c r="P419" s="212"/>
    </row>
    <row r="420" spans="4:16" ht="40.15" customHeight="1">
      <c r="D420" s="212"/>
      <c r="E420" s="213"/>
      <c r="F420" s="214"/>
      <c r="G420" s="215"/>
      <c r="H420" s="216"/>
      <c r="I420" s="216"/>
      <c r="J420" s="217"/>
      <c r="K420" s="217"/>
      <c r="L420" s="212"/>
      <c r="M420" s="212"/>
      <c r="N420" s="212"/>
      <c r="O420" s="218"/>
      <c r="P420" s="212"/>
    </row>
    <row r="421" spans="4:16" ht="40.15" customHeight="1">
      <c r="D421" s="212"/>
      <c r="E421" s="213"/>
      <c r="F421" s="214"/>
      <c r="G421" s="215"/>
      <c r="H421" s="216"/>
      <c r="I421" s="216"/>
      <c r="J421" s="217"/>
      <c r="K421" s="217"/>
      <c r="L421" s="212"/>
      <c r="M421" s="212"/>
      <c r="N421" s="212"/>
      <c r="O421" s="218"/>
      <c r="P421" s="212"/>
    </row>
    <row r="422" spans="4:16" ht="40.15" customHeight="1">
      <c r="D422" s="212"/>
      <c r="E422" s="213"/>
      <c r="F422" s="214"/>
      <c r="G422" s="215"/>
      <c r="H422" s="216"/>
      <c r="I422" s="216"/>
      <c r="J422" s="217"/>
      <c r="K422" s="217"/>
      <c r="L422" s="212"/>
      <c r="M422" s="212"/>
      <c r="N422" s="212"/>
      <c r="O422" s="218"/>
      <c r="P422" s="212"/>
    </row>
    <row r="423" spans="4:16" ht="40.15" customHeight="1">
      <c r="D423" s="212"/>
      <c r="E423" s="213"/>
      <c r="F423" s="214"/>
      <c r="G423" s="215"/>
      <c r="H423" s="216"/>
      <c r="I423" s="216"/>
      <c r="J423" s="217"/>
      <c r="K423" s="217"/>
      <c r="L423" s="212"/>
      <c r="M423" s="212"/>
      <c r="N423" s="212"/>
      <c r="O423" s="218"/>
      <c r="P423" s="212"/>
    </row>
    <row r="424" spans="4:16" ht="40.15" customHeight="1">
      <c r="D424" s="212"/>
      <c r="E424" s="213"/>
      <c r="F424" s="214"/>
      <c r="G424" s="215"/>
      <c r="H424" s="216"/>
      <c r="I424" s="216"/>
      <c r="J424" s="217"/>
      <c r="K424" s="217"/>
      <c r="L424" s="212"/>
      <c r="M424" s="212"/>
      <c r="N424" s="212"/>
      <c r="O424" s="218"/>
      <c r="P424" s="212"/>
    </row>
    <row r="425" spans="4:16" ht="40.15" customHeight="1">
      <c r="D425" s="212"/>
      <c r="E425" s="213"/>
      <c r="F425" s="214"/>
      <c r="G425" s="215"/>
      <c r="H425" s="216"/>
      <c r="I425" s="216"/>
      <c r="J425" s="217"/>
      <c r="K425" s="217"/>
      <c r="L425" s="212"/>
      <c r="M425" s="212"/>
      <c r="N425" s="212"/>
      <c r="O425" s="218"/>
      <c r="P425" s="212"/>
    </row>
    <row r="426" spans="4:16" ht="40.15" customHeight="1">
      <c r="D426" s="212"/>
      <c r="E426" s="213"/>
      <c r="F426" s="214"/>
      <c r="G426" s="215"/>
      <c r="H426" s="216"/>
      <c r="I426" s="216"/>
      <c r="J426" s="217"/>
      <c r="K426" s="217"/>
      <c r="L426" s="212"/>
      <c r="M426" s="212"/>
      <c r="N426" s="212"/>
      <c r="O426" s="218"/>
      <c r="P426" s="212"/>
    </row>
    <row r="427" spans="4:16" ht="40.15" customHeight="1">
      <c r="D427" s="212"/>
      <c r="E427" s="213"/>
      <c r="F427" s="214"/>
      <c r="G427" s="215"/>
      <c r="H427" s="216"/>
      <c r="I427" s="216"/>
      <c r="J427" s="217"/>
      <c r="K427" s="217"/>
      <c r="L427" s="212"/>
      <c r="M427" s="212"/>
      <c r="N427" s="212"/>
      <c r="O427" s="218"/>
      <c r="P427" s="212"/>
    </row>
    <row r="428" spans="4:16" ht="40.15" customHeight="1">
      <c r="D428" s="212"/>
      <c r="E428" s="213"/>
      <c r="F428" s="214"/>
      <c r="G428" s="215"/>
      <c r="H428" s="216"/>
      <c r="I428" s="216"/>
      <c r="J428" s="217"/>
      <c r="K428" s="217"/>
      <c r="L428" s="212"/>
      <c r="M428" s="212"/>
      <c r="N428" s="212"/>
      <c r="O428" s="218"/>
      <c r="P428" s="212"/>
    </row>
    <row r="429" spans="4:16" ht="40.15" customHeight="1">
      <c r="D429" s="212"/>
      <c r="E429" s="213"/>
      <c r="F429" s="214"/>
      <c r="G429" s="215"/>
      <c r="H429" s="216"/>
      <c r="I429" s="216"/>
      <c r="J429" s="217"/>
      <c r="K429" s="217"/>
      <c r="L429" s="212"/>
      <c r="M429" s="212"/>
      <c r="N429" s="212"/>
      <c r="O429" s="218"/>
      <c r="P429" s="212"/>
    </row>
    <row r="430" spans="4:16" ht="40.15" customHeight="1">
      <c r="D430" s="212"/>
      <c r="E430" s="213"/>
      <c r="F430" s="214"/>
      <c r="G430" s="215"/>
      <c r="H430" s="216"/>
      <c r="I430" s="216"/>
      <c r="J430" s="217"/>
      <c r="K430" s="217"/>
      <c r="L430" s="212"/>
      <c r="M430" s="212"/>
      <c r="N430" s="212"/>
      <c r="O430" s="218"/>
      <c r="P430" s="212"/>
    </row>
    <row r="431" spans="4:16" ht="40.15" customHeight="1">
      <c r="D431" s="212"/>
      <c r="E431" s="213"/>
      <c r="F431" s="214"/>
      <c r="G431" s="215"/>
      <c r="H431" s="216"/>
      <c r="I431" s="216"/>
      <c r="J431" s="217"/>
      <c r="K431" s="217"/>
      <c r="L431" s="212"/>
      <c r="M431" s="212"/>
      <c r="N431" s="212"/>
      <c r="O431" s="218"/>
      <c r="P431" s="212"/>
    </row>
    <row r="432" spans="4:16" ht="40.15" customHeight="1">
      <c r="D432" s="212"/>
      <c r="E432" s="213"/>
      <c r="F432" s="214"/>
      <c r="G432" s="215"/>
      <c r="H432" s="216"/>
      <c r="I432" s="216"/>
      <c r="J432" s="217"/>
      <c r="K432" s="217"/>
      <c r="L432" s="212"/>
      <c r="M432" s="212"/>
      <c r="N432" s="212"/>
      <c r="O432" s="218"/>
      <c r="P432" s="212"/>
    </row>
    <row r="433" spans="4:16" ht="40.15" customHeight="1">
      <c r="D433" s="212"/>
      <c r="E433" s="213"/>
      <c r="F433" s="214"/>
      <c r="G433" s="215"/>
      <c r="H433" s="216"/>
      <c r="I433" s="216"/>
      <c r="J433" s="217"/>
      <c r="K433" s="217"/>
      <c r="L433" s="212"/>
      <c r="M433" s="212"/>
      <c r="N433" s="212"/>
      <c r="O433" s="218"/>
      <c r="P433" s="212"/>
    </row>
    <row r="434" spans="4:16" ht="40.15" customHeight="1">
      <c r="D434" s="212"/>
      <c r="E434" s="213"/>
      <c r="F434" s="214"/>
      <c r="G434" s="215"/>
      <c r="H434" s="216"/>
      <c r="I434" s="216"/>
      <c r="J434" s="217"/>
      <c r="K434" s="217"/>
      <c r="L434" s="212"/>
      <c r="M434" s="212"/>
      <c r="N434" s="212"/>
      <c r="O434" s="218"/>
      <c r="P434" s="212"/>
    </row>
    <row r="435" spans="4:16" ht="40.15" customHeight="1">
      <c r="D435" s="212"/>
      <c r="E435" s="213"/>
      <c r="F435" s="214"/>
      <c r="G435" s="215"/>
      <c r="H435" s="216"/>
      <c r="I435" s="216"/>
      <c r="J435" s="217"/>
      <c r="K435" s="217"/>
      <c r="L435" s="212"/>
      <c r="M435" s="212"/>
      <c r="N435" s="212"/>
      <c r="O435" s="218"/>
      <c r="P435" s="212"/>
    </row>
    <row r="436" spans="4:16" ht="40.15" customHeight="1">
      <c r="D436" s="212"/>
      <c r="E436" s="213"/>
      <c r="F436" s="214"/>
      <c r="G436" s="215"/>
      <c r="H436" s="216"/>
      <c r="I436" s="216"/>
      <c r="J436" s="217"/>
      <c r="K436" s="217"/>
      <c r="L436" s="212"/>
      <c r="M436" s="212"/>
      <c r="N436" s="212"/>
      <c r="O436" s="218"/>
      <c r="P436" s="212"/>
    </row>
    <row r="437" spans="4:16" ht="40.15" customHeight="1">
      <c r="D437" s="212"/>
      <c r="E437" s="213"/>
      <c r="F437" s="214"/>
      <c r="G437" s="215"/>
      <c r="H437" s="216"/>
      <c r="I437" s="216"/>
      <c r="J437" s="217"/>
      <c r="K437" s="217"/>
      <c r="L437" s="212"/>
      <c r="M437" s="212"/>
      <c r="N437" s="212"/>
      <c r="O437" s="218"/>
      <c r="P437" s="212"/>
    </row>
    <row r="438" spans="4:16" ht="40.15" customHeight="1">
      <c r="D438" s="212"/>
      <c r="E438" s="213"/>
      <c r="F438" s="214"/>
      <c r="G438" s="215"/>
      <c r="H438" s="216"/>
      <c r="I438" s="216"/>
      <c r="J438" s="217"/>
      <c r="K438" s="217"/>
      <c r="L438" s="212"/>
      <c r="M438" s="212"/>
      <c r="N438" s="212"/>
      <c r="O438" s="218"/>
      <c r="P438" s="212"/>
    </row>
    <row r="439" spans="4:16" ht="40.15" customHeight="1">
      <c r="D439" s="212"/>
      <c r="E439" s="213"/>
      <c r="F439" s="214"/>
      <c r="G439" s="215"/>
      <c r="H439" s="216"/>
      <c r="I439" s="216"/>
      <c r="J439" s="217"/>
      <c r="K439" s="217"/>
      <c r="L439" s="212"/>
      <c r="M439" s="212"/>
      <c r="N439" s="212"/>
      <c r="O439" s="218"/>
      <c r="P439" s="212"/>
    </row>
    <row r="440" spans="4:16" ht="40.15" customHeight="1">
      <c r="D440" s="212"/>
      <c r="E440" s="213"/>
      <c r="F440" s="214"/>
      <c r="G440" s="215"/>
      <c r="H440" s="216"/>
      <c r="I440" s="216"/>
      <c r="J440" s="217"/>
      <c r="K440" s="217"/>
      <c r="L440" s="212"/>
      <c r="M440" s="212"/>
      <c r="N440" s="212"/>
      <c r="O440" s="218"/>
      <c r="P440" s="212"/>
    </row>
    <row r="441" spans="4:16" ht="40.15" customHeight="1">
      <c r="D441" s="212"/>
      <c r="E441" s="213"/>
      <c r="F441" s="214"/>
      <c r="G441" s="215"/>
      <c r="H441" s="216"/>
      <c r="I441" s="216"/>
      <c r="J441" s="217"/>
      <c r="K441" s="217"/>
      <c r="L441" s="212"/>
      <c r="M441" s="212"/>
      <c r="N441" s="212"/>
      <c r="O441" s="218"/>
      <c r="P441" s="212"/>
    </row>
    <row r="442" spans="4:16" ht="40.15" customHeight="1">
      <c r="D442" s="212"/>
      <c r="E442" s="213"/>
      <c r="F442" s="214"/>
      <c r="G442" s="215"/>
      <c r="H442" s="216"/>
      <c r="I442" s="216"/>
      <c r="J442" s="217"/>
      <c r="K442" s="217"/>
      <c r="L442" s="212"/>
      <c r="M442" s="212"/>
      <c r="N442" s="212"/>
      <c r="O442" s="218"/>
      <c r="P442" s="212"/>
    </row>
    <row r="443" spans="4:16" ht="40.15" customHeight="1">
      <c r="D443" s="212"/>
      <c r="E443" s="213"/>
      <c r="F443" s="214"/>
      <c r="G443" s="215"/>
      <c r="H443" s="216"/>
      <c r="I443" s="216"/>
      <c r="J443" s="217"/>
      <c r="K443" s="217"/>
      <c r="L443" s="212"/>
      <c r="M443" s="212"/>
      <c r="N443" s="212"/>
      <c r="O443" s="218"/>
      <c r="P443" s="212"/>
    </row>
    <row r="444" spans="4:16" ht="40.15" customHeight="1">
      <c r="D444" s="212"/>
      <c r="E444" s="213"/>
      <c r="F444" s="214"/>
      <c r="G444" s="215"/>
      <c r="H444" s="216"/>
      <c r="I444" s="216"/>
      <c r="J444" s="217"/>
      <c r="K444" s="217"/>
      <c r="L444" s="212"/>
      <c r="M444" s="212"/>
      <c r="N444" s="212"/>
      <c r="O444" s="218"/>
      <c r="P444" s="212"/>
    </row>
    <row r="445" spans="4:16" ht="40.15" customHeight="1">
      <c r="D445" s="212"/>
      <c r="E445" s="213"/>
      <c r="F445" s="214"/>
      <c r="G445" s="215"/>
      <c r="H445" s="216"/>
      <c r="I445" s="216"/>
      <c r="J445" s="217"/>
      <c r="K445" s="217"/>
      <c r="L445" s="212"/>
      <c r="M445" s="212"/>
      <c r="N445" s="212"/>
      <c r="O445" s="218"/>
      <c r="P445" s="212"/>
    </row>
    <row r="446" spans="4:16" ht="40.15" customHeight="1">
      <c r="D446" s="212"/>
      <c r="E446" s="213"/>
      <c r="F446" s="214"/>
      <c r="G446" s="215"/>
      <c r="H446" s="216"/>
      <c r="I446" s="216"/>
      <c r="J446" s="217"/>
      <c r="K446" s="217"/>
      <c r="L446" s="212"/>
      <c r="M446" s="212"/>
      <c r="N446" s="212"/>
      <c r="O446" s="218"/>
      <c r="P446" s="212"/>
    </row>
    <row r="447" spans="4:16" ht="40.15" customHeight="1">
      <c r="D447" s="212"/>
      <c r="E447" s="213"/>
      <c r="F447" s="214"/>
      <c r="G447" s="215"/>
      <c r="H447" s="216"/>
      <c r="I447" s="216"/>
      <c r="J447" s="217"/>
      <c r="K447" s="217"/>
      <c r="L447" s="212"/>
      <c r="M447" s="212"/>
      <c r="N447" s="212"/>
      <c r="O447" s="218"/>
      <c r="P447" s="212"/>
    </row>
    <row r="448" spans="4:16" ht="40.15" customHeight="1">
      <c r="D448" s="212"/>
      <c r="E448" s="213"/>
      <c r="F448" s="214"/>
      <c r="G448" s="215"/>
      <c r="H448" s="216"/>
      <c r="I448" s="216"/>
      <c r="J448" s="217"/>
      <c r="K448" s="217"/>
      <c r="L448" s="212"/>
      <c r="M448" s="212"/>
      <c r="N448" s="212"/>
      <c r="O448" s="218"/>
      <c r="P448" s="212"/>
    </row>
    <row r="449" spans="4:16" ht="40.15" customHeight="1">
      <c r="D449" s="212"/>
      <c r="E449" s="213"/>
      <c r="F449" s="214"/>
      <c r="G449" s="215"/>
      <c r="H449" s="216"/>
      <c r="I449" s="216"/>
      <c r="J449" s="217"/>
      <c r="K449" s="217"/>
      <c r="L449" s="212"/>
      <c r="M449" s="212"/>
      <c r="N449" s="212"/>
      <c r="O449" s="218"/>
      <c r="P449" s="212"/>
    </row>
    <row r="450" spans="4:16" ht="40.15" customHeight="1">
      <c r="D450" s="212"/>
      <c r="E450" s="213"/>
      <c r="F450" s="214"/>
      <c r="G450" s="215"/>
      <c r="H450" s="216"/>
      <c r="I450" s="216"/>
      <c r="J450" s="217"/>
      <c r="K450" s="217"/>
      <c r="L450" s="212"/>
      <c r="M450" s="212"/>
      <c r="N450" s="212"/>
      <c r="O450" s="218"/>
      <c r="P450" s="212"/>
    </row>
    <row r="451" spans="4:16" ht="40.15" customHeight="1">
      <c r="D451" s="212"/>
      <c r="E451" s="213"/>
      <c r="F451" s="214"/>
      <c r="G451" s="215"/>
      <c r="H451" s="216"/>
      <c r="I451" s="216"/>
      <c r="J451" s="217"/>
      <c r="K451" s="217"/>
      <c r="L451" s="212"/>
      <c r="M451" s="212"/>
      <c r="N451" s="212"/>
      <c r="O451" s="218"/>
      <c r="P451" s="212"/>
    </row>
    <row r="452" spans="4:16" ht="40.15" customHeight="1">
      <c r="D452" s="212"/>
      <c r="E452" s="213"/>
      <c r="F452" s="214"/>
      <c r="G452" s="215"/>
      <c r="H452" s="216"/>
      <c r="I452" s="216"/>
      <c r="J452" s="217"/>
      <c r="K452" s="217"/>
      <c r="L452" s="212"/>
      <c r="M452" s="212"/>
      <c r="N452" s="212"/>
      <c r="O452" s="218"/>
      <c r="P452" s="212"/>
    </row>
    <row r="453" spans="4:16" ht="40.15" customHeight="1">
      <c r="D453" s="212"/>
      <c r="E453" s="213"/>
      <c r="F453" s="214"/>
      <c r="G453" s="215"/>
      <c r="H453" s="216"/>
      <c r="I453" s="216"/>
      <c r="J453" s="217"/>
      <c r="K453" s="217"/>
      <c r="L453" s="212"/>
      <c r="M453" s="212"/>
      <c r="N453" s="212"/>
      <c r="O453" s="218"/>
      <c r="P453" s="212"/>
    </row>
    <row r="454" spans="4:16" ht="40.15" customHeight="1">
      <c r="D454" s="212"/>
      <c r="E454" s="213"/>
      <c r="F454" s="214"/>
      <c r="G454" s="215"/>
      <c r="H454" s="216"/>
      <c r="I454" s="216"/>
      <c r="J454" s="217"/>
      <c r="K454" s="217"/>
      <c r="L454" s="212"/>
      <c r="M454" s="212"/>
      <c r="N454" s="212"/>
      <c r="O454" s="218"/>
      <c r="P454" s="212"/>
    </row>
    <row r="455" spans="4:16" ht="40.15" customHeight="1">
      <c r="D455" s="212"/>
      <c r="E455" s="213"/>
      <c r="F455" s="214"/>
      <c r="G455" s="215"/>
      <c r="H455" s="216"/>
      <c r="I455" s="216"/>
      <c r="J455" s="217"/>
      <c r="K455" s="217"/>
      <c r="L455" s="212"/>
      <c r="M455" s="212"/>
      <c r="N455" s="212"/>
      <c r="O455" s="218"/>
      <c r="P455" s="212"/>
    </row>
    <row r="456" spans="4:16" ht="40.15" customHeight="1">
      <c r="D456" s="212"/>
      <c r="E456" s="213"/>
      <c r="F456" s="214"/>
      <c r="G456" s="215"/>
      <c r="H456" s="216"/>
      <c r="I456" s="216"/>
      <c r="J456" s="217"/>
      <c r="K456" s="217"/>
      <c r="L456" s="212"/>
      <c r="M456" s="212"/>
      <c r="N456" s="212"/>
      <c r="O456" s="218"/>
      <c r="P456" s="212"/>
    </row>
    <row r="457" spans="4:16" ht="40.15" customHeight="1">
      <c r="D457" s="212"/>
      <c r="E457" s="213"/>
      <c r="F457" s="214"/>
      <c r="G457" s="215"/>
      <c r="H457" s="216"/>
      <c r="I457" s="216"/>
      <c r="J457" s="217"/>
      <c r="K457" s="217"/>
      <c r="L457" s="212"/>
      <c r="M457" s="212"/>
      <c r="N457" s="212"/>
      <c r="O457" s="218"/>
      <c r="P457" s="212"/>
    </row>
    <row r="458" spans="4:16" ht="40.15" customHeight="1">
      <c r="D458" s="212"/>
      <c r="E458" s="213"/>
      <c r="F458" s="214"/>
      <c r="G458" s="215"/>
      <c r="H458" s="216"/>
      <c r="I458" s="216"/>
      <c r="J458" s="217"/>
      <c r="K458" s="217"/>
      <c r="L458" s="212"/>
      <c r="M458" s="212"/>
      <c r="N458" s="212"/>
      <c r="O458" s="218"/>
      <c r="P458" s="212"/>
    </row>
    <row r="459" spans="4:16" ht="40.15" customHeight="1">
      <c r="D459" s="212"/>
      <c r="E459" s="213"/>
      <c r="F459" s="214"/>
      <c r="G459" s="215"/>
      <c r="H459" s="216"/>
      <c r="I459" s="216"/>
      <c r="J459" s="217"/>
      <c r="K459" s="217"/>
      <c r="L459" s="212"/>
      <c r="M459" s="212"/>
      <c r="N459" s="212"/>
      <c r="O459" s="218"/>
      <c r="P459" s="212"/>
    </row>
    <row r="460" spans="4:16" ht="40.15" customHeight="1">
      <c r="D460" s="212"/>
      <c r="E460" s="213"/>
      <c r="F460" s="214"/>
      <c r="G460" s="215"/>
      <c r="H460" s="216"/>
      <c r="I460" s="216"/>
      <c r="J460" s="217"/>
      <c r="K460" s="217"/>
      <c r="L460" s="212"/>
      <c r="M460" s="212"/>
      <c r="N460" s="212"/>
      <c r="O460" s="218"/>
      <c r="P460" s="212"/>
    </row>
    <row r="461" spans="4:16" ht="40.15" customHeight="1">
      <c r="D461" s="212"/>
      <c r="E461" s="213"/>
      <c r="F461" s="214"/>
      <c r="G461" s="215"/>
      <c r="H461" s="216"/>
      <c r="I461" s="216"/>
      <c r="J461" s="217"/>
      <c r="K461" s="217"/>
      <c r="L461" s="212"/>
      <c r="M461" s="212"/>
      <c r="N461" s="212"/>
      <c r="O461" s="218"/>
      <c r="P461" s="212"/>
    </row>
    <row r="462" spans="4:16" ht="40.15" customHeight="1">
      <c r="D462" s="212"/>
      <c r="E462" s="213"/>
      <c r="F462" s="214"/>
      <c r="G462" s="215"/>
      <c r="H462" s="216"/>
      <c r="I462" s="216"/>
      <c r="J462" s="217"/>
      <c r="K462" s="217"/>
      <c r="L462" s="212"/>
      <c r="M462" s="212"/>
      <c r="N462" s="212"/>
      <c r="O462" s="218"/>
      <c r="P462" s="212"/>
    </row>
    <row r="463" spans="4:16" ht="40.15" customHeight="1">
      <c r="D463" s="212"/>
      <c r="E463" s="213"/>
      <c r="F463" s="214"/>
      <c r="G463" s="215"/>
      <c r="H463" s="216"/>
      <c r="I463" s="216"/>
      <c r="J463" s="217"/>
      <c r="K463" s="217"/>
      <c r="L463" s="212"/>
      <c r="M463" s="212"/>
      <c r="N463" s="212"/>
      <c r="O463" s="218"/>
      <c r="P463" s="212"/>
    </row>
    <row r="464" spans="4:16" ht="40.15" customHeight="1">
      <c r="D464" s="212"/>
      <c r="E464" s="213"/>
      <c r="F464" s="214"/>
      <c r="G464" s="215"/>
      <c r="H464" s="216"/>
      <c r="I464" s="216"/>
      <c r="J464" s="217"/>
      <c r="K464" s="217"/>
      <c r="L464" s="212"/>
      <c r="M464" s="212"/>
      <c r="N464" s="212"/>
      <c r="O464" s="218"/>
      <c r="P464" s="212"/>
    </row>
    <row r="465" spans="4:16" ht="40.15" customHeight="1">
      <c r="D465" s="212"/>
      <c r="E465" s="213"/>
      <c r="F465" s="214"/>
      <c r="G465" s="215"/>
      <c r="H465" s="216"/>
      <c r="I465" s="216"/>
      <c r="J465" s="217"/>
      <c r="K465" s="217"/>
      <c r="L465" s="212"/>
      <c r="M465" s="212"/>
      <c r="N465" s="212"/>
      <c r="O465" s="218"/>
      <c r="P465" s="212"/>
    </row>
    <row r="466" spans="4:16" ht="40.15" customHeight="1">
      <c r="D466" s="212"/>
      <c r="E466" s="213"/>
      <c r="F466" s="214"/>
      <c r="G466" s="215"/>
      <c r="H466" s="216"/>
      <c r="I466" s="216"/>
      <c r="J466" s="217"/>
      <c r="K466" s="217"/>
      <c r="L466" s="212"/>
      <c r="M466" s="212"/>
      <c r="N466" s="212"/>
      <c r="O466" s="218"/>
      <c r="P466" s="212"/>
    </row>
    <row r="467" spans="4:16" ht="40.15" customHeight="1">
      <c r="D467" s="212"/>
      <c r="E467" s="213"/>
      <c r="F467" s="214"/>
      <c r="G467" s="215"/>
      <c r="H467" s="216"/>
      <c r="I467" s="216"/>
      <c r="J467" s="217"/>
      <c r="K467" s="217"/>
      <c r="L467" s="212"/>
      <c r="M467" s="212"/>
      <c r="N467" s="212"/>
      <c r="O467" s="218"/>
      <c r="P467" s="212"/>
    </row>
    <row r="468" spans="4:16" ht="40.15" customHeight="1">
      <c r="D468" s="212"/>
      <c r="E468" s="213"/>
      <c r="F468" s="214"/>
      <c r="G468" s="215"/>
      <c r="H468" s="216"/>
      <c r="I468" s="216"/>
      <c r="J468" s="217"/>
      <c r="K468" s="217"/>
      <c r="L468" s="212"/>
      <c r="M468" s="212"/>
      <c r="N468" s="212"/>
      <c r="O468" s="218"/>
      <c r="P468" s="212"/>
    </row>
    <row r="469" spans="4:16" ht="40.15" customHeight="1">
      <c r="D469" s="212"/>
      <c r="E469" s="213"/>
      <c r="F469" s="214"/>
      <c r="G469" s="215"/>
      <c r="H469" s="216"/>
      <c r="I469" s="216"/>
      <c r="J469" s="217"/>
      <c r="K469" s="217"/>
      <c r="L469" s="212"/>
      <c r="M469" s="212"/>
      <c r="N469" s="212"/>
      <c r="O469" s="218"/>
      <c r="P469" s="212"/>
    </row>
    <row r="470" spans="4:16" ht="40.15" customHeight="1">
      <c r="D470" s="212"/>
      <c r="E470" s="213"/>
      <c r="F470" s="214"/>
      <c r="G470" s="215"/>
      <c r="H470" s="216"/>
      <c r="I470" s="216"/>
      <c r="J470" s="217"/>
      <c r="K470" s="217"/>
      <c r="L470" s="212"/>
      <c r="M470" s="212"/>
      <c r="N470" s="212"/>
      <c r="O470" s="218"/>
      <c r="P470" s="212"/>
    </row>
    <row r="471" spans="4:16" ht="40.15" customHeight="1">
      <c r="D471" s="212"/>
      <c r="E471" s="213"/>
      <c r="F471" s="214"/>
      <c r="G471" s="215"/>
      <c r="H471" s="216"/>
      <c r="I471" s="216"/>
      <c r="J471" s="217"/>
      <c r="K471" s="217"/>
      <c r="L471" s="212"/>
      <c r="M471" s="212"/>
      <c r="N471" s="212"/>
      <c r="O471" s="218"/>
      <c r="P471" s="212"/>
    </row>
    <row r="472" spans="4:16" ht="40.15" customHeight="1">
      <c r="D472" s="212"/>
      <c r="E472" s="213"/>
      <c r="F472" s="214"/>
      <c r="G472" s="215"/>
      <c r="H472" s="216"/>
      <c r="I472" s="216"/>
      <c r="J472" s="217"/>
      <c r="K472" s="217"/>
      <c r="L472" s="212"/>
      <c r="M472" s="212"/>
      <c r="N472" s="212"/>
      <c r="O472" s="218"/>
      <c r="P472" s="212"/>
    </row>
    <row r="473" spans="4:16" ht="40.15" customHeight="1">
      <c r="D473" s="212"/>
      <c r="E473" s="213"/>
      <c r="F473" s="214"/>
      <c r="G473" s="215"/>
      <c r="H473" s="216"/>
      <c r="I473" s="216"/>
      <c r="J473" s="217"/>
      <c r="K473" s="217"/>
      <c r="L473" s="212"/>
      <c r="M473" s="212"/>
      <c r="N473" s="212"/>
      <c r="O473" s="218"/>
      <c r="P473" s="212"/>
    </row>
    <row r="474" spans="4:16" ht="40.15" customHeight="1">
      <c r="D474" s="212"/>
      <c r="E474" s="213"/>
      <c r="F474" s="214"/>
      <c r="G474" s="215"/>
      <c r="H474" s="216"/>
      <c r="I474" s="216"/>
      <c r="J474" s="217"/>
      <c r="K474" s="217"/>
      <c r="L474" s="212"/>
      <c r="M474" s="212"/>
      <c r="N474" s="212"/>
      <c r="O474" s="218"/>
      <c r="P474" s="212"/>
    </row>
    <row r="475" spans="4:16" ht="40.15" customHeight="1">
      <c r="D475" s="212"/>
      <c r="E475" s="213"/>
      <c r="F475" s="214"/>
      <c r="G475" s="215"/>
      <c r="H475" s="216"/>
      <c r="I475" s="216"/>
      <c r="J475" s="217"/>
      <c r="K475" s="217"/>
      <c r="L475" s="212"/>
      <c r="M475" s="212"/>
      <c r="N475" s="212"/>
      <c r="O475" s="218"/>
      <c r="P475" s="212"/>
    </row>
    <row r="476" spans="4:16" ht="40.15" customHeight="1">
      <c r="D476" s="212"/>
      <c r="E476" s="213"/>
      <c r="F476" s="214"/>
      <c r="G476" s="215"/>
      <c r="H476" s="216"/>
      <c r="I476" s="216"/>
      <c r="J476" s="217"/>
      <c r="K476" s="217"/>
      <c r="L476" s="212"/>
      <c r="M476" s="212"/>
      <c r="N476" s="212"/>
      <c r="O476" s="218"/>
      <c r="P476" s="212"/>
    </row>
    <row r="477" spans="4:16" ht="40.15" customHeight="1">
      <c r="D477" s="212"/>
      <c r="E477" s="213"/>
      <c r="F477" s="214"/>
      <c r="G477" s="215"/>
      <c r="H477" s="216"/>
      <c r="I477" s="216"/>
      <c r="J477" s="217"/>
      <c r="K477" s="217"/>
      <c r="L477" s="212"/>
      <c r="M477" s="212"/>
      <c r="N477" s="212"/>
      <c r="O477" s="218"/>
      <c r="P477" s="212"/>
    </row>
    <row r="478" spans="4:16" ht="40.15" customHeight="1">
      <c r="D478" s="212"/>
      <c r="E478" s="213"/>
      <c r="F478" s="214"/>
      <c r="G478" s="215"/>
      <c r="H478" s="216"/>
      <c r="I478" s="216"/>
      <c r="J478" s="217"/>
      <c r="K478" s="217"/>
      <c r="L478" s="212"/>
      <c r="M478" s="212"/>
      <c r="N478" s="212"/>
      <c r="O478" s="218"/>
      <c r="P478" s="212"/>
    </row>
    <row r="479" spans="4:16" ht="40.15" customHeight="1">
      <c r="D479" s="212"/>
      <c r="E479" s="213"/>
      <c r="F479" s="214"/>
      <c r="G479" s="215"/>
      <c r="H479" s="216"/>
      <c r="I479" s="216"/>
      <c r="J479" s="217"/>
      <c r="K479" s="217"/>
      <c r="L479" s="212"/>
      <c r="M479" s="212"/>
      <c r="N479" s="212"/>
      <c r="O479" s="218"/>
      <c r="P479" s="212"/>
    </row>
    <row r="480" spans="4:16" ht="40.15" customHeight="1">
      <c r="D480" s="212"/>
      <c r="E480" s="213"/>
      <c r="F480" s="214"/>
      <c r="G480" s="215"/>
      <c r="H480" s="216"/>
      <c r="I480" s="216"/>
      <c r="J480" s="217"/>
      <c r="K480" s="217"/>
      <c r="L480" s="212"/>
      <c r="M480" s="212"/>
      <c r="N480" s="212"/>
      <c r="O480" s="218"/>
      <c r="P480" s="212"/>
    </row>
    <row r="481" spans="4:16" ht="40.15" customHeight="1">
      <c r="D481" s="212"/>
      <c r="E481" s="213"/>
      <c r="F481" s="214"/>
      <c r="G481" s="215"/>
      <c r="H481" s="216"/>
      <c r="I481" s="216"/>
      <c r="J481" s="217"/>
      <c r="K481" s="217"/>
      <c r="L481" s="212"/>
      <c r="M481" s="212"/>
      <c r="N481" s="212"/>
      <c r="O481" s="218"/>
      <c r="P481" s="212"/>
    </row>
    <row r="482" spans="4:16" ht="40.15" customHeight="1">
      <c r="D482" s="212"/>
      <c r="E482" s="213"/>
      <c r="F482" s="214"/>
      <c r="G482" s="215"/>
      <c r="H482" s="216"/>
      <c r="I482" s="216"/>
      <c r="J482" s="217"/>
      <c r="K482" s="217"/>
      <c r="L482" s="212"/>
      <c r="M482" s="212"/>
      <c r="N482" s="212"/>
      <c r="O482" s="218"/>
      <c r="P482" s="212"/>
    </row>
    <row r="483" spans="4:16" ht="40.15" customHeight="1">
      <c r="D483" s="212"/>
      <c r="E483" s="213"/>
      <c r="F483" s="214"/>
      <c r="G483" s="215"/>
      <c r="H483" s="216"/>
      <c r="I483" s="216"/>
      <c r="J483" s="217"/>
      <c r="K483" s="217"/>
      <c r="L483" s="212"/>
      <c r="M483" s="212"/>
      <c r="N483" s="212"/>
      <c r="O483" s="218"/>
      <c r="P483" s="212"/>
    </row>
    <row r="484" spans="4:16" ht="40.15" customHeight="1">
      <c r="D484" s="212"/>
      <c r="E484" s="213"/>
      <c r="F484" s="214"/>
      <c r="G484" s="215"/>
      <c r="H484" s="216"/>
      <c r="I484" s="216"/>
      <c r="J484" s="217"/>
      <c r="K484" s="217"/>
      <c r="L484" s="212"/>
      <c r="M484" s="212"/>
      <c r="N484" s="212"/>
      <c r="O484" s="218"/>
      <c r="P484" s="212"/>
    </row>
    <row r="485" spans="4:16" ht="40.15" customHeight="1">
      <c r="D485" s="212"/>
      <c r="E485" s="213"/>
      <c r="F485" s="214"/>
      <c r="G485" s="215"/>
      <c r="H485" s="216"/>
      <c r="I485" s="216"/>
      <c r="J485" s="217"/>
      <c r="K485" s="217"/>
      <c r="L485" s="212"/>
      <c r="M485" s="212"/>
      <c r="N485" s="212"/>
      <c r="O485" s="218"/>
      <c r="P485" s="212"/>
    </row>
    <row r="486" spans="4:16" ht="40.15" customHeight="1">
      <c r="D486" s="212"/>
      <c r="E486" s="213"/>
      <c r="F486" s="214"/>
      <c r="G486" s="215"/>
      <c r="H486" s="216"/>
      <c r="I486" s="216"/>
      <c r="J486" s="217"/>
      <c r="K486" s="217"/>
      <c r="L486" s="212"/>
      <c r="M486" s="212"/>
      <c r="N486" s="212"/>
      <c r="O486" s="218"/>
      <c r="P486" s="212"/>
    </row>
    <row r="487" spans="4:16" ht="40.15" customHeight="1">
      <c r="D487" s="212"/>
      <c r="E487" s="213"/>
      <c r="F487" s="214"/>
      <c r="G487" s="215"/>
      <c r="H487" s="216"/>
      <c r="I487" s="216"/>
      <c r="J487" s="217"/>
      <c r="K487" s="217"/>
      <c r="L487" s="212"/>
      <c r="M487" s="212"/>
      <c r="N487" s="212"/>
      <c r="O487" s="218"/>
      <c r="P487" s="212"/>
    </row>
    <row r="488" spans="4:16" ht="40.15" customHeight="1">
      <c r="D488" s="212"/>
      <c r="E488" s="213"/>
      <c r="F488" s="214"/>
      <c r="G488" s="215"/>
      <c r="H488" s="216"/>
      <c r="I488" s="216"/>
      <c r="J488" s="217"/>
      <c r="K488" s="217"/>
      <c r="L488" s="212"/>
      <c r="M488" s="212"/>
      <c r="N488" s="212"/>
      <c r="O488" s="218"/>
      <c r="P488" s="212"/>
    </row>
    <row r="489" spans="4:16" ht="40.15" customHeight="1">
      <c r="D489" s="212"/>
      <c r="E489" s="213"/>
      <c r="F489" s="214"/>
      <c r="G489" s="215"/>
      <c r="H489" s="216"/>
      <c r="I489" s="216"/>
      <c r="J489" s="217"/>
      <c r="K489" s="217"/>
      <c r="L489" s="212"/>
      <c r="M489" s="212"/>
      <c r="N489" s="212"/>
      <c r="O489" s="218"/>
      <c r="P489" s="212"/>
    </row>
    <row r="490" spans="4:16" ht="40.15" customHeight="1">
      <c r="D490" s="212"/>
      <c r="E490" s="213"/>
      <c r="F490" s="214"/>
      <c r="G490" s="215"/>
      <c r="H490" s="216"/>
      <c r="I490" s="216"/>
      <c r="J490" s="217"/>
      <c r="K490" s="217"/>
      <c r="L490" s="212"/>
      <c r="M490" s="212"/>
      <c r="N490" s="212"/>
      <c r="O490" s="218"/>
      <c r="P490" s="212"/>
    </row>
    <row r="491" spans="4:16" ht="40.15" customHeight="1">
      <c r="D491" s="212"/>
      <c r="E491" s="213"/>
      <c r="F491" s="214"/>
      <c r="G491" s="215"/>
      <c r="H491" s="216"/>
      <c r="I491" s="216"/>
      <c r="J491" s="217"/>
      <c r="K491" s="217"/>
      <c r="L491" s="212"/>
      <c r="M491" s="212"/>
      <c r="N491" s="212"/>
      <c r="O491" s="218"/>
      <c r="P491" s="212"/>
    </row>
    <row r="492" spans="4:16" ht="40.15" customHeight="1">
      <c r="D492" s="212"/>
      <c r="E492" s="213"/>
      <c r="F492" s="214"/>
      <c r="G492" s="215"/>
      <c r="H492" s="216"/>
      <c r="I492" s="216"/>
      <c r="J492" s="217"/>
      <c r="K492" s="217"/>
      <c r="L492" s="212"/>
      <c r="M492" s="212"/>
      <c r="N492" s="212"/>
      <c r="O492" s="218"/>
      <c r="P492" s="212"/>
    </row>
    <row r="493" spans="4:16" ht="40.15" customHeight="1">
      <c r="D493" s="212"/>
      <c r="E493" s="213"/>
      <c r="F493" s="214"/>
      <c r="G493" s="215"/>
      <c r="H493" s="216"/>
      <c r="I493" s="216"/>
      <c r="J493" s="217"/>
      <c r="K493" s="217"/>
      <c r="L493" s="212"/>
      <c r="M493" s="212"/>
      <c r="N493" s="212"/>
      <c r="O493" s="218"/>
      <c r="P493" s="212"/>
    </row>
    <row r="494" spans="4:16" ht="40.15" customHeight="1">
      <c r="D494" s="212"/>
      <c r="E494" s="213"/>
      <c r="F494" s="214"/>
      <c r="G494" s="215"/>
      <c r="H494" s="216"/>
      <c r="I494" s="216"/>
      <c r="J494" s="217"/>
      <c r="K494" s="217"/>
      <c r="L494" s="212"/>
      <c r="M494" s="212"/>
      <c r="N494" s="212"/>
      <c r="O494" s="218"/>
      <c r="P494" s="212"/>
    </row>
    <row r="495" spans="4:16" ht="40.15" customHeight="1">
      <c r="D495" s="212"/>
      <c r="E495" s="213"/>
      <c r="F495" s="214"/>
      <c r="G495" s="215"/>
      <c r="H495" s="216"/>
      <c r="I495" s="216"/>
      <c r="J495" s="217"/>
      <c r="K495" s="217"/>
      <c r="L495" s="212"/>
      <c r="M495" s="212"/>
      <c r="N495" s="212"/>
      <c r="O495" s="218"/>
      <c r="P495" s="212"/>
    </row>
    <row r="496" spans="4:16" ht="40.15" customHeight="1">
      <c r="D496" s="212"/>
      <c r="E496" s="213"/>
      <c r="F496" s="214"/>
      <c r="G496" s="215"/>
      <c r="H496" s="216"/>
      <c r="I496" s="216"/>
      <c r="J496" s="217"/>
      <c r="K496" s="217"/>
      <c r="L496" s="212"/>
      <c r="M496" s="212"/>
      <c r="N496" s="212"/>
      <c r="O496" s="218"/>
      <c r="P496" s="212"/>
    </row>
    <row r="497" spans="4:16" ht="40.15" customHeight="1">
      <c r="D497" s="212"/>
      <c r="E497" s="213"/>
      <c r="F497" s="214"/>
      <c r="G497" s="215"/>
      <c r="H497" s="216"/>
      <c r="I497" s="216"/>
      <c r="J497" s="217"/>
      <c r="K497" s="217"/>
      <c r="L497" s="212"/>
      <c r="M497" s="212"/>
      <c r="N497" s="212"/>
      <c r="O497" s="218"/>
      <c r="P497" s="212"/>
    </row>
    <row r="498" spans="4:16" ht="40.15" customHeight="1">
      <c r="D498" s="212"/>
      <c r="E498" s="213"/>
      <c r="F498" s="214"/>
      <c r="G498" s="215"/>
      <c r="H498" s="216"/>
      <c r="I498" s="216"/>
      <c r="J498" s="217"/>
      <c r="K498" s="217"/>
      <c r="L498" s="212"/>
      <c r="M498" s="212"/>
      <c r="N498" s="212"/>
      <c r="O498" s="218"/>
      <c r="P498" s="212"/>
    </row>
    <row r="499" spans="4:16" ht="40.15" customHeight="1">
      <c r="D499" s="212"/>
      <c r="E499" s="213"/>
      <c r="F499" s="214"/>
      <c r="G499" s="215"/>
      <c r="H499" s="216"/>
      <c r="I499" s="216"/>
      <c r="J499" s="217"/>
      <c r="K499" s="217"/>
      <c r="L499" s="212"/>
      <c r="M499" s="212"/>
      <c r="N499" s="212"/>
      <c r="O499" s="218"/>
      <c r="P499" s="212"/>
    </row>
    <row r="500" spans="4:16" ht="40.15" customHeight="1">
      <c r="D500" s="212"/>
      <c r="E500" s="213"/>
      <c r="F500" s="214"/>
      <c r="G500" s="215"/>
      <c r="H500" s="216"/>
      <c r="I500" s="216"/>
      <c r="J500" s="217"/>
      <c r="K500" s="217"/>
      <c r="L500" s="212"/>
      <c r="M500" s="212"/>
      <c r="N500" s="212"/>
      <c r="O500" s="218"/>
      <c r="P500" s="212"/>
    </row>
    <row r="501" spans="4:16" ht="40.15" customHeight="1">
      <c r="D501" s="212"/>
      <c r="E501" s="213"/>
      <c r="F501" s="214"/>
      <c r="G501" s="215"/>
      <c r="H501" s="216"/>
      <c r="I501" s="216"/>
      <c r="J501" s="217"/>
      <c r="K501" s="217"/>
      <c r="L501" s="212"/>
      <c r="M501" s="212"/>
      <c r="N501" s="212"/>
      <c r="O501" s="218"/>
      <c r="P501" s="212"/>
    </row>
    <row r="502" spans="4:16" ht="40.15" customHeight="1">
      <c r="D502" s="212"/>
      <c r="E502" s="213"/>
      <c r="F502" s="214"/>
      <c r="G502" s="215"/>
      <c r="H502" s="216"/>
      <c r="I502" s="216"/>
      <c r="J502" s="217"/>
      <c r="K502" s="217"/>
      <c r="L502" s="212"/>
      <c r="M502" s="212"/>
      <c r="N502" s="212"/>
      <c r="O502" s="218"/>
      <c r="P502" s="212"/>
    </row>
    <row r="503" spans="4:16" ht="40.15" customHeight="1">
      <c r="D503" s="212"/>
      <c r="E503" s="213"/>
      <c r="F503" s="214"/>
      <c r="G503" s="215"/>
      <c r="H503" s="216"/>
      <c r="I503" s="216"/>
      <c r="J503" s="217"/>
      <c r="K503" s="217"/>
      <c r="L503" s="212"/>
      <c r="M503" s="212"/>
      <c r="N503" s="212"/>
      <c r="O503" s="218"/>
      <c r="P503" s="212"/>
    </row>
    <row r="504" spans="4:16" ht="40.15" customHeight="1">
      <c r="D504" s="212"/>
      <c r="E504" s="213"/>
      <c r="F504" s="214"/>
      <c r="G504" s="215"/>
      <c r="H504" s="216"/>
      <c r="I504" s="216"/>
      <c r="J504" s="217"/>
      <c r="K504" s="217"/>
      <c r="L504" s="212"/>
      <c r="M504" s="212"/>
      <c r="N504" s="212"/>
      <c r="O504" s="218"/>
      <c r="P504" s="212"/>
    </row>
    <row r="505" spans="4:16" ht="40.15" customHeight="1">
      <c r="D505" s="212"/>
      <c r="E505" s="213"/>
      <c r="F505" s="214"/>
      <c r="G505" s="215"/>
      <c r="H505" s="216"/>
      <c r="I505" s="216"/>
      <c r="J505" s="217"/>
      <c r="K505" s="217"/>
      <c r="L505" s="212"/>
      <c r="M505" s="212"/>
      <c r="N505" s="212"/>
      <c r="O505" s="218"/>
      <c r="P505" s="212"/>
    </row>
    <row r="506" spans="4:16" ht="40.15" customHeight="1">
      <c r="D506" s="212"/>
      <c r="E506" s="213"/>
      <c r="F506" s="214"/>
      <c r="G506" s="215"/>
      <c r="H506" s="216"/>
      <c r="I506" s="216"/>
      <c r="J506" s="217"/>
      <c r="K506" s="217"/>
      <c r="L506" s="212"/>
      <c r="M506" s="212"/>
      <c r="N506" s="212"/>
      <c r="O506" s="218"/>
      <c r="P506" s="212"/>
    </row>
    <row r="507" spans="4:16" ht="40.15" customHeight="1">
      <c r="D507" s="212"/>
      <c r="E507" s="213"/>
      <c r="F507" s="214"/>
      <c r="G507" s="215"/>
      <c r="H507" s="216"/>
      <c r="I507" s="216"/>
      <c r="J507" s="217"/>
      <c r="K507" s="217"/>
      <c r="L507" s="212"/>
      <c r="M507" s="212"/>
      <c r="N507" s="212"/>
      <c r="O507" s="218"/>
      <c r="P507" s="212"/>
    </row>
    <row r="508" spans="4:16" ht="40.15" customHeight="1">
      <c r="D508" s="212"/>
      <c r="E508" s="213"/>
      <c r="F508" s="214"/>
      <c r="G508" s="215"/>
      <c r="H508" s="216"/>
      <c r="I508" s="216"/>
      <c r="J508" s="217"/>
      <c r="K508" s="217"/>
      <c r="L508" s="212"/>
      <c r="M508" s="212"/>
      <c r="N508" s="212"/>
      <c r="O508" s="218"/>
      <c r="P508" s="212"/>
    </row>
    <row r="509" spans="4:16" ht="40.15" customHeight="1">
      <c r="D509" s="212"/>
      <c r="E509" s="213"/>
      <c r="F509" s="214"/>
      <c r="G509" s="215"/>
      <c r="H509" s="216"/>
      <c r="I509" s="216"/>
      <c r="J509" s="217"/>
      <c r="K509" s="217"/>
      <c r="L509" s="212"/>
      <c r="M509" s="212"/>
      <c r="N509" s="212"/>
      <c r="O509" s="218"/>
      <c r="P509" s="212"/>
    </row>
    <row r="510" spans="4:16" ht="40.15" customHeight="1">
      <c r="D510" s="212"/>
      <c r="E510" s="213"/>
      <c r="F510" s="214"/>
      <c r="G510" s="215"/>
      <c r="H510" s="216"/>
      <c r="I510" s="216"/>
      <c r="J510" s="217"/>
      <c r="K510" s="217"/>
      <c r="L510" s="212"/>
      <c r="M510" s="212"/>
      <c r="N510" s="212"/>
      <c r="O510" s="218"/>
      <c r="P510" s="212"/>
    </row>
    <row r="511" spans="4:16" ht="40.15" customHeight="1">
      <c r="D511" s="212"/>
      <c r="E511" s="213"/>
      <c r="F511" s="214"/>
      <c r="G511" s="215"/>
      <c r="H511" s="216"/>
      <c r="I511" s="216"/>
      <c r="J511" s="217"/>
      <c r="K511" s="217"/>
      <c r="L511" s="212"/>
      <c r="M511" s="212"/>
      <c r="N511" s="212"/>
      <c r="O511" s="218"/>
      <c r="P511" s="212"/>
    </row>
    <row r="512" spans="4:16" ht="40.15" customHeight="1">
      <c r="D512" s="212"/>
      <c r="E512" s="213"/>
      <c r="F512" s="214"/>
      <c r="G512" s="215"/>
      <c r="H512" s="216"/>
      <c r="I512" s="216"/>
      <c r="J512" s="217"/>
      <c r="K512" s="217"/>
      <c r="L512" s="212"/>
      <c r="M512" s="212"/>
      <c r="N512" s="212"/>
      <c r="O512" s="218"/>
      <c r="P512" s="212"/>
    </row>
    <row r="513" spans="4:16" ht="40.15" customHeight="1">
      <c r="D513" s="212"/>
      <c r="E513" s="213"/>
      <c r="F513" s="214"/>
      <c r="G513" s="215"/>
      <c r="H513" s="216"/>
      <c r="I513" s="216"/>
      <c r="J513" s="217"/>
      <c r="K513" s="217"/>
      <c r="L513" s="212"/>
      <c r="M513" s="212"/>
      <c r="N513" s="212"/>
      <c r="O513" s="218"/>
      <c r="P513" s="212"/>
    </row>
    <row r="514" spans="4:16" ht="40.15" customHeight="1">
      <c r="D514" s="212"/>
      <c r="E514" s="213"/>
      <c r="F514" s="214"/>
      <c r="G514" s="215"/>
      <c r="H514" s="216"/>
      <c r="I514" s="216"/>
      <c r="J514" s="217"/>
      <c r="K514" s="217"/>
      <c r="L514" s="212"/>
      <c r="M514" s="212"/>
      <c r="N514" s="212"/>
      <c r="O514" s="218"/>
      <c r="P514" s="212"/>
    </row>
    <row r="515" spans="4:16" ht="40.15" customHeight="1">
      <c r="D515" s="212"/>
      <c r="E515" s="213"/>
      <c r="F515" s="214"/>
      <c r="G515" s="215"/>
      <c r="H515" s="216"/>
      <c r="I515" s="216"/>
      <c r="J515" s="217"/>
      <c r="K515" s="217"/>
      <c r="L515" s="212"/>
      <c r="M515" s="212"/>
      <c r="N515" s="212"/>
      <c r="O515" s="218"/>
      <c r="P515" s="212"/>
    </row>
    <row r="516" spans="4:16" ht="40.15" customHeight="1">
      <c r="D516" s="212"/>
      <c r="E516" s="213"/>
      <c r="F516" s="214"/>
      <c r="G516" s="215"/>
      <c r="H516" s="216"/>
      <c r="I516" s="216"/>
      <c r="J516" s="217"/>
      <c r="K516" s="217"/>
      <c r="L516" s="212"/>
      <c r="M516" s="212"/>
      <c r="N516" s="212"/>
      <c r="O516" s="218"/>
      <c r="P516" s="212"/>
    </row>
    <row r="517" spans="4:16" ht="40.15" customHeight="1">
      <c r="D517" s="212"/>
      <c r="E517" s="213"/>
      <c r="F517" s="214"/>
      <c r="G517" s="215"/>
      <c r="H517" s="216"/>
      <c r="I517" s="216"/>
      <c r="J517" s="217"/>
      <c r="K517" s="217"/>
      <c r="L517" s="212"/>
      <c r="M517" s="212"/>
      <c r="N517" s="212"/>
      <c r="O517" s="218"/>
      <c r="P517" s="212"/>
    </row>
    <row r="518" spans="4:16" ht="40.15" customHeight="1">
      <c r="D518" s="212"/>
      <c r="E518" s="213"/>
      <c r="F518" s="214"/>
      <c r="G518" s="215"/>
      <c r="H518" s="216"/>
      <c r="I518" s="216"/>
      <c r="J518" s="217"/>
      <c r="K518" s="217"/>
      <c r="L518" s="212"/>
      <c r="M518" s="212"/>
      <c r="N518" s="212"/>
      <c r="O518" s="218"/>
      <c r="P518" s="212"/>
    </row>
    <row r="519" spans="4:16" ht="40.15" customHeight="1">
      <c r="D519" s="212"/>
      <c r="E519" s="213"/>
      <c r="F519" s="214"/>
      <c r="G519" s="215"/>
      <c r="H519" s="216"/>
      <c r="I519" s="216"/>
      <c r="J519" s="217"/>
      <c r="K519" s="217"/>
      <c r="L519" s="212"/>
      <c r="M519" s="212"/>
      <c r="N519" s="212"/>
      <c r="O519" s="218"/>
      <c r="P519" s="212"/>
    </row>
    <row r="520" spans="4:16" ht="40.15" customHeight="1">
      <c r="D520" s="212"/>
      <c r="E520" s="213"/>
      <c r="F520" s="214"/>
      <c r="G520" s="215"/>
      <c r="H520" s="216"/>
      <c r="I520" s="216"/>
      <c r="J520" s="217"/>
      <c r="K520" s="217"/>
      <c r="L520" s="212"/>
      <c r="M520" s="212"/>
      <c r="N520" s="212"/>
      <c r="O520" s="218"/>
      <c r="P520" s="212"/>
    </row>
    <row r="521" spans="4:16" ht="40.15" customHeight="1">
      <c r="D521" s="212"/>
      <c r="E521" s="213"/>
      <c r="F521" s="214"/>
      <c r="G521" s="215"/>
      <c r="H521" s="216"/>
      <c r="I521" s="216"/>
      <c r="J521" s="217"/>
      <c r="K521" s="217"/>
      <c r="L521" s="212"/>
      <c r="M521" s="212"/>
      <c r="N521" s="212"/>
      <c r="O521" s="218"/>
      <c r="P521" s="212"/>
    </row>
    <row r="522" spans="4:16" ht="40.15" customHeight="1">
      <c r="D522" s="212"/>
      <c r="E522" s="213"/>
      <c r="F522" s="214"/>
      <c r="G522" s="215"/>
      <c r="H522" s="216"/>
      <c r="I522" s="216"/>
      <c r="J522" s="217"/>
      <c r="K522" s="217"/>
      <c r="L522" s="212"/>
      <c r="M522" s="212"/>
      <c r="N522" s="212"/>
      <c r="O522" s="218"/>
      <c r="P522" s="212"/>
    </row>
    <row r="523" spans="4:16" ht="40.15" customHeight="1">
      <c r="D523" s="212"/>
      <c r="E523" s="213"/>
      <c r="F523" s="214"/>
      <c r="G523" s="215"/>
      <c r="H523" s="216"/>
      <c r="I523" s="216"/>
      <c r="J523" s="217"/>
      <c r="K523" s="217"/>
      <c r="L523" s="212"/>
      <c r="M523" s="212"/>
      <c r="N523" s="212"/>
      <c r="O523" s="218"/>
      <c r="P523" s="212"/>
    </row>
    <row r="524" spans="4:16" ht="40.15" customHeight="1">
      <c r="D524" s="212"/>
      <c r="E524" s="213"/>
      <c r="F524" s="214"/>
      <c r="G524" s="215"/>
      <c r="H524" s="216"/>
      <c r="I524" s="216"/>
      <c r="J524" s="217"/>
      <c r="K524" s="217"/>
      <c r="L524" s="212"/>
      <c r="M524" s="212"/>
      <c r="N524" s="212"/>
      <c r="O524" s="218"/>
      <c r="P524" s="212"/>
    </row>
    <row r="525" spans="4:16" ht="40.15" customHeight="1">
      <c r="D525" s="212"/>
      <c r="E525" s="213"/>
      <c r="F525" s="214"/>
      <c r="G525" s="215"/>
      <c r="H525" s="216"/>
      <c r="I525" s="216"/>
      <c r="J525" s="217"/>
      <c r="K525" s="217"/>
      <c r="L525" s="212"/>
      <c r="M525" s="212"/>
      <c r="N525" s="212"/>
      <c r="O525" s="218"/>
      <c r="P525" s="212"/>
    </row>
    <row r="526" spans="4:16" ht="40.15" customHeight="1">
      <c r="D526" s="212"/>
      <c r="E526" s="213"/>
      <c r="F526" s="214"/>
      <c r="G526" s="215"/>
      <c r="H526" s="216"/>
      <c r="I526" s="216"/>
      <c r="J526" s="217"/>
      <c r="K526" s="217"/>
      <c r="L526" s="212"/>
      <c r="M526" s="212"/>
      <c r="N526" s="212"/>
      <c r="O526" s="218"/>
      <c r="P526" s="212"/>
    </row>
    <row r="527" spans="4:16" ht="40.15" customHeight="1">
      <c r="D527" s="212"/>
      <c r="E527" s="213"/>
      <c r="F527" s="214"/>
      <c r="G527" s="215"/>
      <c r="H527" s="216"/>
      <c r="I527" s="216"/>
      <c r="J527" s="217"/>
      <c r="K527" s="217"/>
      <c r="L527" s="212"/>
      <c r="M527" s="212"/>
      <c r="N527" s="212"/>
      <c r="O527" s="218"/>
      <c r="P527" s="212"/>
    </row>
    <row r="528" spans="4:16" ht="40.15" customHeight="1">
      <c r="D528" s="212"/>
      <c r="E528" s="213"/>
      <c r="F528" s="214"/>
      <c r="G528" s="215"/>
      <c r="H528" s="216"/>
      <c r="I528" s="216"/>
      <c r="J528" s="217"/>
      <c r="K528" s="217"/>
      <c r="L528" s="212"/>
      <c r="M528" s="212"/>
      <c r="N528" s="212"/>
      <c r="O528" s="218"/>
      <c r="P528" s="212"/>
    </row>
    <row r="529" spans="4:16" ht="40.15" customHeight="1">
      <c r="D529" s="212"/>
      <c r="E529" s="213"/>
      <c r="F529" s="214"/>
      <c r="G529" s="215"/>
      <c r="H529" s="216"/>
      <c r="I529" s="216"/>
      <c r="J529" s="217"/>
      <c r="K529" s="217"/>
      <c r="L529" s="212"/>
      <c r="M529" s="212"/>
      <c r="N529" s="212"/>
      <c r="O529" s="218"/>
      <c r="P529" s="212"/>
    </row>
    <row r="530" spans="4:16" ht="40.15" customHeight="1">
      <c r="D530" s="212"/>
      <c r="E530" s="213"/>
      <c r="F530" s="214"/>
      <c r="G530" s="215"/>
      <c r="H530" s="216"/>
      <c r="I530" s="216"/>
      <c r="J530" s="217"/>
      <c r="K530" s="217"/>
      <c r="L530" s="212"/>
      <c r="M530" s="212"/>
      <c r="N530" s="212"/>
      <c r="O530" s="218"/>
      <c r="P530" s="212"/>
    </row>
    <row r="531" spans="4:16" ht="40.15" customHeight="1">
      <c r="D531" s="212"/>
      <c r="E531" s="213"/>
      <c r="F531" s="214"/>
      <c r="G531" s="215"/>
      <c r="H531" s="216"/>
      <c r="I531" s="216"/>
      <c r="J531" s="217"/>
      <c r="K531" s="217"/>
      <c r="L531" s="212"/>
      <c r="M531" s="212"/>
      <c r="N531" s="212"/>
      <c r="O531" s="218"/>
      <c r="P531" s="212"/>
    </row>
    <row r="532" spans="4:16" ht="40.15" customHeight="1">
      <c r="D532" s="212"/>
      <c r="E532" s="213"/>
      <c r="F532" s="214"/>
      <c r="G532" s="215"/>
      <c r="H532" s="216"/>
      <c r="I532" s="216"/>
      <c r="J532" s="217"/>
      <c r="K532" s="217"/>
      <c r="L532" s="212"/>
      <c r="M532" s="212"/>
      <c r="N532" s="212"/>
      <c r="O532" s="218"/>
      <c r="P532" s="212"/>
    </row>
    <row r="533" spans="4:16" ht="40.15" customHeight="1">
      <c r="D533" s="212"/>
      <c r="E533" s="213"/>
      <c r="F533" s="214"/>
      <c r="G533" s="215"/>
      <c r="H533" s="216"/>
      <c r="I533" s="216"/>
      <c r="J533" s="217"/>
      <c r="K533" s="217"/>
      <c r="L533" s="212"/>
      <c r="M533" s="212"/>
      <c r="N533" s="212"/>
      <c r="O533" s="218"/>
      <c r="P533" s="212"/>
    </row>
    <row r="534" spans="4:16" ht="40.15" customHeight="1">
      <c r="D534" s="212"/>
      <c r="E534" s="213"/>
      <c r="F534" s="214"/>
      <c r="G534" s="215"/>
      <c r="H534" s="216"/>
      <c r="I534" s="216"/>
      <c r="J534" s="217"/>
      <c r="K534" s="217"/>
      <c r="L534" s="212"/>
      <c r="M534" s="212"/>
      <c r="N534" s="212"/>
      <c r="O534" s="218"/>
      <c r="P534" s="212"/>
    </row>
    <row r="535" spans="4:16" ht="40.15" customHeight="1">
      <c r="D535" s="212"/>
      <c r="E535" s="213"/>
      <c r="F535" s="214"/>
      <c r="G535" s="215"/>
      <c r="H535" s="216"/>
      <c r="I535" s="216"/>
      <c r="J535" s="217"/>
      <c r="K535" s="217"/>
      <c r="L535" s="212"/>
      <c r="M535" s="212"/>
      <c r="N535" s="212"/>
      <c r="O535" s="218"/>
      <c r="P535" s="212"/>
    </row>
    <row r="536" spans="4:16" ht="40.15" customHeight="1">
      <c r="D536" s="212"/>
      <c r="E536" s="213"/>
      <c r="F536" s="214"/>
      <c r="G536" s="215"/>
      <c r="H536" s="216"/>
      <c r="I536" s="216"/>
      <c r="J536" s="217"/>
      <c r="K536" s="217"/>
      <c r="L536" s="212"/>
      <c r="M536" s="212"/>
      <c r="N536" s="212"/>
      <c r="O536" s="218"/>
      <c r="P536" s="212"/>
    </row>
    <row r="537" spans="4:16" ht="40.15" customHeight="1">
      <c r="D537" s="212"/>
      <c r="E537" s="213"/>
      <c r="F537" s="214"/>
      <c r="G537" s="215"/>
      <c r="H537" s="216"/>
      <c r="I537" s="216"/>
      <c r="J537" s="217"/>
      <c r="K537" s="217"/>
      <c r="L537" s="212"/>
      <c r="M537" s="212"/>
      <c r="N537" s="212"/>
      <c r="O537" s="218"/>
      <c r="P537" s="212"/>
    </row>
    <row r="538" spans="4:16" ht="40.15" customHeight="1">
      <c r="D538" s="212"/>
      <c r="E538" s="213"/>
      <c r="F538" s="214"/>
      <c r="G538" s="215"/>
      <c r="H538" s="216"/>
      <c r="I538" s="216"/>
      <c r="J538" s="217"/>
      <c r="K538" s="217"/>
      <c r="L538" s="212"/>
      <c r="M538" s="212"/>
      <c r="N538" s="212"/>
      <c r="O538" s="218"/>
      <c r="P538" s="212"/>
    </row>
    <row r="539" spans="4:16" ht="40.15" customHeight="1">
      <c r="D539" s="212"/>
      <c r="E539" s="213"/>
      <c r="F539" s="214"/>
      <c r="G539" s="215"/>
      <c r="H539" s="216"/>
      <c r="I539" s="216"/>
      <c r="J539" s="217"/>
      <c r="K539" s="217"/>
      <c r="L539" s="212"/>
      <c r="M539" s="212"/>
      <c r="N539" s="212"/>
      <c r="O539" s="218"/>
      <c r="P539" s="212"/>
    </row>
    <row r="540" spans="4:16" ht="40.15" customHeight="1">
      <c r="D540" s="212"/>
      <c r="E540" s="213"/>
      <c r="F540" s="214"/>
      <c r="G540" s="215"/>
      <c r="H540" s="216"/>
      <c r="I540" s="216"/>
      <c r="J540" s="217"/>
      <c r="K540" s="217"/>
      <c r="L540" s="212"/>
      <c r="M540" s="212"/>
      <c r="N540" s="212"/>
      <c r="O540" s="218"/>
      <c r="P540" s="212"/>
    </row>
    <row r="541" spans="4:16" ht="40.15" customHeight="1">
      <c r="D541" s="212"/>
      <c r="E541" s="213"/>
      <c r="F541" s="214"/>
      <c r="G541" s="215"/>
      <c r="H541" s="216"/>
      <c r="I541" s="216"/>
      <c r="J541" s="217"/>
      <c r="K541" s="217"/>
      <c r="L541" s="212"/>
      <c r="M541" s="212"/>
      <c r="N541" s="212"/>
      <c r="O541" s="218"/>
      <c r="P541" s="212"/>
    </row>
    <row r="542" spans="4:16" ht="40.15" customHeight="1">
      <c r="D542" s="212"/>
      <c r="E542" s="213"/>
      <c r="F542" s="214"/>
      <c r="G542" s="215"/>
      <c r="H542" s="216"/>
      <c r="I542" s="216"/>
      <c r="J542" s="217"/>
      <c r="K542" s="217"/>
      <c r="L542" s="212"/>
      <c r="M542" s="212"/>
      <c r="N542" s="212"/>
      <c r="O542" s="218"/>
      <c r="P542" s="212"/>
    </row>
    <row r="543" spans="4:16" ht="40.15" customHeight="1">
      <c r="D543" s="212"/>
      <c r="E543" s="213"/>
      <c r="F543" s="214"/>
      <c r="G543" s="215"/>
      <c r="H543" s="216"/>
      <c r="I543" s="216"/>
      <c r="J543" s="217"/>
      <c r="K543" s="217"/>
      <c r="L543" s="212"/>
      <c r="M543" s="212"/>
      <c r="N543" s="212"/>
      <c r="O543" s="218"/>
      <c r="P543" s="212"/>
    </row>
    <row r="544" spans="4:16" ht="40.15" customHeight="1">
      <c r="D544" s="212"/>
      <c r="E544" s="213"/>
      <c r="F544" s="214"/>
      <c r="G544" s="215"/>
      <c r="H544" s="216"/>
      <c r="I544" s="216"/>
      <c r="J544" s="217"/>
      <c r="K544" s="217"/>
      <c r="L544" s="212"/>
      <c r="M544" s="212"/>
      <c r="N544" s="212"/>
      <c r="O544" s="218"/>
      <c r="P544" s="212"/>
    </row>
    <row r="545" spans="4:16" ht="40.15" customHeight="1">
      <c r="D545" s="212"/>
      <c r="E545" s="213"/>
      <c r="F545" s="214"/>
      <c r="G545" s="215"/>
      <c r="H545" s="216"/>
      <c r="I545" s="216"/>
      <c r="J545" s="217"/>
      <c r="K545" s="217"/>
      <c r="L545" s="212"/>
      <c r="M545" s="212"/>
      <c r="N545" s="212"/>
      <c r="O545" s="218"/>
      <c r="P545" s="212"/>
    </row>
    <row r="546" spans="4:16" ht="40.15" customHeight="1">
      <c r="D546" s="212"/>
      <c r="E546" s="213"/>
      <c r="F546" s="214"/>
      <c r="G546" s="215"/>
      <c r="H546" s="216"/>
      <c r="I546" s="216"/>
      <c r="J546" s="217"/>
      <c r="K546" s="217"/>
      <c r="L546" s="212"/>
      <c r="M546" s="212"/>
      <c r="N546" s="212"/>
      <c r="O546" s="218"/>
      <c r="P546" s="212"/>
    </row>
    <row r="547" spans="4:16" ht="40.15" customHeight="1">
      <c r="D547" s="212"/>
      <c r="E547" s="213"/>
      <c r="F547" s="214"/>
      <c r="G547" s="215"/>
      <c r="H547" s="216"/>
      <c r="I547" s="216"/>
      <c r="J547" s="217"/>
      <c r="K547" s="217"/>
      <c r="L547" s="212"/>
      <c r="M547" s="212"/>
      <c r="N547" s="212"/>
      <c r="O547" s="218"/>
      <c r="P547" s="212"/>
    </row>
    <row r="548" spans="4:16" ht="40.15" customHeight="1">
      <c r="D548" s="212"/>
      <c r="E548" s="213"/>
      <c r="F548" s="214"/>
      <c r="G548" s="215"/>
      <c r="H548" s="216"/>
      <c r="I548" s="216"/>
      <c r="J548" s="217"/>
      <c r="K548" s="217"/>
      <c r="L548" s="212"/>
      <c r="M548" s="212"/>
      <c r="N548" s="212"/>
      <c r="O548" s="218"/>
      <c r="P548" s="212"/>
    </row>
    <row r="549" spans="4:16" ht="40.15" customHeight="1">
      <c r="D549" s="212"/>
      <c r="E549" s="213"/>
      <c r="F549" s="214"/>
      <c r="G549" s="215"/>
      <c r="H549" s="216"/>
      <c r="I549" s="216"/>
      <c r="J549" s="217"/>
      <c r="K549" s="217"/>
      <c r="L549" s="212"/>
      <c r="M549" s="212"/>
      <c r="N549" s="212"/>
      <c r="O549" s="218"/>
      <c r="P549" s="212"/>
    </row>
    <row r="550" spans="4:16" ht="40.15" customHeight="1">
      <c r="D550" s="212"/>
      <c r="E550" s="213"/>
      <c r="F550" s="214"/>
      <c r="G550" s="215"/>
      <c r="H550" s="216"/>
      <c r="I550" s="216"/>
      <c r="J550" s="217"/>
      <c r="K550" s="217"/>
      <c r="L550" s="212"/>
      <c r="M550" s="212"/>
      <c r="N550" s="212"/>
      <c r="O550" s="218"/>
      <c r="P550" s="212"/>
    </row>
    <row r="551" spans="4:16" ht="40.15" customHeight="1">
      <c r="D551" s="212"/>
      <c r="E551" s="213"/>
      <c r="F551" s="214"/>
      <c r="G551" s="215"/>
      <c r="H551" s="216"/>
      <c r="I551" s="216"/>
      <c r="J551" s="217"/>
      <c r="K551" s="217"/>
      <c r="L551" s="212"/>
      <c r="M551" s="212"/>
      <c r="N551" s="212"/>
      <c r="O551" s="218"/>
      <c r="P551" s="212"/>
    </row>
    <row r="552" spans="4:16" ht="40.15" customHeight="1">
      <c r="D552" s="212"/>
      <c r="E552" s="213"/>
      <c r="F552" s="214"/>
      <c r="G552" s="215"/>
      <c r="H552" s="216"/>
      <c r="I552" s="216"/>
      <c r="J552" s="217"/>
      <c r="K552" s="217"/>
      <c r="L552" s="212"/>
      <c r="M552" s="212"/>
      <c r="N552" s="212"/>
      <c r="O552" s="218"/>
      <c r="P552" s="212"/>
    </row>
    <row r="553" spans="4:16" ht="40.15" customHeight="1">
      <c r="D553" s="212"/>
      <c r="E553" s="213"/>
      <c r="F553" s="214"/>
      <c r="G553" s="215"/>
      <c r="H553" s="216"/>
      <c r="I553" s="216"/>
      <c r="J553" s="217"/>
      <c r="K553" s="217"/>
      <c r="L553" s="212"/>
      <c r="M553" s="212"/>
      <c r="N553" s="212"/>
      <c r="O553" s="218"/>
      <c r="P553" s="212"/>
    </row>
    <row r="554" spans="4:16" ht="40.15" customHeight="1">
      <c r="D554" s="212"/>
      <c r="E554" s="213"/>
      <c r="F554" s="214"/>
      <c r="G554" s="215"/>
      <c r="H554" s="216"/>
      <c r="I554" s="216"/>
      <c r="J554" s="217"/>
      <c r="K554" s="217"/>
      <c r="L554" s="212"/>
      <c r="M554" s="212"/>
      <c r="N554" s="212"/>
      <c r="O554" s="218"/>
      <c r="P554" s="212"/>
    </row>
    <row r="555" spans="4:16" ht="40.15" customHeight="1">
      <c r="D555" s="212"/>
      <c r="E555" s="213"/>
      <c r="F555" s="214"/>
      <c r="G555" s="215"/>
      <c r="H555" s="216"/>
      <c r="I555" s="216"/>
      <c r="J555" s="217"/>
      <c r="K555" s="217"/>
      <c r="L555" s="212"/>
      <c r="M555" s="212"/>
      <c r="N555" s="212"/>
      <c r="O555" s="218"/>
      <c r="P555" s="212"/>
    </row>
    <row r="556" spans="4:16" ht="40.15" customHeight="1">
      <c r="D556" s="212"/>
      <c r="E556" s="213"/>
      <c r="F556" s="214"/>
      <c r="G556" s="215"/>
      <c r="H556" s="216"/>
      <c r="I556" s="216"/>
      <c r="J556" s="217"/>
      <c r="K556" s="217"/>
      <c r="L556" s="212"/>
      <c r="M556" s="212"/>
      <c r="N556" s="212"/>
      <c r="O556" s="218"/>
      <c r="P556" s="212"/>
    </row>
    <row r="557" spans="4:16" ht="40.15" customHeight="1">
      <c r="D557" s="212"/>
      <c r="E557" s="213"/>
      <c r="F557" s="214"/>
      <c r="G557" s="215"/>
      <c r="H557" s="216"/>
      <c r="I557" s="216"/>
      <c r="J557" s="217"/>
      <c r="K557" s="217"/>
      <c r="L557" s="212"/>
      <c r="M557" s="212"/>
      <c r="N557" s="212"/>
      <c r="O557" s="218"/>
      <c r="P557" s="212"/>
    </row>
    <row r="558" spans="4:16" ht="40.15" customHeight="1">
      <c r="D558" s="212"/>
      <c r="E558" s="213"/>
      <c r="F558" s="214"/>
      <c r="G558" s="215"/>
      <c r="H558" s="216"/>
      <c r="I558" s="216"/>
      <c r="J558" s="217"/>
      <c r="K558" s="217"/>
      <c r="L558" s="212"/>
      <c r="M558" s="212"/>
      <c r="N558" s="212"/>
      <c r="O558" s="218"/>
      <c r="P558" s="212"/>
    </row>
    <row r="559" spans="4:16" ht="40.15" customHeight="1">
      <c r="D559" s="212"/>
      <c r="E559" s="213"/>
      <c r="F559" s="214"/>
      <c r="G559" s="215"/>
      <c r="H559" s="216"/>
      <c r="I559" s="216"/>
      <c r="J559" s="217"/>
      <c r="K559" s="217"/>
      <c r="L559" s="212"/>
      <c r="M559" s="212"/>
      <c r="N559" s="212"/>
      <c r="O559" s="218"/>
      <c r="P559" s="212"/>
    </row>
    <row r="560" spans="4:16" ht="40.15" customHeight="1">
      <c r="D560" s="212"/>
      <c r="E560" s="213"/>
      <c r="F560" s="214"/>
      <c r="G560" s="215"/>
      <c r="H560" s="216"/>
      <c r="I560" s="216"/>
      <c r="J560" s="217"/>
      <c r="K560" s="217"/>
      <c r="L560" s="212"/>
      <c r="M560" s="212"/>
      <c r="N560" s="212"/>
      <c r="O560" s="218"/>
      <c r="P560" s="212"/>
    </row>
    <row r="561" spans="4:16" ht="40.15" customHeight="1">
      <c r="D561" s="212"/>
      <c r="E561" s="213"/>
      <c r="F561" s="214"/>
      <c r="G561" s="215"/>
      <c r="H561" s="216"/>
      <c r="I561" s="216"/>
      <c r="J561" s="217"/>
      <c r="K561" s="217"/>
      <c r="L561" s="212"/>
      <c r="M561" s="212"/>
      <c r="N561" s="212"/>
      <c r="O561" s="218"/>
      <c r="P561" s="212"/>
    </row>
    <row r="562" spans="4:16" ht="40.15" customHeight="1">
      <c r="D562" s="212"/>
      <c r="E562" s="213"/>
      <c r="F562" s="214"/>
      <c r="G562" s="215"/>
      <c r="H562" s="216"/>
      <c r="I562" s="216"/>
      <c r="J562" s="217"/>
      <c r="K562" s="217"/>
      <c r="L562" s="212"/>
      <c r="M562" s="212"/>
      <c r="N562" s="212"/>
      <c r="O562" s="218"/>
      <c r="P562" s="212"/>
    </row>
    <row r="563" spans="4:16" ht="40.15" customHeight="1">
      <c r="D563" s="212"/>
      <c r="E563" s="213"/>
      <c r="F563" s="214"/>
      <c r="G563" s="215"/>
      <c r="H563" s="216"/>
      <c r="I563" s="216"/>
      <c r="J563" s="217"/>
      <c r="K563" s="217"/>
      <c r="L563" s="212"/>
      <c r="M563" s="212"/>
      <c r="N563" s="212"/>
      <c r="O563" s="218"/>
      <c r="P563" s="212"/>
    </row>
    <row r="564" spans="4:16" ht="40.15" customHeight="1">
      <c r="D564" s="212"/>
      <c r="E564" s="213"/>
      <c r="F564" s="214"/>
      <c r="G564" s="215"/>
      <c r="H564" s="216"/>
      <c r="I564" s="216"/>
      <c r="J564" s="217"/>
      <c r="K564" s="217"/>
      <c r="L564" s="212"/>
      <c r="M564" s="212"/>
      <c r="N564" s="212"/>
      <c r="O564" s="218"/>
      <c r="P564" s="212"/>
    </row>
    <row r="565" spans="4:16" ht="40.15" customHeight="1">
      <c r="D565" s="212"/>
      <c r="E565" s="213"/>
      <c r="F565" s="214"/>
      <c r="G565" s="215"/>
      <c r="H565" s="216"/>
      <c r="I565" s="216"/>
      <c r="J565" s="217"/>
      <c r="K565" s="217"/>
      <c r="L565" s="212"/>
      <c r="M565" s="212"/>
      <c r="N565" s="212"/>
      <c r="O565" s="218"/>
      <c r="P565" s="212"/>
    </row>
    <row r="566" spans="4:16" ht="40.15" customHeight="1">
      <c r="D566" s="212"/>
      <c r="E566" s="213"/>
      <c r="F566" s="214"/>
      <c r="G566" s="215"/>
      <c r="H566" s="216"/>
      <c r="I566" s="216"/>
      <c r="J566" s="217"/>
      <c r="K566" s="217"/>
      <c r="L566" s="212"/>
      <c r="M566" s="212"/>
      <c r="N566" s="212"/>
      <c r="O566" s="218"/>
      <c r="P566" s="212"/>
    </row>
    <row r="567" spans="4:16" ht="40.15" customHeight="1">
      <c r="D567" s="212"/>
      <c r="E567" s="213"/>
      <c r="F567" s="214"/>
      <c r="G567" s="215"/>
      <c r="H567" s="216"/>
      <c r="I567" s="216"/>
      <c r="J567" s="217"/>
      <c r="K567" s="217"/>
      <c r="L567" s="212"/>
      <c r="M567" s="212"/>
      <c r="N567" s="212"/>
      <c r="O567" s="218"/>
      <c r="P567" s="212"/>
    </row>
    <row r="568" spans="4:16" ht="40.15" customHeight="1">
      <c r="D568" s="212"/>
      <c r="E568" s="213"/>
      <c r="F568" s="214"/>
      <c r="G568" s="215"/>
      <c r="H568" s="216"/>
      <c r="I568" s="216"/>
      <c r="J568" s="217"/>
      <c r="K568" s="217"/>
      <c r="L568" s="212"/>
      <c r="M568" s="212"/>
      <c r="N568" s="212"/>
      <c r="O568" s="218"/>
      <c r="P568" s="212"/>
    </row>
    <row r="569" spans="4:16" ht="40.15" customHeight="1">
      <c r="D569" s="212"/>
      <c r="E569" s="213"/>
      <c r="F569" s="214"/>
      <c r="G569" s="215"/>
      <c r="H569" s="216"/>
      <c r="I569" s="216"/>
      <c r="J569" s="217"/>
      <c r="K569" s="217"/>
      <c r="L569" s="212"/>
      <c r="M569" s="212"/>
      <c r="N569" s="212"/>
      <c r="O569" s="218"/>
      <c r="P569" s="212"/>
    </row>
    <row r="570" spans="4:16" ht="40.15" customHeight="1">
      <c r="D570" s="212"/>
      <c r="E570" s="213"/>
      <c r="F570" s="214"/>
      <c r="G570" s="215"/>
      <c r="H570" s="216"/>
      <c r="I570" s="216"/>
      <c r="J570" s="217"/>
      <c r="K570" s="217"/>
      <c r="L570" s="212"/>
      <c r="M570" s="212"/>
      <c r="N570" s="212"/>
      <c r="O570" s="218"/>
      <c r="P570" s="212"/>
    </row>
    <row r="571" spans="4:16" ht="40.15" customHeight="1">
      <c r="D571" s="212"/>
      <c r="E571" s="213"/>
      <c r="F571" s="214"/>
      <c r="G571" s="215"/>
      <c r="H571" s="216"/>
      <c r="I571" s="216"/>
      <c r="J571" s="217"/>
      <c r="K571" s="217"/>
      <c r="L571" s="212"/>
      <c r="M571" s="212"/>
      <c r="N571" s="212"/>
      <c r="O571" s="218"/>
      <c r="P571" s="212"/>
    </row>
    <row r="572" spans="4:16" ht="40.15" customHeight="1">
      <c r="D572" s="212"/>
      <c r="E572" s="213"/>
      <c r="F572" s="214"/>
      <c r="G572" s="215"/>
      <c r="H572" s="216"/>
      <c r="I572" s="216"/>
      <c r="J572" s="217"/>
      <c r="K572" s="217"/>
      <c r="L572" s="212"/>
      <c r="M572" s="212"/>
      <c r="N572" s="212"/>
      <c r="O572" s="218"/>
      <c r="P572" s="212"/>
    </row>
    <row r="573" spans="4:16" ht="40.15" customHeight="1">
      <c r="D573" s="212"/>
      <c r="E573" s="213"/>
      <c r="F573" s="214"/>
      <c r="G573" s="215"/>
      <c r="H573" s="216"/>
      <c r="I573" s="216"/>
      <c r="J573" s="217"/>
      <c r="K573" s="217"/>
      <c r="L573" s="212"/>
      <c r="M573" s="212"/>
      <c r="N573" s="212"/>
      <c r="O573" s="218"/>
      <c r="P573" s="212"/>
    </row>
    <row r="574" spans="4:16" ht="40.15" customHeight="1">
      <c r="D574" s="212"/>
      <c r="E574" s="213"/>
      <c r="F574" s="214"/>
      <c r="G574" s="215"/>
      <c r="H574" s="216"/>
      <c r="I574" s="216"/>
      <c r="J574" s="217"/>
      <c r="K574" s="217"/>
      <c r="L574" s="212"/>
      <c r="M574" s="212"/>
      <c r="N574" s="212"/>
      <c r="O574" s="218"/>
      <c r="P574" s="212"/>
    </row>
    <row r="575" spans="4:16" ht="40.15" customHeight="1">
      <c r="D575" s="212"/>
      <c r="E575" s="213"/>
      <c r="F575" s="214"/>
      <c r="G575" s="215"/>
      <c r="H575" s="216"/>
      <c r="I575" s="216"/>
      <c r="J575" s="217"/>
      <c r="K575" s="217"/>
      <c r="L575" s="212"/>
      <c r="M575" s="212"/>
      <c r="N575" s="212"/>
      <c r="O575" s="218"/>
      <c r="P575" s="212"/>
    </row>
    <row r="576" spans="4:16" ht="40.15" customHeight="1">
      <c r="D576" s="212"/>
      <c r="E576" s="213"/>
      <c r="F576" s="214"/>
      <c r="G576" s="215"/>
      <c r="H576" s="216"/>
      <c r="I576" s="216"/>
      <c r="J576" s="217"/>
      <c r="K576" s="217"/>
      <c r="L576" s="212"/>
      <c r="M576" s="212"/>
      <c r="N576" s="212"/>
      <c r="O576" s="218"/>
      <c r="P576" s="212"/>
    </row>
    <row r="577" spans="4:16" ht="40.15" customHeight="1">
      <c r="D577" s="212"/>
      <c r="E577" s="213"/>
      <c r="F577" s="214"/>
      <c r="G577" s="215"/>
      <c r="H577" s="216"/>
      <c r="I577" s="216"/>
      <c r="J577" s="217"/>
      <c r="K577" s="217"/>
      <c r="L577" s="212"/>
      <c r="M577" s="212"/>
      <c r="N577" s="212"/>
      <c r="O577" s="218"/>
      <c r="P577" s="212"/>
    </row>
    <row r="578" spans="4:16" ht="40.15" customHeight="1">
      <c r="D578" s="212"/>
      <c r="E578" s="213"/>
      <c r="F578" s="214"/>
      <c r="G578" s="215"/>
      <c r="H578" s="216"/>
      <c r="I578" s="216"/>
      <c r="J578" s="217"/>
      <c r="K578" s="217"/>
      <c r="L578" s="212"/>
      <c r="M578" s="212"/>
      <c r="N578" s="212"/>
      <c r="O578" s="218"/>
      <c r="P578" s="212"/>
    </row>
    <row r="579" spans="4:16" ht="40.15" customHeight="1">
      <c r="D579" s="212"/>
      <c r="E579" s="213"/>
      <c r="F579" s="214"/>
      <c r="G579" s="215"/>
      <c r="H579" s="216"/>
      <c r="I579" s="216"/>
      <c r="J579" s="217"/>
      <c r="K579" s="217"/>
      <c r="L579" s="212"/>
      <c r="M579" s="212"/>
      <c r="N579" s="212"/>
      <c r="O579" s="218"/>
      <c r="P579" s="212"/>
    </row>
    <row r="580" spans="4:16" ht="40.15" customHeight="1">
      <c r="D580" s="212"/>
      <c r="E580" s="213"/>
      <c r="F580" s="214"/>
      <c r="G580" s="215"/>
      <c r="H580" s="216"/>
      <c r="I580" s="216"/>
      <c r="J580" s="217"/>
      <c r="K580" s="217"/>
      <c r="L580" s="212"/>
      <c r="M580" s="212"/>
      <c r="N580" s="212"/>
      <c r="O580" s="218"/>
      <c r="P580" s="212"/>
    </row>
    <row r="581" spans="4:16" ht="40.15" customHeight="1">
      <c r="D581" s="212"/>
      <c r="E581" s="213"/>
      <c r="F581" s="214"/>
      <c r="G581" s="215"/>
      <c r="H581" s="216"/>
      <c r="I581" s="216"/>
      <c r="J581" s="217"/>
      <c r="K581" s="217"/>
      <c r="L581" s="212"/>
      <c r="M581" s="212"/>
      <c r="N581" s="212"/>
      <c r="O581" s="218"/>
      <c r="P581" s="212"/>
    </row>
    <row r="582" spans="4:16" ht="40.15" customHeight="1">
      <c r="D582" s="212"/>
      <c r="E582" s="213"/>
      <c r="F582" s="214"/>
      <c r="G582" s="215"/>
      <c r="H582" s="216"/>
      <c r="I582" s="216"/>
      <c r="J582" s="217"/>
      <c r="K582" s="217"/>
      <c r="L582" s="212"/>
      <c r="M582" s="212"/>
      <c r="N582" s="212"/>
      <c r="O582" s="218"/>
      <c r="P582" s="212"/>
    </row>
    <row r="583" spans="4:16" ht="40.15" customHeight="1">
      <c r="D583" s="212"/>
      <c r="E583" s="213"/>
      <c r="F583" s="214"/>
      <c r="G583" s="215"/>
      <c r="H583" s="216"/>
      <c r="I583" s="216"/>
      <c r="J583" s="217"/>
      <c r="K583" s="217"/>
      <c r="L583" s="212"/>
      <c r="M583" s="212"/>
      <c r="N583" s="212"/>
      <c r="O583" s="218"/>
      <c r="P583" s="212"/>
    </row>
    <row r="584" spans="4:16" ht="40.15" customHeight="1">
      <c r="D584" s="219"/>
      <c r="E584" s="213"/>
      <c r="F584" s="97"/>
      <c r="G584" s="220"/>
      <c r="H584" s="221"/>
      <c r="I584" s="221"/>
      <c r="J584" s="222"/>
      <c r="K584" s="222"/>
      <c r="L584" s="219"/>
      <c r="M584" s="219"/>
      <c r="N584" s="219"/>
      <c r="O584" s="223"/>
      <c r="P584" s="219"/>
    </row>
    <row r="585" spans="4:16">
      <c r="F585" s="97"/>
    </row>
    <row r="586" spans="4:16">
      <c r="F586" s="97"/>
    </row>
    <row r="587" spans="4:16">
      <c r="F587" s="97"/>
    </row>
    <row r="588" spans="4:16">
      <c r="F588" s="97"/>
    </row>
    <row r="589" spans="4:16">
      <c r="F589" s="97"/>
    </row>
    <row r="590" spans="4:16">
      <c r="F590" s="97"/>
    </row>
    <row r="591" spans="4:16">
      <c r="F591" s="97"/>
    </row>
    <row r="592" spans="4:16">
      <c r="F592" s="97"/>
    </row>
    <row r="593" spans="6:6">
      <c r="F593" s="97"/>
    </row>
    <row r="594" spans="6:6">
      <c r="F594" s="97"/>
    </row>
    <row r="595" spans="6:6">
      <c r="F595" s="97"/>
    </row>
    <row r="596" spans="6:6">
      <c r="F596" s="97"/>
    </row>
    <row r="597" spans="6:6">
      <c r="F597" s="97"/>
    </row>
    <row r="598" spans="6:6">
      <c r="F598" s="97"/>
    </row>
    <row r="599" spans="6:6">
      <c r="F599" s="97"/>
    </row>
    <row r="600" spans="6:6">
      <c r="F600" s="97"/>
    </row>
    <row r="601" spans="6:6">
      <c r="F601" s="97"/>
    </row>
  </sheetData>
  <mergeCells count="1033">
    <mergeCell ref="BU4:BU5"/>
    <mergeCell ref="BN109:BN112"/>
    <mergeCell ref="BO4:BO5"/>
    <mergeCell ref="BO9:BO12"/>
    <mergeCell ref="BO13:BO16"/>
    <mergeCell ref="BO17:BO20"/>
    <mergeCell ref="BO21:BO24"/>
    <mergeCell ref="BO25:BO28"/>
    <mergeCell ref="BO29:BO32"/>
    <mergeCell ref="BO33:BO36"/>
    <mergeCell ref="BO37:BO40"/>
    <mergeCell ref="BO41:BO44"/>
    <mergeCell ref="BO45:BO48"/>
    <mergeCell ref="BO49:BO52"/>
    <mergeCell ref="BO53:BO56"/>
    <mergeCell ref="BO57:BO60"/>
    <mergeCell ref="BO61:BO64"/>
    <mergeCell ref="BO65:BO68"/>
    <mergeCell ref="BO69:BO72"/>
    <mergeCell ref="BO73:BO76"/>
    <mergeCell ref="BO77:BO80"/>
    <mergeCell ref="BO81:BO84"/>
    <mergeCell ref="BO85:BO88"/>
    <mergeCell ref="BO89:BO92"/>
    <mergeCell ref="BO93:BO96"/>
    <mergeCell ref="BO97:BO100"/>
    <mergeCell ref="BO101:BO104"/>
    <mergeCell ref="BO105:BO108"/>
    <mergeCell ref="BO109:BO112"/>
    <mergeCell ref="BG97:BG100"/>
    <mergeCell ref="BG101:BG104"/>
    <mergeCell ref="BG105:BG108"/>
    <mergeCell ref="BG109:BG112"/>
    <mergeCell ref="BL4:BL5"/>
    <mergeCell ref="BM4:BM5"/>
    <mergeCell ref="BN4:BN5"/>
    <mergeCell ref="BN9:BN12"/>
    <mergeCell ref="BN13:BN16"/>
    <mergeCell ref="BN17:BN20"/>
    <mergeCell ref="BN21:BN24"/>
    <mergeCell ref="BN25:BN28"/>
    <mergeCell ref="BN29:BN32"/>
    <mergeCell ref="BN33:BN36"/>
    <mergeCell ref="BN37:BN40"/>
    <mergeCell ref="BN41:BN44"/>
    <mergeCell ref="BN45:BN48"/>
    <mergeCell ref="BN49:BN52"/>
    <mergeCell ref="BN53:BN56"/>
    <mergeCell ref="BN57:BN60"/>
    <mergeCell ref="BN61:BN64"/>
    <mergeCell ref="BN65:BN68"/>
    <mergeCell ref="BN69:BN72"/>
    <mergeCell ref="BN73:BN76"/>
    <mergeCell ref="BN77:BN80"/>
    <mergeCell ref="BN81:BN84"/>
    <mergeCell ref="BN85:BN88"/>
    <mergeCell ref="BN89:BN92"/>
    <mergeCell ref="BN93:BN96"/>
    <mergeCell ref="BN97:BN100"/>
    <mergeCell ref="BN101:BN104"/>
    <mergeCell ref="BN105:BN108"/>
    <mergeCell ref="BF77:BF80"/>
    <mergeCell ref="BF81:BF84"/>
    <mergeCell ref="BF85:BF88"/>
    <mergeCell ref="BF89:BF92"/>
    <mergeCell ref="BF93:BF96"/>
    <mergeCell ref="BF97:BF100"/>
    <mergeCell ref="BF101:BF104"/>
    <mergeCell ref="BF105:BF108"/>
    <mergeCell ref="BF109:BF112"/>
    <mergeCell ref="BG4:BG5"/>
    <mergeCell ref="BG9:BG12"/>
    <mergeCell ref="BG13:BG16"/>
    <mergeCell ref="BG17:BG20"/>
    <mergeCell ref="BG21:BG24"/>
    <mergeCell ref="BG25:BG28"/>
    <mergeCell ref="BG29:BG32"/>
    <mergeCell ref="BG33:BG36"/>
    <mergeCell ref="BG37:BG40"/>
    <mergeCell ref="BG41:BG44"/>
    <mergeCell ref="BG45:BG48"/>
    <mergeCell ref="BG49:BG52"/>
    <mergeCell ref="BG53:BG56"/>
    <mergeCell ref="BG57:BG60"/>
    <mergeCell ref="BG61:BG64"/>
    <mergeCell ref="BG65:BG68"/>
    <mergeCell ref="BG69:BG72"/>
    <mergeCell ref="BG73:BG76"/>
    <mergeCell ref="BG77:BG80"/>
    <mergeCell ref="BG81:BG84"/>
    <mergeCell ref="BG85:BG88"/>
    <mergeCell ref="BG89:BG92"/>
    <mergeCell ref="BG93:BG96"/>
    <mergeCell ref="BF9:BF12"/>
    <mergeCell ref="BF13:BF16"/>
    <mergeCell ref="BF17:BF20"/>
    <mergeCell ref="BF21:BF24"/>
    <mergeCell ref="BF25:BF28"/>
    <mergeCell ref="BF29:BF32"/>
    <mergeCell ref="BF33:BF36"/>
    <mergeCell ref="BF37:BF40"/>
    <mergeCell ref="BF41:BF44"/>
    <mergeCell ref="BF45:BF48"/>
    <mergeCell ref="BF49:BF52"/>
    <mergeCell ref="BF53:BF56"/>
    <mergeCell ref="BF57:BF60"/>
    <mergeCell ref="BF61:BF64"/>
    <mergeCell ref="BF65:BF68"/>
    <mergeCell ref="BF69:BF72"/>
    <mergeCell ref="BF73:BF76"/>
    <mergeCell ref="AX109:AX112"/>
    <mergeCell ref="AY4:AY5"/>
    <mergeCell ref="AY9:AY12"/>
    <mergeCell ref="AY13:AY16"/>
    <mergeCell ref="AY17:AY20"/>
    <mergeCell ref="AY21:AY24"/>
    <mergeCell ref="AY25:AY28"/>
    <mergeCell ref="AY29:AY32"/>
    <mergeCell ref="AY33:AY36"/>
    <mergeCell ref="AY37:AY40"/>
    <mergeCell ref="AY41:AY44"/>
    <mergeCell ref="AY45:AY48"/>
    <mergeCell ref="AY49:AY52"/>
    <mergeCell ref="AY53:AY56"/>
    <mergeCell ref="AY57:AY60"/>
    <mergeCell ref="AY61:AY64"/>
    <mergeCell ref="AY65:AY68"/>
    <mergeCell ref="AY69:AY72"/>
    <mergeCell ref="AY73:AY76"/>
    <mergeCell ref="AY77:AY80"/>
    <mergeCell ref="AY81:AY84"/>
    <mergeCell ref="AY85:AY88"/>
    <mergeCell ref="AY89:AY92"/>
    <mergeCell ref="AY93:AY96"/>
    <mergeCell ref="AY97:AY100"/>
    <mergeCell ref="AY101:AY104"/>
    <mergeCell ref="AY105:AY108"/>
    <mergeCell ref="AY109:AY112"/>
    <mergeCell ref="AQ97:AQ100"/>
    <mergeCell ref="AQ101:AQ104"/>
    <mergeCell ref="AQ105:AQ108"/>
    <mergeCell ref="AQ109:AQ112"/>
    <mergeCell ref="AV4:AV5"/>
    <mergeCell ref="AW4:AW5"/>
    <mergeCell ref="AX4:AX5"/>
    <mergeCell ref="AX9:AX12"/>
    <mergeCell ref="AX13:AX16"/>
    <mergeCell ref="AX17:AX20"/>
    <mergeCell ref="AX21:AX24"/>
    <mergeCell ref="AX25:AX28"/>
    <mergeCell ref="AX29:AX32"/>
    <mergeCell ref="AX33:AX36"/>
    <mergeCell ref="AX37:AX40"/>
    <mergeCell ref="AX41:AX44"/>
    <mergeCell ref="AX45:AX48"/>
    <mergeCell ref="AX49:AX52"/>
    <mergeCell ref="AX53:AX56"/>
    <mergeCell ref="AX57:AX60"/>
    <mergeCell ref="AX61:AX64"/>
    <mergeCell ref="AX65:AX68"/>
    <mergeCell ref="AX69:AX72"/>
    <mergeCell ref="AX73:AX76"/>
    <mergeCell ref="AX77:AX80"/>
    <mergeCell ref="AX81:AX84"/>
    <mergeCell ref="AX85:AX88"/>
    <mergeCell ref="AX89:AX92"/>
    <mergeCell ref="AX93:AX96"/>
    <mergeCell ref="AX97:AX100"/>
    <mergeCell ref="AX101:AX104"/>
    <mergeCell ref="AX105:AX108"/>
    <mergeCell ref="AP77:AP80"/>
    <mergeCell ref="AP81:AP84"/>
    <mergeCell ref="AP85:AP88"/>
    <mergeCell ref="AP89:AP92"/>
    <mergeCell ref="AP93:AP96"/>
    <mergeCell ref="AP97:AP100"/>
    <mergeCell ref="AP101:AP104"/>
    <mergeCell ref="AP105:AP108"/>
    <mergeCell ref="AP109:AP112"/>
    <mergeCell ref="AQ4:AQ5"/>
    <mergeCell ref="AQ9:AQ12"/>
    <mergeCell ref="AQ13:AQ16"/>
    <mergeCell ref="AQ17:AQ20"/>
    <mergeCell ref="AQ21:AQ24"/>
    <mergeCell ref="AQ25:AQ28"/>
    <mergeCell ref="AQ29:AQ32"/>
    <mergeCell ref="AQ33:AQ36"/>
    <mergeCell ref="AQ37:AQ40"/>
    <mergeCell ref="AQ41:AQ44"/>
    <mergeCell ref="AQ45:AQ48"/>
    <mergeCell ref="AQ49:AQ52"/>
    <mergeCell ref="AQ53:AQ56"/>
    <mergeCell ref="AQ57:AQ60"/>
    <mergeCell ref="AQ61:AQ64"/>
    <mergeCell ref="AQ65:AQ68"/>
    <mergeCell ref="AQ69:AQ72"/>
    <mergeCell ref="AQ73:AQ76"/>
    <mergeCell ref="AQ77:AQ80"/>
    <mergeCell ref="AQ81:AQ84"/>
    <mergeCell ref="AQ85:AQ88"/>
    <mergeCell ref="AQ89:AQ92"/>
    <mergeCell ref="AQ93:AQ96"/>
    <mergeCell ref="AF77:AF80"/>
    <mergeCell ref="AF81:AF84"/>
    <mergeCell ref="AF85:AF88"/>
    <mergeCell ref="AF89:AF92"/>
    <mergeCell ref="AF93:AF96"/>
    <mergeCell ref="AF97:AF100"/>
    <mergeCell ref="AF101:AF104"/>
    <mergeCell ref="AF105:AF108"/>
    <mergeCell ref="AF109:AF112"/>
    <mergeCell ref="AG3:AG5"/>
    <mergeCell ref="AH3:AH5"/>
    <mergeCell ref="AI3:AI5"/>
    <mergeCell ref="AJ3:AJ5"/>
    <mergeCell ref="AK3:AK5"/>
    <mergeCell ref="AP4:AP5"/>
    <mergeCell ref="AP9:AP12"/>
    <mergeCell ref="AP13:AP16"/>
    <mergeCell ref="AP17:AP20"/>
    <mergeCell ref="AP21:AP24"/>
    <mergeCell ref="AP25:AP28"/>
    <mergeCell ref="AP29:AP32"/>
    <mergeCell ref="AP33:AP36"/>
    <mergeCell ref="AP37:AP40"/>
    <mergeCell ref="AP41:AP44"/>
    <mergeCell ref="AP45:AP48"/>
    <mergeCell ref="AP49:AP52"/>
    <mergeCell ref="AP53:AP56"/>
    <mergeCell ref="AP57:AP60"/>
    <mergeCell ref="AP61:AP64"/>
    <mergeCell ref="AP65:AP68"/>
    <mergeCell ref="AP69:AP72"/>
    <mergeCell ref="AP73:AP76"/>
    <mergeCell ref="AF9:AF12"/>
    <mergeCell ref="AF13:AF16"/>
    <mergeCell ref="AF17:AF20"/>
    <mergeCell ref="AF21:AF24"/>
    <mergeCell ref="AF25:AF28"/>
    <mergeCell ref="AF29:AF32"/>
    <mergeCell ref="AF33:AF36"/>
    <mergeCell ref="AF37:AF40"/>
    <mergeCell ref="AF41:AF44"/>
    <mergeCell ref="AF45:AF48"/>
    <mergeCell ref="AF49:AF52"/>
    <mergeCell ref="AF53:AF56"/>
    <mergeCell ref="AF57:AF60"/>
    <mergeCell ref="AF61:AF64"/>
    <mergeCell ref="AF65:AF68"/>
    <mergeCell ref="AF69:AF72"/>
    <mergeCell ref="AF73:AF76"/>
    <mergeCell ref="AD101:AD104"/>
    <mergeCell ref="AD105:AD108"/>
    <mergeCell ref="AD109:AD112"/>
    <mergeCell ref="AE4:AE5"/>
    <mergeCell ref="AE9:AE12"/>
    <mergeCell ref="AE13:AE16"/>
    <mergeCell ref="AE17:AE20"/>
    <mergeCell ref="AE21:AE24"/>
    <mergeCell ref="AE25:AE28"/>
    <mergeCell ref="AE29:AE32"/>
    <mergeCell ref="AE33:AE36"/>
    <mergeCell ref="AE37:AE40"/>
    <mergeCell ref="AE41:AE44"/>
    <mergeCell ref="AE45:AE48"/>
    <mergeCell ref="AE49:AE52"/>
    <mergeCell ref="AE53:AE56"/>
    <mergeCell ref="AE57:AE60"/>
    <mergeCell ref="AE61:AE64"/>
    <mergeCell ref="AE65:AE68"/>
    <mergeCell ref="AE69:AE72"/>
    <mergeCell ref="AE73:AE76"/>
    <mergeCell ref="AE77:AE80"/>
    <mergeCell ref="AE81:AE84"/>
    <mergeCell ref="AE85:AE88"/>
    <mergeCell ref="AE89:AE92"/>
    <mergeCell ref="AE93:AE96"/>
    <mergeCell ref="AE97:AE100"/>
    <mergeCell ref="AE101:AE104"/>
    <mergeCell ref="AE105:AE108"/>
    <mergeCell ref="AE109:AE112"/>
    <mergeCell ref="AC77:AC80"/>
    <mergeCell ref="AC81:AC84"/>
    <mergeCell ref="AC85:AC88"/>
    <mergeCell ref="AC89:AC92"/>
    <mergeCell ref="AC93:AC96"/>
    <mergeCell ref="AC97:AC100"/>
    <mergeCell ref="AC101:AC104"/>
    <mergeCell ref="AC105:AC108"/>
    <mergeCell ref="AC109:AC112"/>
    <mergeCell ref="AD9:AD12"/>
    <mergeCell ref="AD13:AD16"/>
    <mergeCell ref="AD17:AD20"/>
    <mergeCell ref="AD21:AD24"/>
    <mergeCell ref="AD25:AD28"/>
    <mergeCell ref="AD29:AD32"/>
    <mergeCell ref="AD33:AD36"/>
    <mergeCell ref="AD37:AD40"/>
    <mergeCell ref="AD41:AD44"/>
    <mergeCell ref="AD45:AD48"/>
    <mergeCell ref="AD49:AD52"/>
    <mergeCell ref="AD53:AD56"/>
    <mergeCell ref="AD57:AD60"/>
    <mergeCell ref="AD61:AD64"/>
    <mergeCell ref="AD65:AD68"/>
    <mergeCell ref="AD69:AD72"/>
    <mergeCell ref="AD73:AD76"/>
    <mergeCell ref="AD77:AD80"/>
    <mergeCell ref="AD81:AD84"/>
    <mergeCell ref="AD85:AD88"/>
    <mergeCell ref="AD89:AD92"/>
    <mergeCell ref="AD93:AD96"/>
    <mergeCell ref="AD97:AD100"/>
    <mergeCell ref="AC9:AC12"/>
    <mergeCell ref="AC13:AC16"/>
    <mergeCell ref="AC17:AC20"/>
    <mergeCell ref="AC21:AC24"/>
    <mergeCell ref="AC25:AC28"/>
    <mergeCell ref="AC29:AC32"/>
    <mergeCell ref="AC33:AC36"/>
    <mergeCell ref="AC37:AC40"/>
    <mergeCell ref="AC41:AC44"/>
    <mergeCell ref="AC45:AC48"/>
    <mergeCell ref="AC49:AC52"/>
    <mergeCell ref="AC53:AC56"/>
    <mergeCell ref="AC57:AC60"/>
    <mergeCell ref="AC61:AC64"/>
    <mergeCell ref="AC65:AC68"/>
    <mergeCell ref="AC69:AC72"/>
    <mergeCell ref="AC73:AC76"/>
    <mergeCell ref="AA101:AA104"/>
    <mergeCell ref="AA105:AA108"/>
    <mergeCell ref="AA109:AA112"/>
    <mergeCell ref="AB9:AB12"/>
    <mergeCell ref="AB13:AB16"/>
    <mergeCell ref="AB17:AB20"/>
    <mergeCell ref="AB21:AB24"/>
    <mergeCell ref="AB25:AB28"/>
    <mergeCell ref="AB29:AB32"/>
    <mergeCell ref="AB33:AB36"/>
    <mergeCell ref="AB37:AB40"/>
    <mergeCell ref="AB41:AB44"/>
    <mergeCell ref="AB45:AB48"/>
    <mergeCell ref="AB49:AB52"/>
    <mergeCell ref="AB53:AB56"/>
    <mergeCell ref="AB57:AB60"/>
    <mergeCell ref="AB61:AB64"/>
    <mergeCell ref="AB65:AB68"/>
    <mergeCell ref="AB69:AB72"/>
    <mergeCell ref="AB73:AB76"/>
    <mergeCell ref="AB77:AB80"/>
    <mergeCell ref="AB81:AB84"/>
    <mergeCell ref="AB85:AB88"/>
    <mergeCell ref="AB89:AB92"/>
    <mergeCell ref="AB93:AB96"/>
    <mergeCell ref="AB97:AB100"/>
    <mergeCell ref="AB101:AB104"/>
    <mergeCell ref="AB105:AB108"/>
    <mergeCell ref="AB109:AB112"/>
    <mergeCell ref="Z77:Z80"/>
    <mergeCell ref="Z81:Z84"/>
    <mergeCell ref="Z85:Z88"/>
    <mergeCell ref="Z89:Z92"/>
    <mergeCell ref="Z93:Z96"/>
    <mergeCell ref="Z97:Z100"/>
    <mergeCell ref="Z101:Z104"/>
    <mergeCell ref="Z105:Z108"/>
    <mergeCell ref="Z109:Z112"/>
    <mergeCell ref="AA9:AA12"/>
    <mergeCell ref="AA13:AA16"/>
    <mergeCell ref="AA17:AA20"/>
    <mergeCell ref="AA21:AA24"/>
    <mergeCell ref="AA25:AA28"/>
    <mergeCell ref="AA29:AA32"/>
    <mergeCell ref="AA33:AA36"/>
    <mergeCell ref="AA37:AA40"/>
    <mergeCell ref="AA41:AA44"/>
    <mergeCell ref="AA45:AA48"/>
    <mergeCell ref="AA49:AA52"/>
    <mergeCell ref="AA53:AA56"/>
    <mergeCell ref="AA57:AA60"/>
    <mergeCell ref="AA61:AA64"/>
    <mergeCell ref="AA65:AA68"/>
    <mergeCell ref="AA69:AA72"/>
    <mergeCell ref="AA73:AA76"/>
    <mergeCell ref="AA77:AA80"/>
    <mergeCell ref="AA81:AA84"/>
    <mergeCell ref="AA85:AA88"/>
    <mergeCell ref="AA89:AA92"/>
    <mergeCell ref="AA93:AA96"/>
    <mergeCell ref="AA97:AA100"/>
    <mergeCell ref="Z9:Z12"/>
    <mergeCell ref="Z13:Z16"/>
    <mergeCell ref="Z17:Z20"/>
    <mergeCell ref="Z21:Z24"/>
    <mergeCell ref="Z25:Z28"/>
    <mergeCell ref="Z29:Z32"/>
    <mergeCell ref="Z33:Z36"/>
    <mergeCell ref="Z37:Z40"/>
    <mergeCell ref="Z41:Z44"/>
    <mergeCell ref="Z45:Z48"/>
    <mergeCell ref="Z49:Z52"/>
    <mergeCell ref="Z53:Z56"/>
    <mergeCell ref="Z57:Z60"/>
    <mergeCell ref="Z61:Z64"/>
    <mergeCell ref="Z65:Z68"/>
    <mergeCell ref="Z69:Z72"/>
    <mergeCell ref="Z73:Z76"/>
    <mergeCell ref="X97:X100"/>
    <mergeCell ref="X101:X104"/>
    <mergeCell ref="X105:X108"/>
    <mergeCell ref="X109:X112"/>
    <mergeCell ref="Y4:Y5"/>
    <mergeCell ref="Y9:Y12"/>
    <mergeCell ref="Y13:Y16"/>
    <mergeCell ref="Y17:Y20"/>
    <mergeCell ref="Y21:Y24"/>
    <mergeCell ref="Y25:Y28"/>
    <mergeCell ref="Y29:Y32"/>
    <mergeCell ref="Y33:Y36"/>
    <mergeCell ref="Y37:Y40"/>
    <mergeCell ref="Y41:Y44"/>
    <mergeCell ref="Y45:Y48"/>
    <mergeCell ref="Y49:Y52"/>
    <mergeCell ref="Y53:Y56"/>
    <mergeCell ref="Y57:Y60"/>
    <mergeCell ref="Y61:Y64"/>
    <mergeCell ref="Y65:Y68"/>
    <mergeCell ref="Y69:Y72"/>
    <mergeCell ref="Y73:Y76"/>
    <mergeCell ref="Y77:Y80"/>
    <mergeCell ref="Y81:Y84"/>
    <mergeCell ref="Y85:Y88"/>
    <mergeCell ref="Y89:Y92"/>
    <mergeCell ref="Y93:Y96"/>
    <mergeCell ref="Y97:Y100"/>
    <mergeCell ref="Y101:Y104"/>
    <mergeCell ref="Y105:Y108"/>
    <mergeCell ref="Y109:Y112"/>
    <mergeCell ref="W77:W80"/>
    <mergeCell ref="W81:W84"/>
    <mergeCell ref="W85:W88"/>
    <mergeCell ref="W89:W92"/>
    <mergeCell ref="W93:W96"/>
    <mergeCell ref="W97:W100"/>
    <mergeCell ref="W101:W104"/>
    <mergeCell ref="W105:W108"/>
    <mergeCell ref="W109:W112"/>
    <mergeCell ref="X4:X5"/>
    <mergeCell ref="X9:X12"/>
    <mergeCell ref="X13:X16"/>
    <mergeCell ref="X17:X20"/>
    <mergeCell ref="X21:X24"/>
    <mergeCell ref="X25:X28"/>
    <mergeCell ref="X29:X32"/>
    <mergeCell ref="X33:X36"/>
    <mergeCell ref="X37:X40"/>
    <mergeCell ref="X41:X44"/>
    <mergeCell ref="X45:X48"/>
    <mergeCell ref="X49:X52"/>
    <mergeCell ref="X53:X56"/>
    <mergeCell ref="X57:X60"/>
    <mergeCell ref="X61:X64"/>
    <mergeCell ref="X65:X68"/>
    <mergeCell ref="X69:X72"/>
    <mergeCell ref="X73:X76"/>
    <mergeCell ref="X77:X80"/>
    <mergeCell ref="X81:X84"/>
    <mergeCell ref="X85:X88"/>
    <mergeCell ref="X89:X92"/>
    <mergeCell ref="X93:X96"/>
    <mergeCell ref="W9:W12"/>
    <mergeCell ref="W13:W16"/>
    <mergeCell ref="W17:W20"/>
    <mergeCell ref="W21:W24"/>
    <mergeCell ref="W25:W28"/>
    <mergeCell ref="W29:W32"/>
    <mergeCell ref="W33:W36"/>
    <mergeCell ref="W37:W40"/>
    <mergeCell ref="W41:W44"/>
    <mergeCell ref="W45:W48"/>
    <mergeCell ref="W49:W52"/>
    <mergeCell ref="W53:W56"/>
    <mergeCell ref="W57:W60"/>
    <mergeCell ref="W61:W64"/>
    <mergeCell ref="W65:W68"/>
    <mergeCell ref="W69:W72"/>
    <mergeCell ref="W73:W76"/>
    <mergeCell ref="U97:U100"/>
    <mergeCell ref="U101:U104"/>
    <mergeCell ref="U105:U108"/>
    <mergeCell ref="U109:U112"/>
    <mergeCell ref="V4:V5"/>
    <mergeCell ref="V9:V12"/>
    <mergeCell ref="V13:V16"/>
    <mergeCell ref="V17:V20"/>
    <mergeCell ref="V21:V24"/>
    <mergeCell ref="V25:V28"/>
    <mergeCell ref="V29:V32"/>
    <mergeCell ref="V33:V36"/>
    <mergeCell ref="V37:V40"/>
    <mergeCell ref="V41:V44"/>
    <mergeCell ref="V45:V48"/>
    <mergeCell ref="V49:V52"/>
    <mergeCell ref="V53:V56"/>
    <mergeCell ref="V57:V60"/>
    <mergeCell ref="V61:V64"/>
    <mergeCell ref="V65:V68"/>
    <mergeCell ref="V69:V72"/>
    <mergeCell ref="V73:V76"/>
    <mergeCell ref="V77:V80"/>
    <mergeCell ref="V81:V84"/>
    <mergeCell ref="V85:V88"/>
    <mergeCell ref="V89:V92"/>
    <mergeCell ref="V93:V96"/>
    <mergeCell ref="V97:V100"/>
    <mergeCell ref="V101:V104"/>
    <mergeCell ref="V105:V108"/>
    <mergeCell ref="V109:V112"/>
    <mergeCell ref="T77:T80"/>
    <mergeCell ref="T81:T84"/>
    <mergeCell ref="T85:T88"/>
    <mergeCell ref="T89:T92"/>
    <mergeCell ref="T93:T96"/>
    <mergeCell ref="T97:T100"/>
    <mergeCell ref="T101:T104"/>
    <mergeCell ref="T105:T108"/>
    <mergeCell ref="T109:T112"/>
    <mergeCell ref="U4:U5"/>
    <mergeCell ref="U9:U12"/>
    <mergeCell ref="U13:U16"/>
    <mergeCell ref="U17:U20"/>
    <mergeCell ref="U21:U24"/>
    <mergeCell ref="U25:U28"/>
    <mergeCell ref="U29:U32"/>
    <mergeCell ref="U33:U36"/>
    <mergeCell ref="U37:U40"/>
    <mergeCell ref="U41:U44"/>
    <mergeCell ref="U45:U48"/>
    <mergeCell ref="U49:U52"/>
    <mergeCell ref="U53:U56"/>
    <mergeCell ref="U57:U60"/>
    <mergeCell ref="U61:U64"/>
    <mergeCell ref="U65:U68"/>
    <mergeCell ref="U69:U72"/>
    <mergeCell ref="U73:U76"/>
    <mergeCell ref="U77:U80"/>
    <mergeCell ref="U81:U84"/>
    <mergeCell ref="U85:U88"/>
    <mergeCell ref="U89:U92"/>
    <mergeCell ref="U93:U96"/>
    <mergeCell ref="T9:T12"/>
    <mergeCell ref="T13:T16"/>
    <mergeCell ref="T17:T20"/>
    <mergeCell ref="T21:T24"/>
    <mergeCell ref="T25:T28"/>
    <mergeCell ref="T29:T32"/>
    <mergeCell ref="T33:T36"/>
    <mergeCell ref="T37:T40"/>
    <mergeCell ref="T41:T44"/>
    <mergeCell ref="T45:T48"/>
    <mergeCell ref="T49:T52"/>
    <mergeCell ref="T53:T56"/>
    <mergeCell ref="T57:T60"/>
    <mergeCell ref="T61:T64"/>
    <mergeCell ref="T65:T68"/>
    <mergeCell ref="T69:T72"/>
    <mergeCell ref="T73:T76"/>
    <mergeCell ref="R97:R100"/>
    <mergeCell ref="R101:R104"/>
    <mergeCell ref="R105:R108"/>
    <mergeCell ref="R109:R112"/>
    <mergeCell ref="S9:S12"/>
    <mergeCell ref="S13:S16"/>
    <mergeCell ref="S17:S20"/>
    <mergeCell ref="S21:S24"/>
    <mergeCell ref="S25:S28"/>
    <mergeCell ref="S29:S32"/>
    <mergeCell ref="S33:S36"/>
    <mergeCell ref="S37:S40"/>
    <mergeCell ref="S41:S44"/>
    <mergeCell ref="S45:S48"/>
    <mergeCell ref="S49:S52"/>
    <mergeCell ref="S53:S56"/>
    <mergeCell ref="S57:S60"/>
    <mergeCell ref="S61:S64"/>
    <mergeCell ref="S65:S68"/>
    <mergeCell ref="S69:S72"/>
    <mergeCell ref="S73:S76"/>
    <mergeCell ref="S77:S80"/>
    <mergeCell ref="S81:S84"/>
    <mergeCell ref="S85:S88"/>
    <mergeCell ref="S89:S92"/>
    <mergeCell ref="S93:S96"/>
    <mergeCell ref="S97:S100"/>
    <mergeCell ref="S101:S104"/>
    <mergeCell ref="S105:S108"/>
    <mergeCell ref="S109:S112"/>
    <mergeCell ref="Q77:Q80"/>
    <mergeCell ref="Q81:Q84"/>
    <mergeCell ref="Q85:Q88"/>
    <mergeCell ref="Q89:Q92"/>
    <mergeCell ref="Q93:Q96"/>
    <mergeCell ref="Q97:Q100"/>
    <mergeCell ref="Q101:Q104"/>
    <mergeCell ref="Q105:Q108"/>
    <mergeCell ref="Q109:Q112"/>
    <mergeCell ref="R3:R5"/>
    <mergeCell ref="R9:R12"/>
    <mergeCell ref="R13:R16"/>
    <mergeCell ref="R17:R20"/>
    <mergeCell ref="R21:R24"/>
    <mergeCell ref="R25:R28"/>
    <mergeCell ref="R29:R32"/>
    <mergeCell ref="R33:R36"/>
    <mergeCell ref="R37:R40"/>
    <mergeCell ref="R41:R44"/>
    <mergeCell ref="R45:R48"/>
    <mergeCell ref="R49:R52"/>
    <mergeCell ref="R53:R56"/>
    <mergeCell ref="R57:R60"/>
    <mergeCell ref="R61:R64"/>
    <mergeCell ref="R65:R68"/>
    <mergeCell ref="R69:R72"/>
    <mergeCell ref="R73:R76"/>
    <mergeCell ref="R77:R80"/>
    <mergeCell ref="R81:R84"/>
    <mergeCell ref="R85:R88"/>
    <mergeCell ref="R89:R92"/>
    <mergeCell ref="R93:R96"/>
    <mergeCell ref="Q9:Q12"/>
    <mergeCell ref="Q13:Q16"/>
    <mergeCell ref="Q17:Q20"/>
    <mergeCell ref="Q21:Q24"/>
    <mergeCell ref="Q25:Q28"/>
    <mergeCell ref="Q29:Q32"/>
    <mergeCell ref="Q33:Q36"/>
    <mergeCell ref="Q37:Q40"/>
    <mergeCell ref="Q41:Q44"/>
    <mergeCell ref="Q45:Q48"/>
    <mergeCell ref="Q49:Q52"/>
    <mergeCell ref="Q53:Q56"/>
    <mergeCell ref="Q57:Q60"/>
    <mergeCell ref="Q61:Q64"/>
    <mergeCell ref="Q65:Q68"/>
    <mergeCell ref="Q69:Q72"/>
    <mergeCell ref="Q73:Q76"/>
    <mergeCell ref="O97:O100"/>
    <mergeCell ref="O101:O104"/>
    <mergeCell ref="O105:O108"/>
    <mergeCell ref="O109:O112"/>
    <mergeCell ref="P3:P5"/>
    <mergeCell ref="P9:P12"/>
    <mergeCell ref="P13:P16"/>
    <mergeCell ref="P17:P20"/>
    <mergeCell ref="P21:P24"/>
    <mergeCell ref="P25:P28"/>
    <mergeCell ref="P29:P32"/>
    <mergeCell ref="P33:P36"/>
    <mergeCell ref="P37:P40"/>
    <mergeCell ref="P41:P44"/>
    <mergeCell ref="P45:P48"/>
    <mergeCell ref="P49:P52"/>
    <mergeCell ref="P53:P56"/>
    <mergeCell ref="P57:P60"/>
    <mergeCell ref="P61:P64"/>
    <mergeCell ref="P65:P68"/>
    <mergeCell ref="P69:P72"/>
    <mergeCell ref="P73:P76"/>
    <mergeCell ref="P77:P80"/>
    <mergeCell ref="P81:P84"/>
    <mergeCell ref="P85:P88"/>
    <mergeCell ref="P89:P92"/>
    <mergeCell ref="P93:P96"/>
    <mergeCell ref="P97:P100"/>
    <mergeCell ref="P101:P104"/>
    <mergeCell ref="P105:P108"/>
    <mergeCell ref="P109:P112"/>
    <mergeCell ref="N77:N80"/>
    <mergeCell ref="N81:N84"/>
    <mergeCell ref="N85:N88"/>
    <mergeCell ref="N89:N92"/>
    <mergeCell ref="N93:N96"/>
    <mergeCell ref="N97:N100"/>
    <mergeCell ref="N101:N104"/>
    <mergeCell ref="N105:N108"/>
    <mergeCell ref="N109:N112"/>
    <mergeCell ref="O4:O5"/>
    <mergeCell ref="O9:O12"/>
    <mergeCell ref="O13:O16"/>
    <mergeCell ref="O17:O20"/>
    <mergeCell ref="O21:O24"/>
    <mergeCell ref="O25:O28"/>
    <mergeCell ref="O29:O32"/>
    <mergeCell ref="O33:O36"/>
    <mergeCell ref="O37:O40"/>
    <mergeCell ref="O41:O44"/>
    <mergeCell ref="O45:O48"/>
    <mergeCell ref="O49:O52"/>
    <mergeCell ref="O53:O56"/>
    <mergeCell ref="O57:O60"/>
    <mergeCell ref="O61:O64"/>
    <mergeCell ref="O65:O68"/>
    <mergeCell ref="O69:O72"/>
    <mergeCell ref="O73:O76"/>
    <mergeCell ref="O77:O80"/>
    <mergeCell ref="O81:O84"/>
    <mergeCell ref="O85:O88"/>
    <mergeCell ref="O89:O92"/>
    <mergeCell ref="O93:O96"/>
    <mergeCell ref="N9:N12"/>
    <mergeCell ref="N13:N16"/>
    <mergeCell ref="N17:N20"/>
    <mergeCell ref="N21:N24"/>
    <mergeCell ref="N25:N28"/>
    <mergeCell ref="N29:N32"/>
    <mergeCell ref="N33:N36"/>
    <mergeCell ref="N37:N40"/>
    <mergeCell ref="N41:N44"/>
    <mergeCell ref="N45:N48"/>
    <mergeCell ref="N49:N52"/>
    <mergeCell ref="N53:N56"/>
    <mergeCell ref="N57:N60"/>
    <mergeCell ref="N61:N64"/>
    <mergeCell ref="N65:N68"/>
    <mergeCell ref="N69:N72"/>
    <mergeCell ref="N73:N76"/>
    <mergeCell ref="L97:L100"/>
    <mergeCell ref="L101:L104"/>
    <mergeCell ref="L105:L108"/>
    <mergeCell ref="L109:L112"/>
    <mergeCell ref="M4:M5"/>
    <mergeCell ref="M9:M12"/>
    <mergeCell ref="M13:M16"/>
    <mergeCell ref="M17:M20"/>
    <mergeCell ref="M21:M24"/>
    <mergeCell ref="M25:M28"/>
    <mergeCell ref="M29:M32"/>
    <mergeCell ref="M33:M36"/>
    <mergeCell ref="M37:M40"/>
    <mergeCell ref="M41:M44"/>
    <mergeCell ref="M45:M48"/>
    <mergeCell ref="M49:M52"/>
    <mergeCell ref="M53:M56"/>
    <mergeCell ref="M57:M60"/>
    <mergeCell ref="M61:M64"/>
    <mergeCell ref="M65:M68"/>
    <mergeCell ref="M69:M72"/>
    <mergeCell ref="M73:M76"/>
    <mergeCell ref="M77:M80"/>
    <mergeCell ref="M81:M84"/>
    <mergeCell ref="M85:M88"/>
    <mergeCell ref="M89:M92"/>
    <mergeCell ref="M93:M96"/>
    <mergeCell ref="M97:M100"/>
    <mergeCell ref="M101:M104"/>
    <mergeCell ref="M105:M108"/>
    <mergeCell ref="M109:M112"/>
    <mergeCell ref="K77:K80"/>
    <mergeCell ref="K81:K84"/>
    <mergeCell ref="K85:K88"/>
    <mergeCell ref="K89:K92"/>
    <mergeCell ref="K93:K96"/>
    <mergeCell ref="K97:K100"/>
    <mergeCell ref="K101:K104"/>
    <mergeCell ref="K105:K108"/>
    <mergeCell ref="K109:K112"/>
    <mergeCell ref="L4:L5"/>
    <mergeCell ref="L9:L12"/>
    <mergeCell ref="L13:L16"/>
    <mergeCell ref="L17:L20"/>
    <mergeCell ref="L21:L24"/>
    <mergeCell ref="L25:L28"/>
    <mergeCell ref="L29:L32"/>
    <mergeCell ref="L33:L36"/>
    <mergeCell ref="L37:L40"/>
    <mergeCell ref="L41:L44"/>
    <mergeCell ref="L45:L48"/>
    <mergeCell ref="L49:L52"/>
    <mergeCell ref="L53:L56"/>
    <mergeCell ref="L57:L60"/>
    <mergeCell ref="L61:L64"/>
    <mergeCell ref="L65:L68"/>
    <mergeCell ref="L69:L72"/>
    <mergeCell ref="L73:L76"/>
    <mergeCell ref="L77:L80"/>
    <mergeCell ref="L81:L84"/>
    <mergeCell ref="L85:L88"/>
    <mergeCell ref="L89:L92"/>
    <mergeCell ref="L93:L96"/>
    <mergeCell ref="K9:K12"/>
    <mergeCell ref="K13:K16"/>
    <mergeCell ref="K17:K20"/>
    <mergeCell ref="K21:K24"/>
    <mergeCell ref="K25:K28"/>
    <mergeCell ref="K29:K32"/>
    <mergeCell ref="K33:K36"/>
    <mergeCell ref="K37:K40"/>
    <mergeCell ref="K41:K44"/>
    <mergeCell ref="K45:K48"/>
    <mergeCell ref="K49:K52"/>
    <mergeCell ref="K53:K56"/>
    <mergeCell ref="K57:K60"/>
    <mergeCell ref="K61:K64"/>
    <mergeCell ref="K65:K68"/>
    <mergeCell ref="K69:K72"/>
    <mergeCell ref="K73:K76"/>
    <mergeCell ref="I97:I100"/>
    <mergeCell ref="I101:I104"/>
    <mergeCell ref="I105:I108"/>
    <mergeCell ref="I109:I112"/>
    <mergeCell ref="J4:J5"/>
    <mergeCell ref="J9:J12"/>
    <mergeCell ref="J13:J16"/>
    <mergeCell ref="J17:J20"/>
    <mergeCell ref="J21:J24"/>
    <mergeCell ref="J25:J28"/>
    <mergeCell ref="J29:J32"/>
    <mergeCell ref="J33:J36"/>
    <mergeCell ref="J37:J40"/>
    <mergeCell ref="J41:J44"/>
    <mergeCell ref="J45:J48"/>
    <mergeCell ref="J49:J52"/>
    <mergeCell ref="J53:J56"/>
    <mergeCell ref="J57:J60"/>
    <mergeCell ref="J61:J64"/>
    <mergeCell ref="J65:J68"/>
    <mergeCell ref="J69:J72"/>
    <mergeCell ref="J73:J76"/>
    <mergeCell ref="J77:J80"/>
    <mergeCell ref="J81:J84"/>
    <mergeCell ref="J85:J88"/>
    <mergeCell ref="J89:J92"/>
    <mergeCell ref="J93:J96"/>
    <mergeCell ref="J97:J100"/>
    <mergeCell ref="J101:J104"/>
    <mergeCell ref="J105:J108"/>
    <mergeCell ref="J109:J112"/>
    <mergeCell ref="H77:H80"/>
    <mergeCell ref="H81:H84"/>
    <mergeCell ref="H85:H88"/>
    <mergeCell ref="H89:H92"/>
    <mergeCell ref="H93:H96"/>
    <mergeCell ref="H97:H100"/>
    <mergeCell ref="H101:H104"/>
    <mergeCell ref="H105:H108"/>
    <mergeCell ref="H109:H112"/>
    <mergeCell ref="I4:I5"/>
    <mergeCell ref="I9:I12"/>
    <mergeCell ref="I13:I16"/>
    <mergeCell ref="I17:I20"/>
    <mergeCell ref="I21:I24"/>
    <mergeCell ref="I25:I28"/>
    <mergeCell ref="I29:I32"/>
    <mergeCell ref="I33:I36"/>
    <mergeCell ref="I37:I40"/>
    <mergeCell ref="I41:I44"/>
    <mergeCell ref="I45:I48"/>
    <mergeCell ref="I49:I52"/>
    <mergeCell ref="I53:I56"/>
    <mergeCell ref="I57:I60"/>
    <mergeCell ref="I61:I64"/>
    <mergeCell ref="I65:I68"/>
    <mergeCell ref="I69:I72"/>
    <mergeCell ref="I73:I76"/>
    <mergeCell ref="I77:I80"/>
    <mergeCell ref="I81:I84"/>
    <mergeCell ref="I85:I88"/>
    <mergeCell ref="I89:I92"/>
    <mergeCell ref="I93:I96"/>
    <mergeCell ref="H9:H12"/>
    <mergeCell ref="H13:H16"/>
    <mergeCell ref="H17:H20"/>
    <mergeCell ref="H21:H24"/>
    <mergeCell ref="H25:H28"/>
    <mergeCell ref="H29:H32"/>
    <mergeCell ref="H33:H36"/>
    <mergeCell ref="H37:H40"/>
    <mergeCell ref="H41:H44"/>
    <mergeCell ref="H45:H48"/>
    <mergeCell ref="H49:H52"/>
    <mergeCell ref="H53:H56"/>
    <mergeCell ref="H57:H60"/>
    <mergeCell ref="H61:H64"/>
    <mergeCell ref="H65:H68"/>
    <mergeCell ref="H69:H72"/>
    <mergeCell ref="H73:H76"/>
    <mergeCell ref="F97:F100"/>
    <mergeCell ref="F101:F104"/>
    <mergeCell ref="F105:F108"/>
    <mergeCell ref="F109:F112"/>
    <mergeCell ref="G4:G5"/>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 ref="G89:G92"/>
    <mergeCell ref="G93:G96"/>
    <mergeCell ref="G97:G100"/>
    <mergeCell ref="G101:G104"/>
    <mergeCell ref="G105:G108"/>
    <mergeCell ref="G109:G112"/>
    <mergeCell ref="E77:E80"/>
    <mergeCell ref="E81:E84"/>
    <mergeCell ref="E85:E88"/>
    <mergeCell ref="E89:E92"/>
    <mergeCell ref="E93:E96"/>
    <mergeCell ref="E97:E100"/>
    <mergeCell ref="E101:E104"/>
    <mergeCell ref="E105:E108"/>
    <mergeCell ref="E109:E112"/>
    <mergeCell ref="F4:F5"/>
    <mergeCell ref="F9:F12"/>
    <mergeCell ref="F13:F16"/>
    <mergeCell ref="F17:F20"/>
    <mergeCell ref="F21:F24"/>
    <mergeCell ref="F25:F28"/>
    <mergeCell ref="F29:F32"/>
    <mergeCell ref="F33:F36"/>
    <mergeCell ref="F37:F40"/>
    <mergeCell ref="F41:F44"/>
    <mergeCell ref="F45:F48"/>
    <mergeCell ref="F49:F52"/>
    <mergeCell ref="F53:F56"/>
    <mergeCell ref="F57:F60"/>
    <mergeCell ref="F61:F64"/>
    <mergeCell ref="F65:F68"/>
    <mergeCell ref="F69:F72"/>
    <mergeCell ref="F73:F76"/>
    <mergeCell ref="F77:F80"/>
    <mergeCell ref="F81:F84"/>
    <mergeCell ref="F85:F88"/>
    <mergeCell ref="F89:F92"/>
    <mergeCell ref="F93:F96"/>
    <mergeCell ref="E9:E12"/>
    <mergeCell ref="E13:E16"/>
    <mergeCell ref="E17:E20"/>
    <mergeCell ref="E21:E24"/>
    <mergeCell ref="E25:E28"/>
    <mergeCell ref="E29:E32"/>
    <mergeCell ref="E33:E36"/>
    <mergeCell ref="E37:E40"/>
    <mergeCell ref="E41:E44"/>
    <mergeCell ref="E45:E48"/>
    <mergeCell ref="E49:E52"/>
    <mergeCell ref="E53:E56"/>
    <mergeCell ref="E57:E60"/>
    <mergeCell ref="E61:E64"/>
    <mergeCell ref="E65:E68"/>
    <mergeCell ref="E69:E72"/>
    <mergeCell ref="E73:E76"/>
    <mergeCell ref="D9:D12"/>
    <mergeCell ref="D13:D16"/>
    <mergeCell ref="D17:D20"/>
    <mergeCell ref="D21:D24"/>
    <mergeCell ref="D25:D28"/>
    <mergeCell ref="D29:D32"/>
    <mergeCell ref="D33:D36"/>
    <mergeCell ref="D37:D40"/>
    <mergeCell ref="D41:D80"/>
    <mergeCell ref="D81:D84"/>
    <mergeCell ref="D85:D88"/>
    <mergeCell ref="D89:D92"/>
    <mergeCell ref="D93:D96"/>
    <mergeCell ref="D97:D100"/>
    <mergeCell ref="D101:D104"/>
    <mergeCell ref="D105:D108"/>
    <mergeCell ref="D109:D112"/>
    <mergeCell ref="C9:C12"/>
    <mergeCell ref="C13:C16"/>
    <mergeCell ref="C17:C20"/>
    <mergeCell ref="C21:C24"/>
    <mergeCell ref="C25:C28"/>
    <mergeCell ref="C29:C32"/>
    <mergeCell ref="C33:C36"/>
    <mergeCell ref="C37:C40"/>
    <mergeCell ref="C41:C80"/>
    <mergeCell ref="C81:C84"/>
    <mergeCell ref="C85:C88"/>
    <mergeCell ref="C89:C92"/>
    <mergeCell ref="C93:C96"/>
    <mergeCell ref="C97:C100"/>
    <mergeCell ref="C101:C104"/>
    <mergeCell ref="C105:C108"/>
    <mergeCell ref="C109:C112"/>
    <mergeCell ref="B3:D3"/>
    <mergeCell ref="F3:I3"/>
    <mergeCell ref="J3:K3"/>
    <mergeCell ref="L3:M3"/>
    <mergeCell ref="N3:O3"/>
    <mergeCell ref="T3:X3"/>
    <mergeCell ref="Y3:AF3"/>
    <mergeCell ref="AL3:AM3"/>
    <mergeCell ref="AN3:AO3"/>
    <mergeCell ref="AP3:AW3"/>
    <mergeCell ref="AX3:BE3"/>
    <mergeCell ref="BF3:BM3"/>
    <mergeCell ref="BN3:BU3"/>
    <mergeCell ref="C4:D4"/>
    <mergeCell ref="AA4:AD4"/>
    <mergeCell ref="AR4:AU4"/>
    <mergeCell ref="AZ4:BC4"/>
    <mergeCell ref="BH4:BK4"/>
    <mergeCell ref="BP4:BS4"/>
    <mergeCell ref="E3:E5"/>
    <mergeCell ref="H4:H5"/>
    <mergeCell ref="K4:K5"/>
    <mergeCell ref="N4:N5"/>
    <mergeCell ref="Q3:Q5"/>
    <mergeCell ref="T4:T5"/>
    <mergeCell ref="W4:W5"/>
    <mergeCell ref="Z4:Z5"/>
    <mergeCell ref="AF4:AF5"/>
    <mergeCell ref="BD4:BD5"/>
    <mergeCell ref="BE4:BE5"/>
    <mergeCell ref="BF4:BF5"/>
    <mergeCell ref="BT4:BT5"/>
  </mergeCells>
  <conditionalFormatting sqref="Y7:Y8">
    <cfRule type="expression" dxfId="5" priority="1">
      <formula>Y7&lt;&gt;Z7</formula>
    </cfRule>
  </conditionalFormatting>
  <conditionalFormatting sqref="Z7:AO7">
    <cfRule type="expression" dxfId="4" priority="26">
      <formula>Z$5=#REF!</formula>
    </cfRule>
  </conditionalFormatting>
  <conditionalFormatting sqref="AQ7:AW7">
    <cfRule type="expression" dxfId="3" priority="25">
      <formula>AQ$5=#REF!</formula>
    </cfRule>
  </conditionalFormatting>
  <conditionalFormatting sqref="AY7:BE7">
    <cfRule type="expression" dxfId="2" priority="17">
      <formula>AY$5=#REF!</formula>
    </cfRule>
  </conditionalFormatting>
  <conditionalFormatting sqref="BG7:BM7">
    <cfRule type="expression" dxfId="1" priority="16">
      <formula>BG$5=#REF!</formula>
    </cfRule>
  </conditionalFormatting>
  <conditionalFormatting sqref="BO7:BU7">
    <cfRule type="expression" dxfId="0" priority="15">
      <formula>BO$5=#REF!</formula>
    </cfRule>
  </conditionalFormatting>
  <printOptions horizontalCentered="1"/>
  <pageMargins left="0.31496062992126" right="0.31496062992126" top="0.35433070866141703" bottom="0.55118110236220497" header="0.31496062992126" footer="0.31496062992126"/>
  <pageSetup paperSize="14" scale="70" pageOrder="overThenDown" orientation="landscape"/>
  <colBreaks count="4" manualBreakCount="4">
    <brk id="13" max="32" man="1"/>
    <brk id="17" max="32" man="1"/>
    <brk id="41" max="32" man="1"/>
    <brk id="57" max="32"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46DFF"/>
  </sheetPr>
  <dimension ref="A1:P45"/>
  <sheetViews>
    <sheetView zoomScale="60" zoomScaleNormal="60" workbookViewId="0">
      <selection activeCell="T9" sqref="T9"/>
    </sheetView>
  </sheetViews>
  <sheetFormatPr baseColWidth="10" defaultColWidth="11" defaultRowHeight="15.75"/>
  <cols>
    <col min="1" max="1" width="9" style="1" customWidth="1"/>
    <col min="2" max="2" width="25" style="1" customWidth="1"/>
    <col min="3" max="3" width="15.140625" style="1" customWidth="1"/>
    <col min="4" max="4" width="11.42578125" style="1"/>
    <col min="5" max="5" width="32.5703125" style="1" customWidth="1"/>
    <col min="6" max="6" width="24" style="1" customWidth="1"/>
    <col min="7" max="7" width="15" style="1" customWidth="1"/>
    <col min="8" max="8" width="42.140625" style="1" customWidth="1"/>
    <col min="9" max="9" width="37.7109375" style="1" customWidth="1"/>
    <col min="10" max="10" width="22.5703125" style="1" customWidth="1"/>
    <col min="11" max="11" width="19.5703125" style="1" customWidth="1"/>
    <col min="12" max="12" width="7.7109375" style="1" customWidth="1"/>
    <col min="13" max="13" width="6.7109375" style="1" customWidth="1"/>
    <col min="14" max="14" width="6.42578125" style="1" customWidth="1"/>
    <col min="15" max="15" width="7.5703125" style="1" customWidth="1"/>
    <col min="16" max="16" width="22" style="1" customWidth="1"/>
    <col min="17" max="257" width="11.42578125" style="1"/>
    <col min="258" max="258" width="25" style="1" customWidth="1"/>
    <col min="259" max="259" width="15.140625" style="1" customWidth="1"/>
    <col min="260" max="260" width="11.42578125" style="1"/>
    <col min="261" max="261" width="32.5703125" style="1" customWidth="1"/>
    <col min="262" max="262" width="24" style="1" customWidth="1"/>
    <col min="263" max="263" width="15" style="1" customWidth="1"/>
    <col min="264" max="264" width="42.140625" style="1" customWidth="1"/>
    <col min="265" max="265" width="37.7109375" style="1" customWidth="1"/>
    <col min="266" max="266" width="22.5703125" style="1" customWidth="1"/>
    <col min="267" max="267" width="19.5703125" style="1" customWidth="1"/>
    <col min="268" max="268" width="7.7109375" style="1" customWidth="1"/>
    <col min="269" max="269" width="6.7109375" style="1" customWidth="1"/>
    <col min="270" max="270" width="6.42578125" style="1" customWidth="1"/>
    <col min="271" max="271" width="7.5703125" style="1" customWidth="1"/>
    <col min="272" max="272" width="22" style="1" customWidth="1"/>
    <col min="273" max="513" width="11.42578125" style="1"/>
    <col min="514" max="514" width="25" style="1" customWidth="1"/>
    <col min="515" max="515" width="15.140625" style="1" customWidth="1"/>
    <col min="516" max="516" width="11.42578125" style="1"/>
    <col min="517" max="517" width="32.5703125" style="1" customWidth="1"/>
    <col min="518" max="518" width="24" style="1" customWidth="1"/>
    <col min="519" max="519" width="15" style="1" customWidth="1"/>
    <col min="520" max="520" width="42.140625" style="1" customWidth="1"/>
    <col min="521" max="521" width="37.7109375" style="1" customWidth="1"/>
    <col min="522" max="522" width="22.5703125" style="1" customWidth="1"/>
    <col min="523" max="523" width="19.5703125" style="1" customWidth="1"/>
    <col min="524" max="524" width="7.7109375" style="1" customWidth="1"/>
    <col min="525" max="525" width="6.7109375" style="1" customWidth="1"/>
    <col min="526" max="526" width="6.42578125" style="1" customWidth="1"/>
    <col min="527" max="527" width="7.5703125" style="1" customWidth="1"/>
    <col min="528" max="528" width="22" style="1" customWidth="1"/>
    <col min="529" max="769" width="11.42578125" style="1"/>
    <col min="770" max="770" width="25" style="1" customWidth="1"/>
    <col min="771" max="771" width="15.140625" style="1" customWidth="1"/>
    <col min="772" max="772" width="11.42578125" style="1"/>
    <col min="773" max="773" width="32.5703125" style="1" customWidth="1"/>
    <col min="774" max="774" width="24" style="1" customWidth="1"/>
    <col min="775" max="775" width="15" style="1" customWidth="1"/>
    <col min="776" max="776" width="42.140625" style="1" customWidth="1"/>
    <col min="777" max="777" width="37.7109375" style="1" customWidth="1"/>
    <col min="778" max="778" width="22.5703125" style="1" customWidth="1"/>
    <col min="779" max="779" width="19.5703125" style="1" customWidth="1"/>
    <col min="780" max="780" width="7.7109375" style="1" customWidth="1"/>
    <col min="781" max="781" width="6.7109375" style="1" customWidth="1"/>
    <col min="782" max="782" width="6.42578125" style="1" customWidth="1"/>
    <col min="783" max="783" width="7.5703125" style="1" customWidth="1"/>
    <col min="784" max="784" width="22" style="1" customWidth="1"/>
    <col min="785" max="1025" width="11.42578125" style="1"/>
    <col min="1026" max="1026" width="25" style="1" customWidth="1"/>
    <col min="1027" max="1027" width="15.140625" style="1" customWidth="1"/>
    <col min="1028" max="1028" width="11.42578125" style="1"/>
    <col min="1029" max="1029" width="32.5703125" style="1" customWidth="1"/>
    <col min="1030" max="1030" width="24" style="1" customWidth="1"/>
    <col min="1031" max="1031" width="15" style="1" customWidth="1"/>
    <col min="1032" max="1032" width="42.140625" style="1" customWidth="1"/>
    <col min="1033" max="1033" width="37.7109375" style="1" customWidth="1"/>
    <col min="1034" max="1034" width="22.5703125" style="1" customWidth="1"/>
    <col min="1035" max="1035" width="19.5703125" style="1" customWidth="1"/>
    <col min="1036" max="1036" width="7.7109375" style="1" customWidth="1"/>
    <col min="1037" max="1037" width="6.7109375" style="1" customWidth="1"/>
    <col min="1038" max="1038" width="6.42578125" style="1" customWidth="1"/>
    <col min="1039" max="1039" width="7.5703125" style="1" customWidth="1"/>
    <col min="1040" max="1040" width="22" style="1" customWidth="1"/>
    <col min="1041" max="1281" width="11.42578125" style="1"/>
    <col min="1282" max="1282" width="25" style="1" customWidth="1"/>
    <col min="1283" max="1283" width="15.140625" style="1" customWidth="1"/>
    <col min="1284" max="1284" width="11.42578125" style="1"/>
    <col min="1285" max="1285" width="32.5703125" style="1" customWidth="1"/>
    <col min="1286" max="1286" width="24" style="1" customWidth="1"/>
    <col min="1287" max="1287" width="15" style="1" customWidth="1"/>
    <col min="1288" max="1288" width="42.140625" style="1" customWidth="1"/>
    <col min="1289" max="1289" width="37.7109375" style="1" customWidth="1"/>
    <col min="1290" max="1290" width="22.5703125" style="1" customWidth="1"/>
    <col min="1291" max="1291" width="19.5703125" style="1" customWidth="1"/>
    <col min="1292" max="1292" width="7.7109375" style="1" customWidth="1"/>
    <col min="1293" max="1293" width="6.7109375" style="1" customWidth="1"/>
    <col min="1294" max="1294" width="6.42578125" style="1" customWidth="1"/>
    <col min="1295" max="1295" width="7.5703125" style="1" customWidth="1"/>
    <col min="1296" max="1296" width="22" style="1" customWidth="1"/>
    <col min="1297" max="1537" width="11.42578125" style="1"/>
    <col min="1538" max="1538" width="25" style="1" customWidth="1"/>
    <col min="1539" max="1539" width="15.140625" style="1" customWidth="1"/>
    <col min="1540" max="1540" width="11.42578125" style="1"/>
    <col min="1541" max="1541" width="32.5703125" style="1" customWidth="1"/>
    <col min="1542" max="1542" width="24" style="1" customWidth="1"/>
    <col min="1543" max="1543" width="15" style="1" customWidth="1"/>
    <col min="1544" max="1544" width="42.140625" style="1" customWidth="1"/>
    <col min="1545" max="1545" width="37.7109375" style="1" customWidth="1"/>
    <col min="1546" max="1546" width="22.5703125" style="1" customWidth="1"/>
    <col min="1547" max="1547" width="19.5703125" style="1" customWidth="1"/>
    <col min="1548" max="1548" width="7.7109375" style="1" customWidth="1"/>
    <col min="1549" max="1549" width="6.7109375" style="1" customWidth="1"/>
    <col min="1550" max="1550" width="6.42578125" style="1" customWidth="1"/>
    <col min="1551" max="1551" width="7.5703125" style="1" customWidth="1"/>
    <col min="1552" max="1552" width="22" style="1" customWidth="1"/>
    <col min="1553" max="1793" width="11.42578125" style="1"/>
    <col min="1794" max="1794" width="25" style="1" customWidth="1"/>
    <col min="1795" max="1795" width="15.140625" style="1" customWidth="1"/>
    <col min="1796" max="1796" width="11.42578125" style="1"/>
    <col min="1797" max="1797" width="32.5703125" style="1" customWidth="1"/>
    <col min="1798" max="1798" width="24" style="1" customWidth="1"/>
    <col min="1799" max="1799" width="15" style="1" customWidth="1"/>
    <col min="1800" max="1800" width="42.140625" style="1" customWidth="1"/>
    <col min="1801" max="1801" width="37.7109375" style="1" customWidth="1"/>
    <col min="1802" max="1802" width="22.5703125" style="1" customWidth="1"/>
    <col min="1803" max="1803" width="19.5703125" style="1" customWidth="1"/>
    <col min="1804" max="1804" width="7.7109375" style="1" customWidth="1"/>
    <col min="1805" max="1805" width="6.7109375" style="1" customWidth="1"/>
    <col min="1806" max="1806" width="6.42578125" style="1" customWidth="1"/>
    <col min="1807" max="1807" width="7.5703125" style="1" customWidth="1"/>
    <col min="1808" max="1808" width="22" style="1" customWidth="1"/>
    <col min="1809" max="2049" width="11.42578125" style="1"/>
    <col min="2050" max="2050" width="25" style="1" customWidth="1"/>
    <col min="2051" max="2051" width="15.140625" style="1" customWidth="1"/>
    <col min="2052" max="2052" width="11.42578125" style="1"/>
    <col min="2053" max="2053" width="32.5703125" style="1" customWidth="1"/>
    <col min="2054" max="2054" width="24" style="1" customWidth="1"/>
    <col min="2055" max="2055" width="15" style="1" customWidth="1"/>
    <col min="2056" max="2056" width="42.140625" style="1" customWidth="1"/>
    <col min="2057" max="2057" width="37.7109375" style="1" customWidth="1"/>
    <col min="2058" max="2058" width="22.5703125" style="1" customWidth="1"/>
    <col min="2059" max="2059" width="19.5703125" style="1" customWidth="1"/>
    <col min="2060" max="2060" width="7.7109375" style="1" customWidth="1"/>
    <col min="2061" max="2061" width="6.7109375" style="1" customWidth="1"/>
    <col min="2062" max="2062" width="6.42578125" style="1" customWidth="1"/>
    <col min="2063" max="2063" width="7.5703125" style="1" customWidth="1"/>
    <col min="2064" max="2064" width="22" style="1" customWidth="1"/>
    <col min="2065" max="2305" width="11.42578125" style="1"/>
    <col min="2306" max="2306" width="25" style="1" customWidth="1"/>
    <col min="2307" max="2307" width="15.140625" style="1" customWidth="1"/>
    <col min="2308" max="2308" width="11.42578125" style="1"/>
    <col min="2309" max="2309" width="32.5703125" style="1" customWidth="1"/>
    <col min="2310" max="2310" width="24" style="1" customWidth="1"/>
    <col min="2311" max="2311" width="15" style="1" customWidth="1"/>
    <col min="2312" max="2312" width="42.140625" style="1" customWidth="1"/>
    <col min="2313" max="2313" width="37.7109375" style="1" customWidth="1"/>
    <col min="2314" max="2314" width="22.5703125" style="1" customWidth="1"/>
    <col min="2315" max="2315" width="19.5703125" style="1" customWidth="1"/>
    <col min="2316" max="2316" width="7.7109375" style="1" customWidth="1"/>
    <col min="2317" max="2317" width="6.7109375" style="1" customWidth="1"/>
    <col min="2318" max="2318" width="6.42578125" style="1" customWidth="1"/>
    <col min="2319" max="2319" width="7.5703125" style="1" customWidth="1"/>
    <col min="2320" max="2320" width="22" style="1" customWidth="1"/>
    <col min="2321" max="2561" width="11.42578125" style="1"/>
    <col min="2562" max="2562" width="25" style="1" customWidth="1"/>
    <col min="2563" max="2563" width="15.140625" style="1" customWidth="1"/>
    <col min="2564" max="2564" width="11.42578125" style="1"/>
    <col min="2565" max="2565" width="32.5703125" style="1" customWidth="1"/>
    <col min="2566" max="2566" width="24" style="1" customWidth="1"/>
    <col min="2567" max="2567" width="15" style="1" customWidth="1"/>
    <col min="2568" max="2568" width="42.140625" style="1" customWidth="1"/>
    <col min="2569" max="2569" width="37.7109375" style="1" customWidth="1"/>
    <col min="2570" max="2570" width="22.5703125" style="1" customWidth="1"/>
    <col min="2571" max="2571" width="19.5703125" style="1" customWidth="1"/>
    <col min="2572" max="2572" width="7.7109375" style="1" customWidth="1"/>
    <col min="2573" max="2573" width="6.7109375" style="1" customWidth="1"/>
    <col min="2574" max="2574" width="6.42578125" style="1" customWidth="1"/>
    <col min="2575" max="2575" width="7.5703125" style="1" customWidth="1"/>
    <col min="2576" max="2576" width="22" style="1" customWidth="1"/>
    <col min="2577" max="2817" width="11.42578125" style="1"/>
    <col min="2818" max="2818" width="25" style="1" customWidth="1"/>
    <col min="2819" max="2819" width="15.140625" style="1" customWidth="1"/>
    <col min="2820" max="2820" width="11.42578125" style="1"/>
    <col min="2821" max="2821" width="32.5703125" style="1" customWidth="1"/>
    <col min="2822" max="2822" width="24" style="1" customWidth="1"/>
    <col min="2823" max="2823" width="15" style="1" customWidth="1"/>
    <col min="2824" max="2824" width="42.140625" style="1" customWidth="1"/>
    <col min="2825" max="2825" width="37.7109375" style="1" customWidth="1"/>
    <col min="2826" max="2826" width="22.5703125" style="1" customWidth="1"/>
    <col min="2827" max="2827" width="19.5703125" style="1" customWidth="1"/>
    <col min="2828" max="2828" width="7.7109375" style="1" customWidth="1"/>
    <col min="2829" max="2829" width="6.7109375" style="1" customWidth="1"/>
    <col min="2830" max="2830" width="6.42578125" style="1" customWidth="1"/>
    <col min="2831" max="2831" width="7.5703125" style="1" customWidth="1"/>
    <col min="2832" max="2832" width="22" style="1" customWidth="1"/>
    <col min="2833" max="3073" width="11.42578125" style="1"/>
    <col min="3074" max="3074" width="25" style="1" customWidth="1"/>
    <col min="3075" max="3075" width="15.140625" style="1" customWidth="1"/>
    <col min="3076" max="3076" width="11.42578125" style="1"/>
    <col min="3077" max="3077" width="32.5703125" style="1" customWidth="1"/>
    <col min="3078" max="3078" width="24" style="1" customWidth="1"/>
    <col min="3079" max="3079" width="15" style="1" customWidth="1"/>
    <col min="3080" max="3080" width="42.140625" style="1" customWidth="1"/>
    <col min="3081" max="3081" width="37.7109375" style="1" customWidth="1"/>
    <col min="3082" max="3082" width="22.5703125" style="1" customWidth="1"/>
    <col min="3083" max="3083" width="19.5703125" style="1" customWidth="1"/>
    <col min="3084" max="3084" width="7.7109375" style="1" customWidth="1"/>
    <col min="3085" max="3085" width="6.7109375" style="1" customWidth="1"/>
    <col min="3086" max="3086" width="6.42578125" style="1" customWidth="1"/>
    <col min="3087" max="3087" width="7.5703125" style="1" customWidth="1"/>
    <col min="3088" max="3088" width="22" style="1" customWidth="1"/>
    <col min="3089" max="3329" width="11.42578125" style="1"/>
    <col min="3330" max="3330" width="25" style="1" customWidth="1"/>
    <col min="3331" max="3331" width="15.140625" style="1" customWidth="1"/>
    <col min="3332" max="3332" width="11.42578125" style="1"/>
    <col min="3333" max="3333" width="32.5703125" style="1" customWidth="1"/>
    <col min="3334" max="3334" width="24" style="1" customWidth="1"/>
    <col min="3335" max="3335" width="15" style="1" customWidth="1"/>
    <col min="3336" max="3336" width="42.140625" style="1" customWidth="1"/>
    <col min="3337" max="3337" width="37.7109375" style="1" customWidth="1"/>
    <col min="3338" max="3338" width="22.5703125" style="1" customWidth="1"/>
    <col min="3339" max="3339" width="19.5703125" style="1" customWidth="1"/>
    <col min="3340" max="3340" width="7.7109375" style="1" customWidth="1"/>
    <col min="3341" max="3341" width="6.7109375" style="1" customWidth="1"/>
    <col min="3342" max="3342" width="6.42578125" style="1" customWidth="1"/>
    <col min="3343" max="3343" width="7.5703125" style="1" customWidth="1"/>
    <col min="3344" max="3344" width="22" style="1" customWidth="1"/>
    <col min="3345" max="3585" width="11.42578125" style="1"/>
    <col min="3586" max="3586" width="25" style="1" customWidth="1"/>
    <col min="3587" max="3587" width="15.140625" style="1" customWidth="1"/>
    <col min="3588" max="3588" width="11.42578125" style="1"/>
    <col min="3589" max="3589" width="32.5703125" style="1" customWidth="1"/>
    <col min="3590" max="3590" width="24" style="1" customWidth="1"/>
    <col min="3591" max="3591" width="15" style="1" customWidth="1"/>
    <col min="3592" max="3592" width="42.140625" style="1" customWidth="1"/>
    <col min="3593" max="3593" width="37.7109375" style="1" customWidth="1"/>
    <col min="3594" max="3594" width="22.5703125" style="1" customWidth="1"/>
    <col min="3595" max="3595" width="19.5703125" style="1" customWidth="1"/>
    <col min="3596" max="3596" width="7.7109375" style="1" customWidth="1"/>
    <col min="3597" max="3597" width="6.7109375" style="1" customWidth="1"/>
    <col min="3598" max="3598" width="6.42578125" style="1" customWidth="1"/>
    <col min="3599" max="3599" width="7.5703125" style="1" customWidth="1"/>
    <col min="3600" max="3600" width="22" style="1" customWidth="1"/>
    <col min="3601" max="3841" width="11.42578125" style="1"/>
    <col min="3842" max="3842" width="25" style="1" customWidth="1"/>
    <col min="3843" max="3843" width="15.140625" style="1" customWidth="1"/>
    <col min="3844" max="3844" width="11.42578125" style="1"/>
    <col min="3845" max="3845" width="32.5703125" style="1" customWidth="1"/>
    <col min="3846" max="3846" width="24" style="1" customWidth="1"/>
    <col min="3847" max="3847" width="15" style="1" customWidth="1"/>
    <col min="3848" max="3848" width="42.140625" style="1" customWidth="1"/>
    <col min="3849" max="3849" width="37.7109375" style="1" customWidth="1"/>
    <col min="3850" max="3850" width="22.5703125" style="1" customWidth="1"/>
    <col min="3851" max="3851" width="19.5703125" style="1" customWidth="1"/>
    <col min="3852" max="3852" width="7.7109375" style="1" customWidth="1"/>
    <col min="3853" max="3853" width="6.7109375" style="1" customWidth="1"/>
    <col min="3854" max="3854" width="6.42578125" style="1" customWidth="1"/>
    <col min="3855" max="3855" width="7.5703125" style="1" customWidth="1"/>
    <col min="3856" max="3856" width="22" style="1" customWidth="1"/>
    <col min="3857" max="4097" width="11.42578125" style="1"/>
    <col min="4098" max="4098" width="25" style="1" customWidth="1"/>
    <col min="4099" max="4099" width="15.140625" style="1" customWidth="1"/>
    <col min="4100" max="4100" width="11.42578125" style="1"/>
    <col min="4101" max="4101" width="32.5703125" style="1" customWidth="1"/>
    <col min="4102" max="4102" width="24" style="1" customWidth="1"/>
    <col min="4103" max="4103" width="15" style="1" customWidth="1"/>
    <col min="4104" max="4104" width="42.140625" style="1" customWidth="1"/>
    <col min="4105" max="4105" width="37.7109375" style="1" customWidth="1"/>
    <col min="4106" max="4106" width="22.5703125" style="1" customWidth="1"/>
    <col min="4107" max="4107" width="19.5703125" style="1" customWidth="1"/>
    <col min="4108" max="4108" width="7.7109375" style="1" customWidth="1"/>
    <col min="4109" max="4109" width="6.7109375" style="1" customWidth="1"/>
    <col min="4110" max="4110" width="6.42578125" style="1" customWidth="1"/>
    <col min="4111" max="4111" width="7.5703125" style="1" customWidth="1"/>
    <col min="4112" max="4112" width="22" style="1" customWidth="1"/>
    <col min="4113" max="4353" width="11.42578125" style="1"/>
    <col min="4354" max="4354" width="25" style="1" customWidth="1"/>
    <col min="4355" max="4355" width="15.140625" style="1" customWidth="1"/>
    <col min="4356" max="4356" width="11.42578125" style="1"/>
    <col min="4357" max="4357" width="32.5703125" style="1" customWidth="1"/>
    <col min="4358" max="4358" width="24" style="1" customWidth="1"/>
    <col min="4359" max="4359" width="15" style="1" customWidth="1"/>
    <col min="4360" max="4360" width="42.140625" style="1" customWidth="1"/>
    <col min="4361" max="4361" width="37.7109375" style="1" customWidth="1"/>
    <col min="4362" max="4362" width="22.5703125" style="1" customWidth="1"/>
    <col min="4363" max="4363" width="19.5703125" style="1" customWidth="1"/>
    <col min="4364" max="4364" width="7.7109375" style="1" customWidth="1"/>
    <col min="4365" max="4365" width="6.7109375" style="1" customWidth="1"/>
    <col min="4366" max="4366" width="6.42578125" style="1" customWidth="1"/>
    <col min="4367" max="4367" width="7.5703125" style="1" customWidth="1"/>
    <col min="4368" max="4368" width="22" style="1" customWidth="1"/>
    <col min="4369" max="4609" width="11.42578125" style="1"/>
    <col min="4610" max="4610" width="25" style="1" customWidth="1"/>
    <col min="4611" max="4611" width="15.140625" style="1" customWidth="1"/>
    <col min="4612" max="4612" width="11.42578125" style="1"/>
    <col min="4613" max="4613" width="32.5703125" style="1" customWidth="1"/>
    <col min="4614" max="4614" width="24" style="1" customWidth="1"/>
    <col min="4615" max="4615" width="15" style="1" customWidth="1"/>
    <col min="4616" max="4616" width="42.140625" style="1" customWidth="1"/>
    <col min="4617" max="4617" width="37.7109375" style="1" customWidth="1"/>
    <col min="4618" max="4618" width="22.5703125" style="1" customWidth="1"/>
    <col min="4619" max="4619" width="19.5703125" style="1" customWidth="1"/>
    <col min="4620" max="4620" width="7.7109375" style="1" customWidth="1"/>
    <col min="4621" max="4621" width="6.7109375" style="1" customWidth="1"/>
    <col min="4622" max="4622" width="6.42578125" style="1" customWidth="1"/>
    <col min="4623" max="4623" width="7.5703125" style="1" customWidth="1"/>
    <col min="4624" max="4624" width="22" style="1" customWidth="1"/>
    <col min="4625" max="4865" width="11.42578125" style="1"/>
    <col min="4866" max="4866" width="25" style="1" customWidth="1"/>
    <col min="4867" max="4867" width="15.140625" style="1" customWidth="1"/>
    <col min="4868" max="4868" width="11.42578125" style="1"/>
    <col min="4869" max="4869" width="32.5703125" style="1" customWidth="1"/>
    <col min="4870" max="4870" width="24" style="1" customWidth="1"/>
    <col min="4871" max="4871" width="15" style="1" customWidth="1"/>
    <col min="4872" max="4872" width="42.140625" style="1" customWidth="1"/>
    <col min="4873" max="4873" width="37.7109375" style="1" customWidth="1"/>
    <col min="4874" max="4874" width="22.5703125" style="1" customWidth="1"/>
    <col min="4875" max="4875" width="19.5703125" style="1" customWidth="1"/>
    <col min="4876" max="4876" width="7.7109375" style="1" customWidth="1"/>
    <col min="4877" max="4877" width="6.7109375" style="1" customWidth="1"/>
    <col min="4878" max="4878" width="6.42578125" style="1" customWidth="1"/>
    <col min="4879" max="4879" width="7.5703125" style="1" customWidth="1"/>
    <col min="4880" max="4880" width="22" style="1" customWidth="1"/>
    <col min="4881" max="5121" width="11.42578125" style="1"/>
    <col min="5122" max="5122" width="25" style="1" customWidth="1"/>
    <col min="5123" max="5123" width="15.140625" style="1" customWidth="1"/>
    <col min="5124" max="5124" width="11.42578125" style="1"/>
    <col min="5125" max="5125" width="32.5703125" style="1" customWidth="1"/>
    <col min="5126" max="5126" width="24" style="1" customWidth="1"/>
    <col min="5127" max="5127" width="15" style="1" customWidth="1"/>
    <col min="5128" max="5128" width="42.140625" style="1" customWidth="1"/>
    <col min="5129" max="5129" width="37.7109375" style="1" customWidth="1"/>
    <col min="5130" max="5130" width="22.5703125" style="1" customWidth="1"/>
    <col min="5131" max="5131" width="19.5703125" style="1" customWidth="1"/>
    <col min="5132" max="5132" width="7.7109375" style="1" customWidth="1"/>
    <col min="5133" max="5133" width="6.7109375" style="1" customWidth="1"/>
    <col min="5134" max="5134" width="6.42578125" style="1" customWidth="1"/>
    <col min="5135" max="5135" width="7.5703125" style="1" customWidth="1"/>
    <col min="5136" max="5136" width="22" style="1" customWidth="1"/>
    <col min="5137" max="5377" width="11.42578125" style="1"/>
    <col min="5378" max="5378" width="25" style="1" customWidth="1"/>
    <col min="5379" max="5379" width="15.140625" style="1" customWidth="1"/>
    <col min="5380" max="5380" width="11.42578125" style="1"/>
    <col min="5381" max="5381" width="32.5703125" style="1" customWidth="1"/>
    <col min="5382" max="5382" width="24" style="1" customWidth="1"/>
    <col min="5383" max="5383" width="15" style="1" customWidth="1"/>
    <col min="5384" max="5384" width="42.140625" style="1" customWidth="1"/>
    <col min="5385" max="5385" width="37.7109375" style="1" customWidth="1"/>
    <col min="5386" max="5386" width="22.5703125" style="1" customWidth="1"/>
    <col min="5387" max="5387" width="19.5703125" style="1" customWidth="1"/>
    <col min="5388" max="5388" width="7.7109375" style="1" customWidth="1"/>
    <col min="5389" max="5389" width="6.7109375" style="1" customWidth="1"/>
    <col min="5390" max="5390" width="6.42578125" style="1" customWidth="1"/>
    <col min="5391" max="5391" width="7.5703125" style="1" customWidth="1"/>
    <col min="5392" max="5392" width="22" style="1" customWidth="1"/>
    <col min="5393" max="5633" width="11.42578125" style="1"/>
    <col min="5634" max="5634" width="25" style="1" customWidth="1"/>
    <col min="5635" max="5635" width="15.140625" style="1" customWidth="1"/>
    <col min="5636" max="5636" width="11.42578125" style="1"/>
    <col min="5637" max="5637" width="32.5703125" style="1" customWidth="1"/>
    <col min="5638" max="5638" width="24" style="1" customWidth="1"/>
    <col min="5639" max="5639" width="15" style="1" customWidth="1"/>
    <col min="5640" max="5640" width="42.140625" style="1" customWidth="1"/>
    <col min="5641" max="5641" width="37.7109375" style="1" customWidth="1"/>
    <col min="5642" max="5642" width="22.5703125" style="1" customWidth="1"/>
    <col min="5643" max="5643" width="19.5703125" style="1" customWidth="1"/>
    <col min="5644" max="5644" width="7.7109375" style="1" customWidth="1"/>
    <col min="5645" max="5645" width="6.7109375" style="1" customWidth="1"/>
    <col min="5646" max="5646" width="6.42578125" style="1" customWidth="1"/>
    <col min="5647" max="5647" width="7.5703125" style="1" customWidth="1"/>
    <col min="5648" max="5648" width="22" style="1" customWidth="1"/>
    <col min="5649" max="5889" width="11.42578125" style="1"/>
    <col min="5890" max="5890" width="25" style="1" customWidth="1"/>
    <col min="5891" max="5891" width="15.140625" style="1" customWidth="1"/>
    <col min="5892" max="5892" width="11.42578125" style="1"/>
    <col min="5893" max="5893" width="32.5703125" style="1" customWidth="1"/>
    <col min="5894" max="5894" width="24" style="1" customWidth="1"/>
    <col min="5895" max="5895" width="15" style="1" customWidth="1"/>
    <col min="5896" max="5896" width="42.140625" style="1" customWidth="1"/>
    <col min="5897" max="5897" width="37.7109375" style="1" customWidth="1"/>
    <col min="5898" max="5898" width="22.5703125" style="1" customWidth="1"/>
    <col min="5899" max="5899" width="19.5703125" style="1" customWidth="1"/>
    <col min="5900" max="5900" width="7.7109375" style="1" customWidth="1"/>
    <col min="5901" max="5901" width="6.7109375" style="1" customWidth="1"/>
    <col min="5902" max="5902" width="6.42578125" style="1" customWidth="1"/>
    <col min="5903" max="5903" width="7.5703125" style="1" customWidth="1"/>
    <col min="5904" max="5904" width="22" style="1" customWidth="1"/>
    <col min="5905" max="6145" width="11.42578125" style="1"/>
    <col min="6146" max="6146" width="25" style="1" customWidth="1"/>
    <col min="6147" max="6147" width="15.140625" style="1" customWidth="1"/>
    <col min="6148" max="6148" width="11.42578125" style="1"/>
    <col min="6149" max="6149" width="32.5703125" style="1" customWidth="1"/>
    <col min="6150" max="6150" width="24" style="1" customWidth="1"/>
    <col min="6151" max="6151" width="15" style="1" customWidth="1"/>
    <col min="6152" max="6152" width="42.140625" style="1" customWidth="1"/>
    <col min="6153" max="6153" width="37.7109375" style="1" customWidth="1"/>
    <col min="6154" max="6154" width="22.5703125" style="1" customWidth="1"/>
    <col min="6155" max="6155" width="19.5703125" style="1" customWidth="1"/>
    <col min="6156" max="6156" width="7.7109375" style="1" customWidth="1"/>
    <col min="6157" max="6157" width="6.7109375" style="1" customWidth="1"/>
    <col min="6158" max="6158" width="6.42578125" style="1" customWidth="1"/>
    <col min="6159" max="6159" width="7.5703125" style="1" customWidth="1"/>
    <col min="6160" max="6160" width="22" style="1" customWidth="1"/>
    <col min="6161" max="6401" width="11.42578125" style="1"/>
    <col min="6402" max="6402" width="25" style="1" customWidth="1"/>
    <col min="6403" max="6403" width="15.140625" style="1" customWidth="1"/>
    <col min="6404" max="6404" width="11.42578125" style="1"/>
    <col min="6405" max="6405" width="32.5703125" style="1" customWidth="1"/>
    <col min="6406" max="6406" width="24" style="1" customWidth="1"/>
    <col min="6407" max="6407" width="15" style="1" customWidth="1"/>
    <col min="6408" max="6408" width="42.140625" style="1" customWidth="1"/>
    <col min="6409" max="6409" width="37.7109375" style="1" customWidth="1"/>
    <col min="6410" max="6410" width="22.5703125" style="1" customWidth="1"/>
    <col min="6411" max="6411" width="19.5703125" style="1" customWidth="1"/>
    <col min="6412" max="6412" width="7.7109375" style="1" customWidth="1"/>
    <col min="6413" max="6413" width="6.7109375" style="1" customWidth="1"/>
    <col min="6414" max="6414" width="6.42578125" style="1" customWidth="1"/>
    <col min="6415" max="6415" width="7.5703125" style="1" customWidth="1"/>
    <col min="6416" max="6416" width="22" style="1" customWidth="1"/>
    <col min="6417" max="6657" width="11.42578125" style="1"/>
    <col min="6658" max="6658" width="25" style="1" customWidth="1"/>
    <col min="6659" max="6659" width="15.140625" style="1" customWidth="1"/>
    <col min="6660" max="6660" width="11.42578125" style="1"/>
    <col min="6661" max="6661" width="32.5703125" style="1" customWidth="1"/>
    <col min="6662" max="6662" width="24" style="1" customWidth="1"/>
    <col min="6663" max="6663" width="15" style="1" customWidth="1"/>
    <col min="6664" max="6664" width="42.140625" style="1" customWidth="1"/>
    <col min="6665" max="6665" width="37.7109375" style="1" customWidth="1"/>
    <col min="6666" max="6666" width="22.5703125" style="1" customWidth="1"/>
    <col min="6667" max="6667" width="19.5703125" style="1" customWidth="1"/>
    <col min="6668" max="6668" width="7.7109375" style="1" customWidth="1"/>
    <col min="6669" max="6669" width="6.7109375" style="1" customWidth="1"/>
    <col min="6670" max="6670" width="6.42578125" style="1" customWidth="1"/>
    <col min="6671" max="6671" width="7.5703125" style="1" customWidth="1"/>
    <col min="6672" max="6672" width="22" style="1" customWidth="1"/>
    <col min="6673" max="6913" width="11.42578125" style="1"/>
    <col min="6914" max="6914" width="25" style="1" customWidth="1"/>
    <col min="6915" max="6915" width="15.140625" style="1" customWidth="1"/>
    <col min="6916" max="6916" width="11.42578125" style="1"/>
    <col min="6917" max="6917" width="32.5703125" style="1" customWidth="1"/>
    <col min="6918" max="6918" width="24" style="1" customWidth="1"/>
    <col min="6919" max="6919" width="15" style="1" customWidth="1"/>
    <col min="6920" max="6920" width="42.140625" style="1" customWidth="1"/>
    <col min="6921" max="6921" width="37.7109375" style="1" customWidth="1"/>
    <col min="6922" max="6922" width="22.5703125" style="1" customWidth="1"/>
    <col min="6923" max="6923" width="19.5703125" style="1" customWidth="1"/>
    <col min="6924" max="6924" width="7.7109375" style="1" customWidth="1"/>
    <col min="6925" max="6925" width="6.7109375" style="1" customWidth="1"/>
    <col min="6926" max="6926" width="6.42578125" style="1" customWidth="1"/>
    <col min="6927" max="6927" width="7.5703125" style="1" customWidth="1"/>
    <col min="6928" max="6928" width="22" style="1" customWidth="1"/>
    <col min="6929" max="7169" width="11.42578125" style="1"/>
    <col min="7170" max="7170" width="25" style="1" customWidth="1"/>
    <col min="7171" max="7171" width="15.140625" style="1" customWidth="1"/>
    <col min="7172" max="7172" width="11.42578125" style="1"/>
    <col min="7173" max="7173" width="32.5703125" style="1" customWidth="1"/>
    <col min="7174" max="7174" width="24" style="1" customWidth="1"/>
    <col min="7175" max="7175" width="15" style="1" customWidth="1"/>
    <col min="7176" max="7176" width="42.140625" style="1" customWidth="1"/>
    <col min="7177" max="7177" width="37.7109375" style="1" customWidth="1"/>
    <col min="7178" max="7178" width="22.5703125" style="1" customWidth="1"/>
    <col min="7179" max="7179" width="19.5703125" style="1" customWidth="1"/>
    <col min="7180" max="7180" width="7.7109375" style="1" customWidth="1"/>
    <col min="7181" max="7181" width="6.7109375" style="1" customWidth="1"/>
    <col min="7182" max="7182" width="6.42578125" style="1" customWidth="1"/>
    <col min="7183" max="7183" width="7.5703125" style="1" customWidth="1"/>
    <col min="7184" max="7184" width="22" style="1" customWidth="1"/>
    <col min="7185" max="7425" width="11.42578125" style="1"/>
    <col min="7426" max="7426" width="25" style="1" customWidth="1"/>
    <col min="7427" max="7427" width="15.140625" style="1" customWidth="1"/>
    <col min="7428" max="7428" width="11.42578125" style="1"/>
    <col min="7429" max="7429" width="32.5703125" style="1" customWidth="1"/>
    <col min="7430" max="7430" width="24" style="1" customWidth="1"/>
    <col min="7431" max="7431" width="15" style="1" customWidth="1"/>
    <col min="7432" max="7432" width="42.140625" style="1" customWidth="1"/>
    <col min="7433" max="7433" width="37.7109375" style="1" customWidth="1"/>
    <col min="7434" max="7434" width="22.5703125" style="1" customWidth="1"/>
    <col min="7435" max="7435" width="19.5703125" style="1" customWidth="1"/>
    <col min="7436" max="7436" width="7.7109375" style="1" customWidth="1"/>
    <col min="7437" max="7437" width="6.7109375" style="1" customWidth="1"/>
    <col min="7438" max="7438" width="6.42578125" style="1" customWidth="1"/>
    <col min="7439" max="7439" width="7.5703125" style="1" customWidth="1"/>
    <col min="7440" max="7440" width="22" style="1" customWidth="1"/>
    <col min="7441" max="7681" width="11.42578125" style="1"/>
    <col min="7682" max="7682" width="25" style="1" customWidth="1"/>
    <col min="7683" max="7683" width="15.140625" style="1" customWidth="1"/>
    <col min="7684" max="7684" width="11.42578125" style="1"/>
    <col min="7685" max="7685" width="32.5703125" style="1" customWidth="1"/>
    <col min="7686" max="7686" width="24" style="1" customWidth="1"/>
    <col min="7687" max="7687" width="15" style="1" customWidth="1"/>
    <col min="7688" max="7688" width="42.140625" style="1" customWidth="1"/>
    <col min="7689" max="7689" width="37.7109375" style="1" customWidth="1"/>
    <col min="7690" max="7690" width="22.5703125" style="1" customWidth="1"/>
    <col min="7691" max="7691" width="19.5703125" style="1" customWidth="1"/>
    <col min="7692" max="7692" width="7.7109375" style="1" customWidth="1"/>
    <col min="7693" max="7693" width="6.7109375" style="1" customWidth="1"/>
    <col min="7694" max="7694" width="6.42578125" style="1" customWidth="1"/>
    <col min="7695" max="7695" width="7.5703125" style="1" customWidth="1"/>
    <col min="7696" max="7696" width="22" style="1" customWidth="1"/>
    <col min="7697" max="7937" width="11.42578125" style="1"/>
    <col min="7938" max="7938" width="25" style="1" customWidth="1"/>
    <col min="7939" max="7939" width="15.140625" style="1" customWidth="1"/>
    <col min="7940" max="7940" width="11.42578125" style="1"/>
    <col min="7941" max="7941" width="32.5703125" style="1" customWidth="1"/>
    <col min="7942" max="7942" width="24" style="1" customWidth="1"/>
    <col min="7943" max="7943" width="15" style="1" customWidth="1"/>
    <col min="7944" max="7944" width="42.140625" style="1" customWidth="1"/>
    <col min="7945" max="7945" width="37.7109375" style="1" customWidth="1"/>
    <col min="7946" max="7946" width="22.5703125" style="1" customWidth="1"/>
    <col min="7947" max="7947" width="19.5703125" style="1" customWidth="1"/>
    <col min="7948" max="7948" width="7.7109375" style="1" customWidth="1"/>
    <col min="7949" max="7949" width="6.7109375" style="1" customWidth="1"/>
    <col min="7950" max="7950" width="6.42578125" style="1" customWidth="1"/>
    <col min="7951" max="7951" width="7.5703125" style="1" customWidth="1"/>
    <col min="7952" max="7952" width="22" style="1" customWidth="1"/>
    <col min="7953" max="8193" width="11.42578125" style="1"/>
    <col min="8194" max="8194" width="25" style="1" customWidth="1"/>
    <col min="8195" max="8195" width="15.140625" style="1" customWidth="1"/>
    <col min="8196" max="8196" width="11.42578125" style="1"/>
    <col min="8197" max="8197" width="32.5703125" style="1" customWidth="1"/>
    <col min="8198" max="8198" width="24" style="1" customWidth="1"/>
    <col min="8199" max="8199" width="15" style="1" customWidth="1"/>
    <col min="8200" max="8200" width="42.140625" style="1" customWidth="1"/>
    <col min="8201" max="8201" width="37.7109375" style="1" customWidth="1"/>
    <col min="8202" max="8202" width="22.5703125" style="1" customWidth="1"/>
    <col min="8203" max="8203" width="19.5703125" style="1" customWidth="1"/>
    <col min="8204" max="8204" width="7.7109375" style="1" customWidth="1"/>
    <col min="8205" max="8205" width="6.7109375" style="1" customWidth="1"/>
    <col min="8206" max="8206" width="6.42578125" style="1" customWidth="1"/>
    <col min="8207" max="8207" width="7.5703125" style="1" customWidth="1"/>
    <col min="8208" max="8208" width="22" style="1" customWidth="1"/>
    <col min="8209" max="8449" width="11.42578125" style="1"/>
    <col min="8450" max="8450" width="25" style="1" customWidth="1"/>
    <col min="8451" max="8451" width="15.140625" style="1" customWidth="1"/>
    <col min="8452" max="8452" width="11.42578125" style="1"/>
    <col min="8453" max="8453" width="32.5703125" style="1" customWidth="1"/>
    <col min="8454" max="8454" width="24" style="1" customWidth="1"/>
    <col min="8455" max="8455" width="15" style="1" customWidth="1"/>
    <col min="8456" max="8456" width="42.140625" style="1" customWidth="1"/>
    <col min="8457" max="8457" width="37.7109375" style="1" customWidth="1"/>
    <col min="8458" max="8458" width="22.5703125" style="1" customWidth="1"/>
    <col min="8459" max="8459" width="19.5703125" style="1" customWidth="1"/>
    <col min="8460" max="8460" width="7.7109375" style="1" customWidth="1"/>
    <col min="8461" max="8461" width="6.7109375" style="1" customWidth="1"/>
    <col min="8462" max="8462" width="6.42578125" style="1" customWidth="1"/>
    <col min="8463" max="8463" width="7.5703125" style="1" customWidth="1"/>
    <col min="8464" max="8464" width="22" style="1" customWidth="1"/>
    <col min="8465" max="8705" width="11.42578125" style="1"/>
    <col min="8706" max="8706" width="25" style="1" customWidth="1"/>
    <col min="8707" max="8707" width="15.140625" style="1" customWidth="1"/>
    <col min="8708" max="8708" width="11.42578125" style="1"/>
    <col min="8709" max="8709" width="32.5703125" style="1" customWidth="1"/>
    <col min="8710" max="8710" width="24" style="1" customWidth="1"/>
    <col min="8711" max="8711" width="15" style="1" customWidth="1"/>
    <col min="8712" max="8712" width="42.140625" style="1" customWidth="1"/>
    <col min="8713" max="8713" width="37.7109375" style="1" customWidth="1"/>
    <col min="8714" max="8714" width="22.5703125" style="1" customWidth="1"/>
    <col min="8715" max="8715" width="19.5703125" style="1" customWidth="1"/>
    <col min="8716" max="8716" width="7.7109375" style="1" customWidth="1"/>
    <col min="8717" max="8717" width="6.7109375" style="1" customWidth="1"/>
    <col min="8718" max="8718" width="6.42578125" style="1" customWidth="1"/>
    <col min="8719" max="8719" width="7.5703125" style="1" customWidth="1"/>
    <col min="8720" max="8720" width="22" style="1" customWidth="1"/>
    <col min="8721" max="8961" width="11.42578125" style="1"/>
    <col min="8962" max="8962" width="25" style="1" customWidth="1"/>
    <col min="8963" max="8963" width="15.140625" style="1" customWidth="1"/>
    <col min="8964" max="8964" width="11.42578125" style="1"/>
    <col min="8965" max="8965" width="32.5703125" style="1" customWidth="1"/>
    <col min="8966" max="8966" width="24" style="1" customWidth="1"/>
    <col min="8967" max="8967" width="15" style="1" customWidth="1"/>
    <col min="8968" max="8968" width="42.140625" style="1" customWidth="1"/>
    <col min="8969" max="8969" width="37.7109375" style="1" customWidth="1"/>
    <col min="8970" max="8970" width="22.5703125" style="1" customWidth="1"/>
    <col min="8971" max="8971" width="19.5703125" style="1" customWidth="1"/>
    <col min="8972" max="8972" width="7.7109375" style="1" customWidth="1"/>
    <col min="8973" max="8973" width="6.7109375" style="1" customWidth="1"/>
    <col min="8974" max="8974" width="6.42578125" style="1" customWidth="1"/>
    <col min="8975" max="8975" width="7.5703125" style="1" customWidth="1"/>
    <col min="8976" max="8976" width="22" style="1" customWidth="1"/>
    <col min="8977" max="9217" width="11.42578125" style="1"/>
    <col min="9218" max="9218" width="25" style="1" customWidth="1"/>
    <col min="9219" max="9219" width="15.140625" style="1" customWidth="1"/>
    <col min="9220" max="9220" width="11.42578125" style="1"/>
    <col min="9221" max="9221" width="32.5703125" style="1" customWidth="1"/>
    <col min="9222" max="9222" width="24" style="1" customWidth="1"/>
    <col min="9223" max="9223" width="15" style="1" customWidth="1"/>
    <col min="9224" max="9224" width="42.140625" style="1" customWidth="1"/>
    <col min="9225" max="9225" width="37.7109375" style="1" customWidth="1"/>
    <col min="9226" max="9226" width="22.5703125" style="1" customWidth="1"/>
    <col min="9227" max="9227" width="19.5703125" style="1" customWidth="1"/>
    <col min="9228" max="9228" width="7.7109375" style="1" customWidth="1"/>
    <col min="9229" max="9229" width="6.7109375" style="1" customWidth="1"/>
    <col min="9230" max="9230" width="6.42578125" style="1" customWidth="1"/>
    <col min="9231" max="9231" width="7.5703125" style="1" customWidth="1"/>
    <col min="9232" max="9232" width="22" style="1" customWidth="1"/>
    <col min="9233" max="9473" width="11.42578125" style="1"/>
    <col min="9474" max="9474" width="25" style="1" customWidth="1"/>
    <col min="9475" max="9475" width="15.140625" style="1" customWidth="1"/>
    <col min="9476" max="9476" width="11.42578125" style="1"/>
    <col min="9477" max="9477" width="32.5703125" style="1" customWidth="1"/>
    <col min="9478" max="9478" width="24" style="1" customWidth="1"/>
    <col min="9479" max="9479" width="15" style="1" customWidth="1"/>
    <col min="9480" max="9480" width="42.140625" style="1" customWidth="1"/>
    <col min="9481" max="9481" width="37.7109375" style="1" customWidth="1"/>
    <col min="9482" max="9482" width="22.5703125" style="1" customWidth="1"/>
    <col min="9483" max="9483" width="19.5703125" style="1" customWidth="1"/>
    <col min="9484" max="9484" width="7.7109375" style="1" customWidth="1"/>
    <col min="9485" max="9485" width="6.7109375" style="1" customWidth="1"/>
    <col min="9486" max="9486" width="6.42578125" style="1" customWidth="1"/>
    <col min="9487" max="9487" width="7.5703125" style="1" customWidth="1"/>
    <col min="9488" max="9488" width="22" style="1" customWidth="1"/>
    <col min="9489" max="9729" width="11.42578125" style="1"/>
    <col min="9730" max="9730" width="25" style="1" customWidth="1"/>
    <col min="9731" max="9731" width="15.140625" style="1" customWidth="1"/>
    <col min="9732" max="9732" width="11.42578125" style="1"/>
    <col min="9733" max="9733" width="32.5703125" style="1" customWidth="1"/>
    <col min="9734" max="9734" width="24" style="1" customWidth="1"/>
    <col min="9735" max="9735" width="15" style="1" customWidth="1"/>
    <col min="9736" max="9736" width="42.140625" style="1" customWidth="1"/>
    <col min="9737" max="9737" width="37.7109375" style="1" customWidth="1"/>
    <col min="9738" max="9738" width="22.5703125" style="1" customWidth="1"/>
    <col min="9739" max="9739" width="19.5703125" style="1" customWidth="1"/>
    <col min="9740" max="9740" width="7.7109375" style="1" customWidth="1"/>
    <col min="9741" max="9741" width="6.7109375" style="1" customWidth="1"/>
    <col min="9742" max="9742" width="6.42578125" style="1" customWidth="1"/>
    <col min="9743" max="9743" width="7.5703125" style="1" customWidth="1"/>
    <col min="9744" max="9744" width="22" style="1" customWidth="1"/>
    <col min="9745" max="9985" width="11.42578125" style="1"/>
    <col min="9986" max="9986" width="25" style="1" customWidth="1"/>
    <col min="9987" max="9987" width="15.140625" style="1" customWidth="1"/>
    <col min="9988" max="9988" width="11.42578125" style="1"/>
    <col min="9989" max="9989" width="32.5703125" style="1" customWidth="1"/>
    <col min="9990" max="9990" width="24" style="1" customWidth="1"/>
    <col min="9991" max="9991" width="15" style="1" customWidth="1"/>
    <col min="9992" max="9992" width="42.140625" style="1" customWidth="1"/>
    <col min="9993" max="9993" width="37.7109375" style="1" customWidth="1"/>
    <col min="9994" max="9994" width="22.5703125" style="1" customWidth="1"/>
    <col min="9995" max="9995" width="19.5703125" style="1" customWidth="1"/>
    <col min="9996" max="9996" width="7.7109375" style="1" customWidth="1"/>
    <col min="9997" max="9997" width="6.7109375" style="1" customWidth="1"/>
    <col min="9998" max="9998" width="6.42578125" style="1" customWidth="1"/>
    <col min="9999" max="9999" width="7.5703125" style="1" customWidth="1"/>
    <col min="10000" max="10000" width="22" style="1" customWidth="1"/>
    <col min="10001" max="10241" width="11.42578125" style="1"/>
    <col min="10242" max="10242" width="25" style="1" customWidth="1"/>
    <col min="10243" max="10243" width="15.140625" style="1" customWidth="1"/>
    <col min="10244" max="10244" width="11.42578125" style="1"/>
    <col min="10245" max="10245" width="32.5703125" style="1" customWidth="1"/>
    <col min="10246" max="10246" width="24" style="1" customWidth="1"/>
    <col min="10247" max="10247" width="15" style="1" customWidth="1"/>
    <col min="10248" max="10248" width="42.140625" style="1" customWidth="1"/>
    <col min="10249" max="10249" width="37.7109375" style="1" customWidth="1"/>
    <col min="10250" max="10250" width="22.5703125" style="1" customWidth="1"/>
    <col min="10251" max="10251" width="19.5703125" style="1" customWidth="1"/>
    <col min="10252" max="10252" width="7.7109375" style="1" customWidth="1"/>
    <col min="10253" max="10253" width="6.7109375" style="1" customWidth="1"/>
    <col min="10254" max="10254" width="6.42578125" style="1" customWidth="1"/>
    <col min="10255" max="10255" width="7.5703125" style="1" customWidth="1"/>
    <col min="10256" max="10256" width="22" style="1" customWidth="1"/>
    <col min="10257" max="10497" width="11.42578125" style="1"/>
    <col min="10498" max="10498" width="25" style="1" customWidth="1"/>
    <col min="10499" max="10499" width="15.140625" style="1" customWidth="1"/>
    <col min="10500" max="10500" width="11.42578125" style="1"/>
    <col min="10501" max="10501" width="32.5703125" style="1" customWidth="1"/>
    <col min="10502" max="10502" width="24" style="1" customWidth="1"/>
    <col min="10503" max="10503" width="15" style="1" customWidth="1"/>
    <col min="10504" max="10504" width="42.140625" style="1" customWidth="1"/>
    <col min="10505" max="10505" width="37.7109375" style="1" customWidth="1"/>
    <col min="10506" max="10506" width="22.5703125" style="1" customWidth="1"/>
    <col min="10507" max="10507" width="19.5703125" style="1" customWidth="1"/>
    <col min="10508" max="10508" width="7.7109375" style="1" customWidth="1"/>
    <col min="10509" max="10509" width="6.7109375" style="1" customWidth="1"/>
    <col min="10510" max="10510" width="6.42578125" style="1" customWidth="1"/>
    <col min="10511" max="10511" width="7.5703125" style="1" customWidth="1"/>
    <col min="10512" max="10512" width="22" style="1" customWidth="1"/>
    <col min="10513" max="10753" width="11.42578125" style="1"/>
    <col min="10754" max="10754" width="25" style="1" customWidth="1"/>
    <col min="10755" max="10755" width="15.140625" style="1" customWidth="1"/>
    <col min="10756" max="10756" width="11.42578125" style="1"/>
    <col min="10757" max="10757" width="32.5703125" style="1" customWidth="1"/>
    <col min="10758" max="10758" width="24" style="1" customWidth="1"/>
    <col min="10759" max="10759" width="15" style="1" customWidth="1"/>
    <col min="10760" max="10760" width="42.140625" style="1" customWidth="1"/>
    <col min="10761" max="10761" width="37.7109375" style="1" customWidth="1"/>
    <col min="10762" max="10762" width="22.5703125" style="1" customWidth="1"/>
    <col min="10763" max="10763" width="19.5703125" style="1" customWidth="1"/>
    <col min="10764" max="10764" width="7.7109375" style="1" customWidth="1"/>
    <col min="10765" max="10765" width="6.7109375" style="1" customWidth="1"/>
    <col min="10766" max="10766" width="6.42578125" style="1" customWidth="1"/>
    <col min="10767" max="10767" width="7.5703125" style="1" customWidth="1"/>
    <col min="10768" max="10768" width="22" style="1" customWidth="1"/>
    <col min="10769" max="11009" width="11.42578125" style="1"/>
    <col min="11010" max="11010" width="25" style="1" customWidth="1"/>
    <col min="11011" max="11011" width="15.140625" style="1" customWidth="1"/>
    <col min="11012" max="11012" width="11.42578125" style="1"/>
    <col min="11013" max="11013" width="32.5703125" style="1" customWidth="1"/>
    <col min="11014" max="11014" width="24" style="1" customWidth="1"/>
    <col min="11015" max="11015" width="15" style="1" customWidth="1"/>
    <col min="11016" max="11016" width="42.140625" style="1" customWidth="1"/>
    <col min="11017" max="11017" width="37.7109375" style="1" customWidth="1"/>
    <col min="11018" max="11018" width="22.5703125" style="1" customWidth="1"/>
    <col min="11019" max="11019" width="19.5703125" style="1" customWidth="1"/>
    <col min="11020" max="11020" width="7.7109375" style="1" customWidth="1"/>
    <col min="11021" max="11021" width="6.7109375" style="1" customWidth="1"/>
    <col min="11022" max="11022" width="6.42578125" style="1" customWidth="1"/>
    <col min="11023" max="11023" width="7.5703125" style="1" customWidth="1"/>
    <col min="11024" max="11024" width="22" style="1" customWidth="1"/>
    <col min="11025" max="11265" width="11.42578125" style="1"/>
    <col min="11266" max="11266" width="25" style="1" customWidth="1"/>
    <col min="11267" max="11267" width="15.140625" style="1" customWidth="1"/>
    <col min="11268" max="11268" width="11.42578125" style="1"/>
    <col min="11269" max="11269" width="32.5703125" style="1" customWidth="1"/>
    <col min="11270" max="11270" width="24" style="1" customWidth="1"/>
    <col min="11271" max="11271" width="15" style="1" customWidth="1"/>
    <col min="11272" max="11272" width="42.140625" style="1" customWidth="1"/>
    <col min="11273" max="11273" width="37.7109375" style="1" customWidth="1"/>
    <col min="11274" max="11274" width="22.5703125" style="1" customWidth="1"/>
    <col min="11275" max="11275" width="19.5703125" style="1" customWidth="1"/>
    <col min="11276" max="11276" width="7.7109375" style="1" customWidth="1"/>
    <col min="11277" max="11277" width="6.7109375" style="1" customWidth="1"/>
    <col min="11278" max="11278" width="6.42578125" style="1" customWidth="1"/>
    <col min="11279" max="11279" width="7.5703125" style="1" customWidth="1"/>
    <col min="11280" max="11280" width="22" style="1" customWidth="1"/>
    <col min="11281" max="11521" width="11.42578125" style="1"/>
    <col min="11522" max="11522" width="25" style="1" customWidth="1"/>
    <col min="11523" max="11523" width="15.140625" style="1" customWidth="1"/>
    <col min="11524" max="11524" width="11.42578125" style="1"/>
    <col min="11525" max="11525" width="32.5703125" style="1" customWidth="1"/>
    <col min="11526" max="11526" width="24" style="1" customWidth="1"/>
    <col min="11527" max="11527" width="15" style="1" customWidth="1"/>
    <col min="11528" max="11528" width="42.140625" style="1" customWidth="1"/>
    <col min="11529" max="11529" width="37.7109375" style="1" customWidth="1"/>
    <col min="11530" max="11530" width="22.5703125" style="1" customWidth="1"/>
    <col min="11531" max="11531" width="19.5703125" style="1" customWidth="1"/>
    <col min="11532" max="11532" width="7.7109375" style="1" customWidth="1"/>
    <col min="11533" max="11533" width="6.7109375" style="1" customWidth="1"/>
    <col min="11534" max="11534" width="6.42578125" style="1" customWidth="1"/>
    <col min="11535" max="11535" width="7.5703125" style="1" customWidth="1"/>
    <col min="11536" max="11536" width="22" style="1" customWidth="1"/>
    <col min="11537" max="11777" width="11.42578125" style="1"/>
    <col min="11778" max="11778" width="25" style="1" customWidth="1"/>
    <col min="11779" max="11779" width="15.140625" style="1" customWidth="1"/>
    <col min="11780" max="11780" width="11.42578125" style="1"/>
    <col min="11781" max="11781" width="32.5703125" style="1" customWidth="1"/>
    <col min="11782" max="11782" width="24" style="1" customWidth="1"/>
    <col min="11783" max="11783" width="15" style="1" customWidth="1"/>
    <col min="11784" max="11784" width="42.140625" style="1" customWidth="1"/>
    <col min="11785" max="11785" width="37.7109375" style="1" customWidth="1"/>
    <col min="11786" max="11786" width="22.5703125" style="1" customWidth="1"/>
    <col min="11787" max="11787" width="19.5703125" style="1" customWidth="1"/>
    <col min="11788" max="11788" width="7.7109375" style="1" customWidth="1"/>
    <col min="11789" max="11789" width="6.7109375" style="1" customWidth="1"/>
    <col min="11790" max="11790" width="6.42578125" style="1" customWidth="1"/>
    <col min="11791" max="11791" width="7.5703125" style="1" customWidth="1"/>
    <col min="11792" max="11792" width="22" style="1" customWidth="1"/>
    <col min="11793" max="12033" width="11.42578125" style="1"/>
    <col min="12034" max="12034" width="25" style="1" customWidth="1"/>
    <col min="12035" max="12035" width="15.140625" style="1" customWidth="1"/>
    <col min="12036" max="12036" width="11.42578125" style="1"/>
    <col min="12037" max="12037" width="32.5703125" style="1" customWidth="1"/>
    <col min="12038" max="12038" width="24" style="1" customWidth="1"/>
    <col min="12039" max="12039" width="15" style="1" customWidth="1"/>
    <col min="12040" max="12040" width="42.140625" style="1" customWidth="1"/>
    <col min="12041" max="12041" width="37.7109375" style="1" customWidth="1"/>
    <col min="12042" max="12042" width="22.5703125" style="1" customWidth="1"/>
    <col min="12043" max="12043" width="19.5703125" style="1" customWidth="1"/>
    <col min="12044" max="12044" width="7.7109375" style="1" customWidth="1"/>
    <col min="12045" max="12045" width="6.7109375" style="1" customWidth="1"/>
    <col min="12046" max="12046" width="6.42578125" style="1" customWidth="1"/>
    <col min="12047" max="12047" width="7.5703125" style="1" customWidth="1"/>
    <col min="12048" max="12048" width="22" style="1" customWidth="1"/>
    <col min="12049" max="12289" width="11.42578125" style="1"/>
    <col min="12290" max="12290" width="25" style="1" customWidth="1"/>
    <col min="12291" max="12291" width="15.140625" style="1" customWidth="1"/>
    <col min="12292" max="12292" width="11.42578125" style="1"/>
    <col min="12293" max="12293" width="32.5703125" style="1" customWidth="1"/>
    <col min="12294" max="12294" width="24" style="1" customWidth="1"/>
    <col min="12295" max="12295" width="15" style="1" customWidth="1"/>
    <col min="12296" max="12296" width="42.140625" style="1" customWidth="1"/>
    <col min="12297" max="12297" width="37.7109375" style="1" customWidth="1"/>
    <col min="12298" max="12298" width="22.5703125" style="1" customWidth="1"/>
    <col min="12299" max="12299" width="19.5703125" style="1" customWidth="1"/>
    <col min="12300" max="12300" width="7.7109375" style="1" customWidth="1"/>
    <col min="12301" max="12301" width="6.7109375" style="1" customWidth="1"/>
    <col min="12302" max="12302" width="6.42578125" style="1" customWidth="1"/>
    <col min="12303" max="12303" width="7.5703125" style="1" customWidth="1"/>
    <col min="12304" max="12304" width="22" style="1" customWidth="1"/>
    <col min="12305" max="12545" width="11.42578125" style="1"/>
    <col min="12546" max="12546" width="25" style="1" customWidth="1"/>
    <col min="12547" max="12547" width="15.140625" style="1" customWidth="1"/>
    <col min="12548" max="12548" width="11.42578125" style="1"/>
    <col min="12549" max="12549" width="32.5703125" style="1" customWidth="1"/>
    <col min="12550" max="12550" width="24" style="1" customWidth="1"/>
    <col min="12551" max="12551" width="15" style="1" customWidth="1"/>
    <col min="12552" max="12552" width="42.140625" style="1" customWidth="1"/>
    <col min="12553" max="12553" width="37.7109375" style="1" customWidth="1"/>
    <col min="12554" max="12554" width="22.5703125" style="1" customWidth="1"/>
    <col min="12555" max="12555" width="19.5703125" style="1" customWidth="1"/>
    <col min="12556" max="12556" width="7.7109375" style="1" customWidth="1"/>
    <col min="12557" max="12557" width="6.7109375" style="1" customWidth="1"/>
    <col min="12558" max="12558" width="6.42578125" style="1" customWidth="1"/>
    <col min="12559" max="12559" width="7.5703125" style="1" customWidth="1"/>
    <col min="12560" max="12560" width="22" style="1" customWidth="1"/>
    <col min="12561" max="12801" width="11.42578125" style="1"/>
    <col min="12802" max="12802" width="25" style="1" customWidth="1"/>
    <col min="12803" max="12803" width="15.140625" style="1" customWidth="1"/>
    <col min="12804" max="12804" width="11.42578125" style="1"/>
    <col min="12805" max="12805" width="32.5703125" style="1" customWidth="1"/>
    <col min="12806" max="12806" width="24" style="1" customWidth="1"/>
    <col min="12807" max="12807" width="15" style="1" customWidth="1"/>
    <col min="12808" max="12808" width="42.140625" style="1" customWidth="1"/>
    <col min="12809" max="12809" width="37.7109375" style="1" customWidth="1"/>
    <col min="12810" max="12810" width="22.5703125" style="1" customWidth="1"/>
    <col min="12811" max="12811" width="19.5703125" style="1" customWidth="1"/>
    <col min="12812" max="12812" width="7.7109375" style="1" customWidth="1"/>
    <col min="12813" max="12813" width="6.7109375" style="1" customWidth="1"/>
    <col min="12814" max="12814" width="6.42578125" style="1" customWidth="1"/>
    <col min="12815" max="12815" width="7.5703125" style="1" customWidth="1"/>
    <col min="12816" max="12816" width="22" style="1" customWidth="1"/>
    <col min="12817" max="13057" width="11.42578125" style="1"/>
    <col min="13058" max="13058" width="25" style="1" customWidth="1"/>
    <col min="13059" max="13059" width="15.140625" style="1" customWidth="1"/>
    <col min="13060" max="13060" width="11.42578125" style="1"/>
    <col min="13061" max="13061" width="32.5703125" style="1" customWidth="1"/>
    <col min="13062" max="13062" width="24" style="1" customWidth="1"/>
    <col min="13063" max="13063" width="15" style="1" customWidth="1"/>
    <col min="13064" max="13064" width="42.140625" style="1" customWidth="1"/>
    <col min="13065" max="13065" width="37.7109375" style="1" customWidth="1"/>
    <col min="13066" max="13066" width="22.5703125" style="1" customWidth="1"/>
    <col min="13067" max="13067" width="19.5703125" style="1" customWidth="1"/>
    <col min="13068" max="13068" width="7.7109375" style="1" customWidth="1"/>
    <col min="13069" max="13069" width="6.7109375" style="1" customWidth="1"/>
    <col min="13070" max="13070" width="6.42578125" style="1" customWidth="1"/>
    <col min="13071" max="13071" width="7.5703125" style="1" customWidth="1"/>
    <col min="13072" max="13072" width="22" style="1" customWidth="1"/>
    <col min="13073" max="13313" width="11.42578125" style="1"/>
    <col min="13314" max="13314" width="25" style="1" customWidth="1"/>
    <col min="13315" max="13315" width="15.140625" style="1" customWidth="1"/>
    <col min="13316" max="13316" width="11.42578125" style="1"/>
    <col min="13317" max="13317" width="32.5703125" style="1" customWidth="1"/>
    <col min="13318" max="13318" width="24" style="1" customWidth="1"/>
    <col min="13319" max="13319" width="15" style="1" customWidth="1"/>
    <col min="13320" max="13320" width="42.140625" style="1" customWidth="1"/>
    <col min="13321" max="13321" width="37.7109375" style="1" customWidth="1"/>
    <col min="13322" max="13322" width="22.5703125" style="1" customWidth="1"/>
    <col min="13323" max="13323" width="19.5703125" style="1" customWidth="1"/>
    <col min="13324" max="13324" width="7.7109375" style="1" customWidth="1"/>
    <col min="13325" max="13325" width="6.7109375" style="1" customWidth="1"/>
    <col min="13326" max="13326" width="6.42578125" style="1" customWidth="1"/>
    <col min="13327" max="13327" width="7.5703125" style="1" customWidth="1"/>
    <col min="13328" max="13328" width="22" style="1" customWidth="1"/>
    <col min="13329" max="13569" width="11.42578125" style="1"/>
    <col min="13570" max="13570" width="25" style="1" customWidth="1"/>
    <col min="13571" max="13571" width="15.140625" style="1" customWidth="1"/>
    <col min="13572" max="13572" width="11.42578125" style="1"/>
    <col min="13573" max="13573" width="32.5703125" style="1" customWidth="1"/>
    <col min="13574" max="13574" width="24" style="1" customWidth="1"/>
    <col min="13575" max="13575" width="15" style="1" customWidth="1"/>
    <col min="13576" max="13576" width="42.140625" style="1" customWidth="1"/>
    <col min="13577" max="13577" width="37.7109375" style="1" customWidth="1"/>
    <col min="13578" max="13578" width="22.5703125" style="1" customWidth="1"/>
    <col min="13579" max="13579" width="19.5703125" style="1" customWidth="1"/>
    <col min="13580" max="13580" width="7.7109375" style="1" customWidth="1"/>
    <col min="13581" max="13581" width="6.7109375" style="1" customWidth="1"/>
    <col min="13582" max="13582" width="6.42578125" style="1" customWidth="1"/>
    <col min="13583" max="13583" width="7.5703125" style="1" customWidth="1"/>
    <col min="13584" max="13584" width="22" style="1" customWidth="1"/>
    <col min="13585" max="13825" width="11.42578125" style="1"/>
    <col min="13826" max="13826" width="25" style="1" customWidth="1"/>
    <col min="13827" max="13827" width="15.140625" style="1" customWidth="1"/>
    <col min="13828" max="13828" width="11.42578125" style="1"/>
    <col min="13829" max="13829" width="32.5703125" style="1" customWidth="1"/>
    <col min="13830" max="13830" width="24" style="1" customWidth="1"/>
    <col min="13831" max="13831" width="15" style="1" customWidth="1"/>
    <col min="13832" max="13832" width="42.140625" style="1" customWidth="1"/>
    <col min="13833" max="13833" width="37.7109375" style="1" customWidth="1"/>
    <col min="13834" max="13834" width="22.5703125" style="1" customWidth="1"/>
    <col min="13835" max="13835" width="19.5703125" style="1" customWidth="1"/>
    <col min="13836" max="13836" width="7.7109375" style="1" customWidth="1"/>
    <col min="13837" max="13837" width="6.7109375" style="1" customWidth="1"/>
    <col min="13838" max="13838" width="6.42578125" style="1" customWidth="1"/>
    <col min="13839" max="13839" width="7.5703125" style="1" customWidth="1"/>
    <col min="13840" max="13840" width="22" style="1" customWidth="1"/>
    <col min="13841" max="14081" width="11.42578125" style="1"/>
    <col min="14082" max="14082" width="25" style="1" customWidth="1"/>
    <col min="14083" max="14083" width="15.140625" style="1" customWidth="1"/>
    <col min="14084" max="14084" width="11.42578125" style="1"/>
    <col min="14085" max="14085" width="32.5703125" style="1" customWidth="1"/>
    <col min="14086" max="14086" width="24" style="1" customWidth="1"/>
    <col min="14087" max="14087" width="15" style="1" customWidth="1"/>
    <col min="14088" max="14088" width="42.140625" style="1" customWidth="1"/>
    <col min="14089" max="14089" width="37.7109375" style="1" customWidth="1"/>
    <col min="14090" max="14090" width="22.5703125" style="1" customWidth="1"/>
    <col min="14091" max="14091" width="19.5703125" style="1" customWidth="1"/>
    <col min="14092" max="14092" width="7.7109375" style="1" customWidth="1"/>
    <col min="14093" max="14093" width="6.7109375" style="1" customWidth="1"/>
    <col min="14094" max="14094" width="6.42578125" style="1" customWidth="1"/>
    <col min="14095" max="14095" width="7.5703125" style="1" customWidth="1"/>
    <col min="14096" max="14096" width="22" style="1" customWidth="1"/>
    <col min="14097" max="14337" width="11.42578125" style="1"/>
    <col min="14338" max="14338" width="25" style="1" customWidth="1"/>
    <col min="14339" max="14339" width="15.140625" style="1" customWidth="1"/>
    <col min="14340" max="14340" width="11.42578125" style="1"/>
    <col min="14341" max="14341" width="32.5703125" style="1" customWidth="1"/>
    <col min="14342" max="14342" width="24" style="1" customWidth="1"/>
    <col min="14343" max="14343" width="15" style="1" customWidth="1"/>
    <col min="14344" max="14344" width="42.140625" style="1" customWidth="1"/>
    <col min="14345" max="14345" width="37.7109375" style="1" customWidth="1"/>
    <col min="14346" max="14346" width="22.5703125" style="1" customWidth="1"/>
    <col min="14347" max="14347" width="19.5703125" style="1" customWidth="1"/>
    <col min="14348" max="14348" width="7.7109375" style="1" customWidth="1"/>
    <col min="14349" max="14349" width="6.7109375" style="1" customWidth="1"/>
    <col min="14350" max="14350" width="6.42578125" style="1" customWidth="1"/>
    <col min="14351" max="14351" width="7.5703125" style="1" customWidth="1"/>
    <col min="14352" max="14352" width="22" style="1" customWidth="1"/>
    <col min="14353" max="14593" width="11.42578125" style="1"/>
    <col min="14594" max="14594" width="25" style="1" customWidth="1"/>
    <col min="14595" max="14595" width="15.140625" style="1" customWidth="1"/>
    <col min="14596" max="14596" width="11.42578125" style="1"/>
    <col min="14597" max="14597" width="32.5703125" style="1" customWidth="1"/>
    <col min="14598" max="14598" width="24" style="1" customWidth="1"/>
    <col min="14599" max="14599" width="15" style="1" customWidth="1"/>
    <col min="14600" max="14600" width="42.140625" style="1" customWidth="1"/>
    <col min="14601" max="14601" width="37.7109375" style="1" customWidth="1"/>
    <col min="14602" max="14602" width="22.5703125" style="1" customWidth="1"/>
    <col min="14603" max="14603" width="19.5703125" style="1" customWidth="1"/>
    <col min="14604" max="14604" width="7.7109375" style="1" customWidth="1"/>
    <col min="14605" max="14605" width="6.7109375" style="1" customWidth="1"/>
    <col min="14606" max="14606" width="6.42578125" style="1" customWidth="1"/>
    <col min="14607" max="14607" width="7.5703125" style="1" customWidth="1"/>
    <col min="14608" max="14608" width="22" style="1" customWidth="1"/>
    <col min="14609" max="14849" width="11.42578125" style="1"/>
    <col min="14850" max="14850" width="25" style="1" customWidth="1"/>
    <col min="14851" max="14851" width="15.140625" style="1" customWidth="1"/>
    <col min="14852" max="14852" width="11.42578125" style="1"/>
    <col min="14853" max="14853" width="32.5703125" style="1" customWidth="1"/>
    <col min="14854" max="14854" width="24" style="1" customWidth="1"/>
    <col min="14855" max="14855" width="15" style="1" customWidth="1"/>
    <col min="14856" max="14856" width="42.140625" style="1" customWidth="1"/>
    <col min="14857" max="14857" width="37.7109375" style="1" customWidth="1"/>
    <col min="14858" max="14858" width="22.5703125" style="1" customWidth="1"/>
    <col min="14859" max="14859" width="19.5703125" style="1" customWidth="1"/>
    <col min="14860" max="14860" width="7.7109375" style="1" customWidth="1"/>
    <col min="14861" max="14861" width="6.7109375" style="1" customWidth="1"/>
    <col min="14862" max="14862" width="6.42578125" style="1" customWidth="1"/>
    <col min="14863" max="14863" width="7.5703125" style="1" customWidth="1"/>
    <col min="14864" max="14864" width="22" style="1" customWidth="1"/>
    <col min="14865" max="15105" width="11.42578125" style="1"/>
    <col min="15106" max="15106" width="25" style="1" customWidth="1"/>
    <col min="15107" max="15107" width="15.140625" style="1" customWidth="1"/>
    <col min="15108" max="15108" width="11.42578125" style="1"/>
    <col min="15109" max="15109" width="32.5703125" style="1" customWidth="1"/>
    <col min="15110" max="15110" width="24" style="1" customWidth="1"/>
    <col min="15111" max="15111" width="15" style="1" customWidth="1"/>
    <col min="15112" max="15112" width="42.140625" style="1" customWidth="1"/>
    <col min="15113" max="15113" width="37.7109375" style="1" customWidth="1"/>
    <col min="15114" max="15114" width="22.5703125" style="1" customWidth="1"/>
    <col min="15115" max="15115" width="19.5703125" style="1" customWidth="1"/>
    <col min="15116" max="15116" width="7.7109375" style="1" customWidth="1"/>
    <col min="15117" max="15117" width="6.7109375" style="1" customWidth="1"/>
    <col min="15118" max="15118" width="6.42578125" style="1" customWidth="1"/>
    <col min="15119" max="15119" width="7.5703125" style="1" customWidth="1"/>
    <col min="15120" max="15120" width="22" style="1" customWidth="1"/>
    <col min="15121" max="15361" width="11.42578125" style="1"/>
    <col min="15362" max="15362" width="25" style="1" customWidth="1"/>
    <col min="15363" max="15363" width="15.140625" style="1" customWidth="1"/>
    <col min="15364" max="15364" width="11.42578125" style="1"/>
    <col min="15365" max="15365" width="32.5703125" style="1" customWidth="1"/>
    <col min="15366" max="15366" width="24" style="1" customWidth="1"/>
    <col min="15367" max="15367" width="15" style="1" customWidth="1"/>
    <col min="15368" max="15368" width="42.140625" style="1" customWidth="1"/>
    <col min="15369" max="15369" width="37.7109375" style="1" customWidth="1"/>
    <col min="15370" max="15370" width="22.5703125" style="1" customWidth="1"/>
    <col min="15371" max="15371" width="19.5703125" style="1" customWidth="1"/>
    <col min="15372" max="15372" width="7.7109375" style="1" customWidth="1"/>
    <col min="15373" max="15373" width="6.7109375" style="1" customWidth="1"/>
    <col min="15374" max="15374" width="6.42578125" style="1" customWidth="1"/>
    <col min="15375" max="15375" width="7.5703125" style="1" customWidth="1"/>
    <col min="15376" max="15376" width="22" style="1" customWidth="1"/>
    <col min="15377" max="15617" width="11.42578125" style="1"/>
    <col min="15618" max="15618" width="25" style="1" customWidth="1"/>
    <col min="15619" max="15619" width="15.140625" style="1" customWidth="1"/>
    <col min="15620" max="15620" width="11.42578125" style="1"/>
    <col min="15621" max="15621" width="32.5703125" style="1" customWidth="1"/>
    <col min="15622" max="15622" width="24" style="1" customWidth="1"/>
    <col min="15623" max="15623" width="15" style="1" customWidth="1"/>
    <col min="15624" max="15624" width="42.140625" style="1" customWidth="1"/>
    <col min="15625" max="15625" width="37.7109375" style="1" customWidth="1"/>
    <col min="15626" max="15626" width="22.5703125" style="1" customWidth="1"/>
    <col min="15627" max="15627" width="19.5703125" style="1" customWidth="1"/>
    <col min="15628" max="15628" width="7.7109375" style="1" customWidth="1"/>
    <col min="15629" max="15629" width="6.7109375" style="1" customWidth="1"/>
    <col min="15630" max="15630" width="6.42578125" style="1" customWidth="1"/>
    <col min="15631" max="15631" width="7.5703125" style="1" customWidth="1"/>
    <col min="15632" max="15632" width="22" style="1" customWidth="1"/>
    <col min="15633" max="15873" width="11.42578125" style="1"/>
    <col min="15874" max="15874" width="25" style="1" customWidth="1"/>
    <col min="15875" max="15875" width="15.140625" style="1" customWidth="1"/>
    <col min="15876" max="15876" width="11.42578125" style="1"/>
    <col min="15877" max="15877" width="32.5703125" style="1" customWidth="1"/>
    <col min="15878" max="15878" width="24" style="1" customWidth="1"/>
    <col min="15879" max="15879" width="15" style="1" customWidth="1"/>
    <col min="15880" max="15880" width="42.140625" style="1" customWidth="1"/>
    <col min="15881" max="15881" width="37.7109375" style="1" customWidth="1"/>
    <col min="15882" max="15882" width="22.5703125" style="1" customWidth="1"/>
    <col min="15883" max="15883" width="19.5703125" style="1" customWidth="1"/>
    <col min="15884" max="15884" width="7.7109375" style="1" customWidth="1"/>
    <col min="15885" max="15885" width="6.7109375" style="1" customWidth="1"/>
    <col min="15886" max="15886" width="6.42578125" style="1" customWidth="1"/>
    <col min="15887" max="15887" width="7.5703125" style="1" customWidth="1"/>
    <col min="15888" max="15888" width="22" style="1" customWidth="1"/>
    <col min="15889" max="16129" width="11.42578125" style="1"/>
    <col min="16130" max="16130" width="25" style="1" customWidth="1"/>
    <col min="16131" max="16131" width="15.140625" style="1" customWidth="1"/>
    <col min="16132" max="16132" width="11.42578125" style="1"/>
    <col min="16133" max="16133" width="32.5703125" style="1" customWidth="1"/>
    <col min="16134" max="16134" width="24" style="1" customWidth="1"/>
    <col min="16135" max="16135" width="15" style="1" customWidth="1"/>
    <col min="16136" max="16136" width="42.140625" style="1" customWidth="1"/>
    <col min="16137" max="16137" width="37.7109375" style="1" customWidth="1"/>
    <col min="16138" max="16138" width="22.5703125" style="1" customWidth="1"/>
    <col min="16139" max="16139" width="19.5703125" style="1" customWidth="1"/>
    <col min="16140" max="16140" width="7.7109375" style="1" customWidth="1"/>
    <col min="16141" max="16141" width="6.7109375" style="1" customWidth="1"/>
    <col min="16142" max="16142" width="6.42578125" style="1" customWidth="1"/>
    <col min="16143" max="16143" width="7.5703125" style="1" customWidth="1"/>
    <col min="16144" max="16144" width="22" style="1" customWidth="1"/>
    <col min="16145" max="16384" width="11.42578125" style="1"/>
  </cols>
  <sheetData>
    <row r="1" spans="1:16" ht="32.25" customHeight="1">
      <c r="A1" s="2"/>
      <c r="B1" s="1932"/>
      <c r="C1" s="1932"/>
      <c r="D1" s="1932"/>
      <c r="E1" s="1919" t="s">
        <v>3985</v>
      </c>
      <c r="F1" s="1920"/>
      <c r="G1" s="1920"/>
      <c r="H1" s="1920"/>
      <c r="I1" s="1920"/>
      <c r="J1" s="1920"/>
      <c r="K1" s="1920"/>
      <c r="L1" s="1920"/>
      <c r="M1" s="1920"/>
      <c r="N1" s="1920"/>
      <c r="O1" s="1920"/>
      <c r="P1" s="1921"/>
    </row>
    <row r="2" spans="1:16" ht="32.25" customHeight="1">
      <c r="B2" s="1932"/>
      <c r="C2" s="1932"/>
      <c r="D2" s="1932"/>
      <c r="E2" s="1919" t="s">
        <v>3986</v>
      </c>
      <c r="F2" s="1920"/>
      <c r="G2" s="1920"/>
      <c r="H2" s="1920"/>
      <c r="I2" s="1920"/>
      <c r="J2" s="1920"/>
      <c r="K2" s="1920"/>
      <c r="L2" s="1920"/>
      <c r="M2" s="1920"/>
      <c r="N2" s="1920"/>
      <c r="O2" s="1920"/>
      <c r="P2" s="1921"/>
    </row>
    <row r="3" spans="1:16">
      <c r="B3" s="3"/>
      <c r="C3" s="3"/>
      <c r="D3" s="3"/>
      <c r="E3" s="4"/>
      <c r="F3" s="4"/>
      <c r="G3" s="4"/>
      <c r="H3" s="4"/>
      <c r="I3" s="4"/>
      <c r="J3" s="4"/>
      <c r="K3" s="4"/>
      <c r="L3" s="4"/>
      <c r="M3" s="4"/>
      <c r="N3" s="51"/>
      <c r="O3" s="51"/>
      <c r="P3" s="51"/>
    </row>
    <row r="4" spans="1:16">
      <c r="B4" s="5"/>
      <c r="C4" s="5"/>
      <c r="D4" s="5"/>
      <c r="E4" s="5"/>
      <c r="F4" s="5"/>
      <c r="G4" s="5"/>
      <c r="H4" s="5"/>
      <c r="I4" s="5"/>
      <c r="J4" s="5"/>
      <c r="K4" s="5"/>
      <c r="L4" s="5"/>
      <c r="M4" s="5"/>
      <c r="N4" s="5"/>
      <c r="O4" s="5"/>
      <c r="P4" s="52"/>
    </row>
    <row r="5" spans="1:16" ht="24.75" customHeight="1">
      <c r="B5" s="1922" t="s">
        <v>3987</v>
      </c>
      <c r="C5" s="1923"/>
      <c r="D5" s="1923"/>
      <c r="E5" s="1923"/>
      <c r="F5" s="1923"/>
      <c r="G5" s="1923"/>
      <c r="H5" s="1923"/>
      <c r="I5" s="1923"/>
      <c r="J5" s="1923"/>
      <c r="K5" s="1923"/>
      <c r="L5" s="1923"/>
      <c r="M5" s="1923"/>
      <c r="N5" s="1923"/>
      <c r="O5" s="1923"/>
      <c r="P5" s="1923"/>
    </row>
    <row r="6" spans="1:16">
      <c r="B6" s="6"/>
      <c r="C6" s="6"/>
      <c r="D6" s="6"/>
      <c r="E6" s="6"/>
      <c r="F6" s="6"/>
      <c r="G6" s="6"/>
      <c r="H6" s="6" t="s">
        <v>3988</v>
      </c>
      <c r="I6" s="6"/>
      <c r="J6" s="6"/>
      <c r="K6" s="6"/>
      <c r="L6" s="5"/>
      <c r="M6" s="5"/>
      <c r="N6" s="5"/>
      <c r="O6" s="5"/>
      <c r="P6" s="52"/>
    </row>
    <row r="7" spans="1:16">
      <c r="B7" s="1931" t="s">
        <v>3989</v>
      </c>
      <c r="C7" s="1931" t="s">
        <v>3990</v>
      </c>
      <c r="D7" s="1941" t="s">
        <v>3991</v>
      </c>
      <c r="E7" s="1931" t="s">
        <v>3992</v>
      </c>
      <c r="F7" s="1931" t="s">
        <v>3993</v>
      </c>
      <c r="G7" s="1942" t="s">
        <v>3994</v>
      </c>
      <c r="H7" s="1931" t="s">
        <v>3995</v>
      </c>
      <c r="I7" s="1929" t="s">
        <v>3996</v>
      </c>
      <c r="J7" s="1931" t="s">
        <v>3997</v>
      </c>
      <c r="K7" s="1931" t="s">
        <v>3998</v>
      </c>
      <c r="L7" s="1924" t="s">
        <v>3999</v>
      </c>
      <c r="M7" s="1925"/>
      <c r="N7" s="1925"/>
      <c r="O7" s="1926"/>
      <c r="P7" s="1931" t="s">
        <v>4000</v>
      </c>
    </row>
    <row r="8" spans="1:16">
      <c r="B8" s="1931"/>
      <c r="C8" s="1931"/>
      <c r="D8" s="1941"/>
      <c r="E8" s="1931"/>
      <c r="F8" s="1931"/>
      <c r="G8" s="1942"/>
      <c r="H8" s="1931"/>
      <c r="I8" s="1930"/>
      <c r="J8" s="1931"/>
      <c r="K8" s="1931"/>
      <c r="L8" s="53">
        <v>1</v>
      </c>
      <c r="M8" s="53">
        <v>2</v>
      </c>
      <c r="N8" s="54">
        <v>3</v>
      </c>
      <c r="O8" s="53">
        <v>4</v>
      </c>
      <c r="P8" s="1931"/>
    </row>
    <row r="9" spans="1:16" ht="105">
      <c r="B9" s="1933" t="s">
        <v>4001</v>
      </c>
      <c r="C9" s="1933" t="s">
        <v>4002</v>
      </c>
      <c r="D9" s="8">
        <v>1</v>
      </c>
      <c r="E9" s="9" t="s">
        <v>4003</v>
      </c>
      <c r="F9" s="10" t="s">
        <v>4004</v>
      </c>
      <c r="G9" s="11" t="s">
        <v>4005</v>
      </c>
      <c r="H9" s="12" t="s">
        <v>4006</v>
      </c>
      <c r="I9" s="55" t="s">
        <v>4007</v>
      </c>
      <c r="J9" s="56" t="s">
        <v>4008</v>
      </c>
      <c r="K9" s="57" t="s">
        <v>4009</v>
      </c>
      <c r="L9" s="58" t="s">
        <v>4010</v>
      </c>
      <c r="M9" s="58"/>
      <c r="N9" s="58"/>
      <c r="O9" s="59"/>
      <c r="P9" s="60" t="s">
        <v>4011</v>
      </c>
    </row>
    <row r="10" spans="1:16" ht="94.5">
      <c r="B10" s="1934"/>
      <c r="C10" s="1935"/>
      <c r="D10" s="8">
        <v>2</v>
      </c>
      <c r="E10" s="14" t="s">
        <v>4012</v>
      </c>
      <c r="F10" s="15" t="s">
        <v>4013</v>
      </c>
      <c r="G10" s="16" t="s">
        <v>4014</v>
      </c>
      <c r="H10" s="16" t="s">
        <v>4015</v>
      </c>
      <c r="I10" s="61" t="s">
        <v>4016</v>
      </c>
      <c r="J10" s="57" t="s">
        <v>4008</v>
      </c>
      <c r="K10" s="57" t="s">
        <v>4009</v>
      </c>
      <c r="L10" s="62" t="s">
        <v>4010</v>
      </c>
      <c r="M10" s="63"/>
      <c r="N10" s="63" t="s">
        <v>4010</v>
      </c>
      <c r="O10" s="63"/>
      <c r="P10" s="64" t="s">
        <v>4011</v>
      </c>
    </row>
    <row r="11" spans="1:16" ht="105">
      <c r="B11" s="1934"/>
      <c r="C11" s="1936" t="s">
        <v>4017</v>
      </c>
      <c r="D11" s="8">
        <v>3</v>
      </c>
      <c r="E11" s="17" t="s">
        <v>4018</v>
      </c>
      <c r="F11" s="18" t="s">
        <v>4019</v>
      </c>
      <c r="G11" s="19" t="s">
        <v>4020</v>
      </c>
      <c r="H11" s="13" t="s">
        <v>4021</v>
      </c>
      <c r="I11" s="65" t="s">
        <v>4022</v>
      </c>
      <c r="J11" s="56" t="s">
        <v>4023</v>
      </c>
      <c r="K11" s="57" t="s">
        <v>4009</v>
      </c>
      <c r="L11" s="58" t="s">
        <v>4010</v>
      </c>
      <c r="M11" s="58" t="s">
        <v>4010</v>
      </c>
      <c r="N11" s="58" t="s">
        <v>4010</v>
      </c>
      <c r="O11" s="59" t="s">
        <v>4010</v>
      </c>
      <c r="P11" s="66" t="s">
        <v>4011</v>
      </c>
    </row>
    <row r="12" spans="1:16" ht="110.25">
      <c r="B12" s="1934"/>
      <c r="C12" s="1936"/>
      <c r="D12" s="8">
        <v>4</v>
      </c>
      <c r="E12" s="14" t="s">
        <v>4024</v>
      </c>
      <c r="F12" s="20" t="s">
        <v>4025</v>
      </c>
      <c r="G12" s="16" t="s">
        <v>4005</v>
      </c>
      <c r="H12" s="16" t="s">
        <v>4026</v>
      </c>
      <c r="I12" s="67" t="s">
        <v>4027</v>
      </c>
      <c r="J12" s="57" t="s">
        <v>4008</v>
      </c>
      <c r="K12" s="57" t="s">
        <v>4008</v>
      </c>
      <c r="L12" s="63" t="s">
        <v>4010</v>
      </c>
      <c r="M12" s="63"/>
      <c r="N12" s="63" t="s">
        <v>4010</v>
      </c>
      <c r="O12" s="63"/>
      <c r="P12" s="64" t="s">
        <v>4011</v>
      </c>
    </row>
    <row r="13" spans="1:16" ht="135">
      <c r="B13" s="1934"/>
      <c r="C13" s="1936"/>
      <c r="D13" s="8">
        <v>5</v>
      </c>
      <c r="E13" s="21" t="s">
        <v>4028</v>
      </c>
      <c r="F13" s="22" t="s">
        <v>4029</v>
      </c>
      <c r="G13" s="23" t="s">
        <v>4030</v>
      </c>
      <c r="H13" s="23" t="s">
        <v>4031</v>
      </c>
      <c r="I13" s="67" t="s">
        <v>4032</v>
      </c>
      <c r="J13" s="57" t="s">
        <v>4008</v>
      </c>
      <c r="K13" s="57" t="s">
        <v>4008</v>
      </c>
      <c r="L13" s="16" t="s">
        <v>4010</v>
      </c>
      <c r="M13" s="16" t="s">
        <v>4010</v>
      </c>
      <c r="N13" s="16" t="s">
        <v>4010</v>
      </c>
      <c r="O13" s="16" t="s">
        <v>4010</v>
      </c>
      <c r="P13" s="64" t="s">
        <v>4011</v>
      </c>
    </row>
    <row r="14" spans="1:16" ht="94.5">
      <c r="B14" s="1934"/>
      <c r="C14" s="1936"/>
      <c r="D14" s="8">
        <v>6</v>
      </c>
      <c r="E14" s="14" t="s">
        <v>4033</v>
      </c>
      <c r="F14" s="24" t="s">
        <v>4034</v>
      </c>
      <c r="G14" s="7" t="s">
        <v>4020</v>
      </c>
      <c r="H14" s="12" t="s">
        <v>4035</v>
      </c>
      <c r="I14" s="68" t="s">
        <v>4036</v>
      </c>
      <c r="J14" s="57" t="s">
        <v>4008</v>
      </c>
      <c r="K14" s="57" t="s">
        <v>4008</v>
      </c>
      <c r="L14" s="16" t="s">
        <v>4010</v>
      </c>
      <c r="M14" s="16" t="s">
        <v>4010</v>
      </c>
      <c r="N14" s="16" t="s">
        <v>4010</v>
      </c>
      <c r="O14" s="16" t="s">
        <v>4010</v>
      </c>
      <c r="P14" s="64" t="s">
        <v>4011</v>
      </c>
    </row>
    <row r="15" spans="1:16" ht="150">
      <c r="B15" s="1934"/>
      <c r="C15" s="1936"/>
      <c r="D15" s="25">
        <v>7</v>
      </c>
      <c r="E15" s="26" t="s">
        <v>4037</v>
      </c>
      <c r="F15" s="27" t="s">
        <v>4038</v>
      </c>
      <c r="G15" s="7" t="s">
        <v>4020</v>
      </c>
      <c r="H15" s="7" t="s">
        <v>4039</v>
      </c>
      <c r="I15" s="68" t="s">
        <v>4040</v>
      </c>
      <c r="J15" s="57" t="s">
        <v>4008</v>
      </c>
      <c r="K15" s="57" t="s">
        <v>4008</v>
      </c>
      <c r="L15" s="16" t="s">
        <v>4010</v>
      </c>
      <c r="M15" s="16" t="s">
        <v>4010</v>
      </c>
      <c r="N15" s="16" t="s">
        <v>4010</v>
      </c>
      <c r="O15" s="16" t="s">
        <v>4010</v>
      </c>
      <c r="P15" s="64" t="s">
        <v>4011</v>
      </c>
    </row>
    <row r="16" spans="1:16" ht="94.5">
      <c r="B16" s="1934"/>
      <c r="C16" s="1937" t="s">
        <v>4041</v>
      </c>
      <c r="D16" s="8">
        <v>8</v>
      </c>
      <c r="E16" s="14" t="s">
        <v>4042</v>
      </c>
      <c r="F16" s="15" t="s">
        <v>4043</v>
      </c>
      <c r="G16" s="16" t="s">
        <v>4020</v>
      </c>
      <c r="H16" s="16" t="s">
        <v>4044</v>
      </c>
      <c r="I16" s="67" t="s">
        <v>4040</v>
      </c>
      <c r="J16" s="57" t="s">
        <v>4008</v>
      </c>
      <c r="K16" s="57" t="s">
        <v>4008</v>
      </c>
      <c r="L16" s="16" t="s">
        <v>4010</v>
      </c>
      <c r="M16" s="16" t="s">
        <v>4010</v>
      </c>
      <c r="N16" s="16" t="s">
        <v>4010</v>
      </c>
      <c r="O16" s="16" t="s">
        <v>4010</v>
      </c>
      <c r="P16" s="64" t="s">
        <v>4011</v>
      </c>
    </row>
    <row r="17" spans="2:16" ht="165">
      <c r="B17" s="1934"/>
      <c r="C17" s="1938"/>
      <c r="D17" s="8">
        <v>9</v>
      </c>
      <c r="E17" s="14" t="s">
        <v>4045</v>
      </c>
      <c r="F17" s="15" t="s">
        <v>4046</v>
      </c>
      <c r="G17" s="16" t="s">
        <v>4020</v>
      </c>
      <c r="H17" s="16" t="s">
        <v>4047</v>
      </c>
      <c r="I17" s="69" t="s">
        <v>4048</v>
      </c>
      <c r="J17" s="57" t="s">
        <v>4008</v>
      </c>
      <c r="K17" s="57" t="s">
        <v>4008</v>
      </c>
      <c r="L17" s="7" t="s">
        <v>4010</v>
      </c>
      <c r="M17" s="7" t="s">
        <v>4010</v>
      </c>
      <c r="N17" s="7" t="s">
        <v>4010</v>
      </c>
      <c r="O17" s="7" t="s">
        <v>4010</v>
      </c>
      <c r="P17" s="60" t="s">
        <v>4011</v>
      </c>
    </row>
    <row r="18" spans="2:16" ht="105">
      <c r="B18" s="1934"/>
      <c r="C18" s="1939"/>
      <c r="D18" s="8">
        <v>10</v>
      </c>
      <c r="E18" s="26" t="s">
        <v>4049</v>
      </c>
      <c r="F18" s="29" t="s">
        <v>4050</v>
      </c>
      <c r="G18" s="7" t="s">
        <v>4020</v>
      </c>
      <c r="H18" s="7" t="s">
        <v>4051</v>
      </c>
      <c r="I18" s="68" t="s">
        <v>4052</v>
      </c>
      <c r="J18" s="70" t="s">
        <v>4008</v>
      </c>
      <c r="K18" s="57" t="s">
        <v>4008</v>
      </c>
      <c r="L18" s="7" t="s">
        <v>4010</v>
      </c>
      <c r="M18" s="7" t="s">
        <v>4010</v>
      </c>
      <c r="N18" s="7" t="s">
        <v>4010</v>
      </c>
      <c r="O18" s="7" t="s">
        <v>4010</v>
      </c>
      <c r="P18" s="60" t="s">
        <v>4011</v>
      </c>
    </row>
    <row r="19" spans="2:16" ht="75">
      <c r="B19" s="1934"/>
      <c r="C19" s="28" t="s">
        <v>4053</v>
      </c>
      <c r="D19" s="8">
        <v>11</v>
      </c>
      <c r="E19" s="14" t="s">
        <v>4054</v>
      </c>
      <c r="F19" s="30" t="s">
        <v>4055</v>
      </c>
      <c r="G19" s="16" t="s">
        <v>4030</v>
      </c>
      <c r="H19" s="16" t="s">
        <v>4056</v>
      </c>
      <c r="I19" s="67" t="s">
        <v>4057</v>
      </c>
      <c r="J19" s="57" t="s">
        <v>4008</v>
      </c>
      <c r="K19" s="57" t="s">
        <v>4008</v>
      </c>
      <c r="L19" s="57"/>
      <c r="M19" s="57" t="s">
        <v>4010</v>
      </c>
      <c r="N19" s="57" t="s">
        <v>4010</v>
      </c>
      <c r="O19" s="57" t="s">
        <v>4010</v>
      </c>
      <c r="P19" s="64" t="s">
        <v>4011</v>
      </c>
    </row>
    <row r="20" spans="2:16" ht="94.5">
      <c r="B20" s="1934"/>
      <c r="C20" s="1938" t="s">
        <v>4058</v>
      </c>
      <c r="D20" s="8">
        <v>12</v>
      </c>
      <c r="E20" s="31" t="s">
        <v>4059</v>
      </c>
      <c r="F20" s="32" t="s">
        <v>4060</v>
      </c>
      <c r="G20" s="33" t="s">
        <v>4030</v>
      </c>
      <c r="H20" s="19" t="s">
        <v>4061</v>
      </c>
      <c r="I20" s="71" t="s">
        <v>4062</v>
      </c>
      <c r="J20" s="72" t="s">
        <v>4008</v>
      </c>
      <c r="K20" s="57" t="s">
        <v>4008</v>
      </c>
      <c r="L20" s="73" t="s">
        <v>4010</v>
      </c>
      <c r="M20" s="33" t="s">
        <v>4010</v>
      </c>
      <c r="N20" s="33" t="s">
        <v>4010</v>
      </c>
      <c r="O20" s="33" t="s">
        <v>4010</v>
      </c>
      <c r="P20" s="74" t="s">
        <v>4011</v>
      </c>
    </row>
    <row r="21" spans="2:16" ht="180">
      <c r="B21" s="1934"/>
      <c r="C21" s="1940"/>
      <c r="D21" s="8">
        <v>13</v>
      </c>
      <c r="E21" s="21" t="s">
        <v>4063</v>
      </c>
      <c r="F21" s="34" t="s">
        <v>4064</v>
      </c>
      <c r="G21" s="35" t="s">
        <v>4014</v>
      </c>
      <c r="H21" s="23" t="s">
        <v>4065</v>
      </c>
      <c r="I21" s="75" t="s">
        <v>4066</v>
      </c>
      <c r="J21" s="57" t="s">
        <v>4008</v>
      </c>
      <c r="K21" s="57" t="s">
        <v>4067</v>
      </c>
      <c r="L21" s="73" t="s">
        <v>4010</v>
      </c>
      <c r="M21" s="33"/>
      <c r="N21" s="33"/>
      <c r="O21" s="33"/>
      <c r="P21" s="76" t="s">
        <v>4011</v>
      </c>
    </row>
    <row r="22" spans="2:16" ht="90">
      <c r="B22" s="1934"/>
      <c r="C22" s="1940"/>
      <c r="D22" s="36">
        <v>14</v>
      </c>
      <c r="E22" s="26" t="s">
        <v>4068</v>
      </c>
      <c r="F22" s="32" t="s">
        <v>4069</v>
      </c>
      <c r="G22" s="37" t="s">
        <v>4014</v>
      </c>
      <c r="H22" s="38" t="s">
        <v>4070</v>
      </c>
      <c r="I22" s="68" t="s">
        <v>4071</v>
      </c>
      <c r="J22" s="16" t="s">
        <v>4008</v>
      </c>
      <c r="K22" s="57" t="s">
        <v>4067</v>
      </c>
      <c r="L22" s="73" t="s">
        <v>4010</v>
      </c>
      <c r="M22" s="33"/>
      <c r="N22" s="33"/>
      <c r="O22" s="33"/>
      <c r="P22" s="77" t="s">
        <v>4011</v>
      </c>
    </row>
    <row r="23" spans="2:16" ht="94.5">
      <c r="B23" s="1934"/>
      <c r="C23" s="1940"/>
      <c r="D23" s="36">
        <v>15</v>
      </c>
      <c r="E23" s="26" t="s">
        <v>4072</v>
      </c>
      <c r="F23" s="18" t="s">
        <v>4073</v>
      </c>
      <c r="G23" s="7" t="s">
        <v>4074</v>
      </c>
      <c r="H23" s="19" t="s">
        <v>4075</v>
      </c>
      <c r="I23" s="68" t="s">
        <v>4076</v>
      </c>
      <c r="J23" s="7" t="s">
        <v>4008</v>
      </c>
      <c r="K23" s="57" t="s">
        <v>4067</v>
      </c>
      <c r="L23" s="78" t="s">
        <v>4010</v>
      </c>
      <c r="M23" s="37"/>
      <c r="N23" s="37" t="s">
        <v>4010</v>
      </c>
      <c r="O23" s="37"/>
      <c r="P23" s="79" t="s">
        <v>4011</v>
      </c>
    </row>
    <row r="24" spans="2:16" ht="94.5">
      <c r="B24" s="1934"/>
      <c r="C24" s="1940"/>
      <c r="D24" s="8">
        <v>16</v>
      </c>
      <c r="E24" s="14" t="s">
        <v>4077</v>
      </c>
      <c r="F24" s="15" t="s">
        <v>4078</v>
      </c>
      <c r="G24" s="16" t="s">
        <v>4074</v>
      </c>
      <c r="H24" s="16" t="s">
        <v>4079</v>
      </c>
      <c r="I24" s="80" t="s">
        <v>4080</v>
      </c>
      <c r="J24" s="57" t="s">
        <v>4008</v>
      </c>
      <c r="K24" s="57" t="s">
        <v>4067</v>
      </c>
      <c r="L24" s="16" t="s">
        <v>4010</v>
      </c>
      <c r="M24" s="16"/>
      <c r="N24" s="16" t="s">
        <v>4010</v>
      </c>
      <c r="O24" s="16"/>
      <c r="P24" s="64" t="s">
        <v>4011</v>
      </c>
    </row>
    <row r="25" spans="2:16" ht="150">
      <c r="B25" s="1934"/>
      <c r="C25" s="1940"/>
      <c r="D25" s="8">
        <v>17</v>
      </c>
      <c r="E25" s="14" t="s">
        <v>4081</v>
      </c>
      <c r="F25" s="15" t="s">
        <v>4082</v>
      </c>
      <c r="G25" s="16" t="s">
        <v>4014</v>
      </c>
      <c r="H25" s="16" t="s">
        <v>4083</v>
      </c>
      <c r="I25" s="67" t="s">
        <v>4084</v>
      </c>
      <c r="J25" s="16" t="s">
        <v>4008</v>
      </c>
      <c r="K25" s="57" t="s">
        <v>4067</v>
      </c>
      <c r="L25" s="16" t="s">
        <v>4010</v>
      </c>
      <c r="M25" s="16"/>
      <c r="N25" s="16"/>
      <c r="O25" s="16"/>
      <c r="P25" s="81" t="s">
        <v>4011</v>
      </c>
    </row>
    <row r="26" spans="2:16" ht="105">
      <c r="B26" s="1934"/>
      <c r="C26" s="1940"/>
      <c r="D26" s="8">
        <v>18</v>
      </c>
      <c r="E26" s="14" t="s">
        <v>4085</v>
      </c>
      <c r="F26" s="15" t="s">
        <v>4086</v>
      </c>
      <c r="G26" s="16" t="s">
        <v>4005</v>
      </c>
      <c r="H26" s="16" t="s">
        <v>4087</v>
      </c>
      <c r="I26" s="67" t="s">
        <v>4088</v>
      </c>
      <c r="J26" s="57" t="s">
        <v>4008</v>
      </c>
      <c r="K26" s="57" t="s">
        <v>4067</v>
      </c>
      <c r="L26" s="16" t="s">
        <v>4010</v>
      </c>
      <c r="M26" s="16" t="s">
        <v>4010</v>
      </c>
      <c r="N26" s="16" t="s">
        <v>4010</v>
      </c>
      <c r="O26" s="16" t="s">
        <v>4010</v>
      </c>
      <c r="P26" s="64" t="s">
        <v>4011</v>
      </c>
    </row>
    <row r="27" spans="2:16" ht="120">
      <c r="B27" s="1934"/>
      <c r="C27" s="1940"/>
      <c r="D27" s="8">
        <v>19</v>
      </c>
      <c r="E27" s="14" t="s">
        <v>4089</v>
      </c>
      <c r="F27" s="15" t="s">
        <v>4090</v>
      </c>
      <c r="G27" s="7" t="s">
        <v>4091</v>
      </c>
      <c r="H27" s="19" t="s">
        <v>4092</v>
      </c>
      <c r="I27" s="80" t="s">
        <v>4093</v>
      </c>
      <c r="J27" s="70" t="s">
        <v>4008</v>
      </c>
      <c r="K27" s="57" t="s">
        <v>4067</v>
      </c>
      <c r="L27" s="78" t="s">
        <v>4094</v>
      </c>
      <c r="M27" s="37" t="s">
        <v>4094</v>
      </c>
      <c r="N27" s="37" t="s">
        <v>4094</v>
      </c>
      <c r="O27" s="37"/>
      <c r="P27" s="82" t="s">
        <v>4011</v>
      </c>
    </row>
    <row r="28" spans="2:16" ht="110.25">
      <c r="B28" s="1934"/>
      <c r="C28" s="1940"/>
      <c r="D28" s="8">
        <v>20</v>
      </c>
      <c r="E28" s="14" t="s">
        <v>4095</v>
      </c>
      <c r="F28" s="15" t="s">
        <v>4096</v>
      </c>
      <c r="G28" s="7" t="s">
        <v>4097</v>
      </c>
      <c r="H28" s="19" t="s">
        <v>4098</v>
      </c>
      <c r="I28" s="80" t="s">
        <v>4099</v>
      </c>
      <c r="J28" s="70" t="s">
        <v>4008</v>
      </c>
      <c r="K28" s="57" t="s">
        <v>4067</v>
      </c>
      <c r="L28" s="78"/>
      <c r="M28" s="37" t="s">
        <v>4010</v>
      </c>
      <c r="N28" s="37"/>
      <c r="O28" s="37" t="s">
        <v>4010</v>
      </c>
      <c r="P28" s="82" t="s">
        <v>4011</v>
      </c>
    </row>
    <row r="29" spans="2:16" ht="94.5">
      <c r="B29" s="1934"/>
      <c r="C29" s="1940"/>
      <c r="D29" s="8">
        <v>21</v>
      </c>
      <c r="E29" s="21" t="s">
        <v>4100</v>
      </c>
      <c r="F29" s="22" t="s">
        <v>4101</v>
      </c>
      <c r="G29" s="23" t="s">
        <v>4030</v>
      </c>
      <c r="H29" s="39" t="s">
        <v>4102</v>
      </c>
      <c r="I29" s="83" t="s">
        <v>4103</v>
      </c>
      <c r="J29" s="57" t="s">
        <v>4008</v>
      </c>
      <c r="K29" s="70" t="s">
        <v>4104</v>
      </c>
      <c r="L29" s="16" t="s">
        <v>4010</v>
      </c>
      <c r="M29" s="16" t="s">
        <v>4010</v>
      </c>
      <c r="N29" s="16" t="s">
        <v>4010</v>
      </c>
      <c r="O29" s="16" t="s">
        <v>4010</v>
      </c>
      <c r="P29" s="82" t="s">
        <v>4011</v>
      </c>
    </row>
    <row r="30" spans="2:16" ht="110.25">
      <c r="B30" s="1934"/>
      <c r="C30" s="1940"/>
      <c r="D30" s="8">
        <v>22</v>
      </c>
      <c r="E30" s="14" t="s">
        <v>4105</v>
      </c>
      <c r="F30" s="24" t="s">
        <v>4106</v>
      </c>
      <c r="G30" s="40" t="s">
        <v>4030</v>
      </c>
      <c r="H30" s="40" t="s">
        <v>4107</v>
      </c>
      <c r="I30" s="84" t="s">
        <v>4108</v>
      </c>
      <c r="J30" s="57" t="s">
        <v>4008</v>
      </c>
      <c r="K30" s="57" t="s">
        <v>4008</v>
      </c>
      <c r="L30" s="85"/>
      <c r="M30" s="85" t="s">
        <v>4010</v>
      </c>
      <c r="N30" s="85" t="s">
        <v>4010</v>
      </c>
      <c r="O30" s="85" t="s">
        <v>4010</v>
      </c>
      <c r="P30" s="76" t="s">
        <v>4011</v>
      </c>
    </row>
    <row r="31" spans="2:16" ht="110.25">
      <c r="B31" s="1934"/>
      <c r="C31" s="1940"/>
      <c r="D31" s="36">
        <v>23</v>
      </c>
      <c r="E31" s="14" t="s">
        <v>4109</v>
      </c>
      <c r="F31" s="24" t="s">
        <v>4110</v>
      </c>
      <c r="G31" s="16" t="s">
        <v>4014</v>
      </c>
      <c r="H31" s="40" t="s">
        <v>4111</v>
      </c>
      <c r="I31" s="69" t="s">
        <v>4112</v>
      </c>
      <c r="J31" s="16" t="s">
        <v>4008</v>
      </c>
      <c r="K31" s="16" t="s">
        <v>4008</v>
      </c>
      <c r="L31" s="16" t="s">
        <v>4010</v>
      </c>
      <c r="M31" s="16"/>
      <c r="N31" s="16"/>
      <c r="O31" s="16"/>
      <c r="P31" s="77" t="s">
        <v>4011</v>
      </c>
    </row>
    <row r="32" spans="2:16" ht="135">
      <c r="B32" s="1934"/>
      <c r="C32" s="1940"/>
      <c r="D32" s="8">
        <v>24</v>
      </c>
      <c r="E32" s="14" t="s">
        <v>4113</v>
      </c>
      <c r="F32" s="24" t="s">
        <v>4114</v>
      </c>
      <c r="G32" s="16" t="s">
        <v>4020</v>
      </c>
      <c r="H32" s="40" t="s">
        <v>4115</v>
      </c>
      <c r="I32" s="69" t="s">
        <v>4116</v>
      </c>
      <c r="J32" s="57" t="s">
        <v>4008</v>
      </c>
      <c r="K32" s="57" t="s">
        <v>4117</v>
      </c>
      <c r="L32" s="16" t="s">
        <v>4010</v>
      </c>
      <c r="M32" s="16" t="s">
        <v>4010</v>
      </c>
      <c r="N32" s="16" t="s">
        <v>4010</v>
      </c>
      <c r="O32" s="16" t="s">
        <v>4010</v>
      </c>
      <c r="P32" s="76" t="s">
        <v>4011</v>
      </c>
    </row>
    <row r="33" spans="2:16" ht="90">
      <c r="B33" s="1934"/>
      <c r="C33" s="1940"/>
      <c r="D33" s="8">
        <v>25</v>
      </c>
      <c r="E33" s="14" t="s">
        <v>4118</v>
      </c>
      <c r="F33" s="24" t="s">
        <v>4119</v>
      </c>
      <c r="G33" s="16" t="s">
        <v>4020</v>
      </c>
      <c r="H33" s="41" t="s">
        <v>4120</v>
      </c>
      <c r="I33" s="69" t="s">
        <v>4121</v>
      </c>
      <c r="J33" s="57" t="s">
        <v>4008</v>
      </c>
      <c r="K33" s="57" t="s">
        <v>4067</v>
      </c>
      <c r="L33" s="16" t="s">
        <v>4010</v>
      </c>
      <c r="M33" s="16" t="s">
        <v>4010</v>
      </c>
      <c r="N33" s="16" t="s">
        <v>4010</v>
      </c>
      <c r="O33" s="16" t="s">
        <v>4010</v>
      </c>
      <c r="P33" s="76" t="s">
        <v>4011</v>
      </c>
    </row>
    <row r="34" spans="2:16" ht="78.75">
      <c r="B34" s="1934"/>
      <c r="C34" s="1940"/>
      <c r="D34" s="8">
        <v>26</v>
      </c>
      <c r="E34" s="14" t="s">
        <v>4122</v>
      </c>
      <c r="F34" s="24" t="s">
        <v>4123</v>
      </c>
      <c r="G34" s="16" t="s">
        <v>4014</v>
      </c>
      <c r="H34" s="41" t="s">
        <v>4124</v>
      </c>
      <c r="I34" s="69" t="s">
        <v>4125</v>
      </c>
      <c r="J34" s="57" t="s">
        <v>4008</v>
      </c>
      <c r="K34" s="57" t="s">
        <v>4067</v>
      </c>
      <c r="L34" s="16" t="s">
        <v>4010</v>
      </c>
      <c r="M34" s="16"/>
      <c r="N34" s="16"/>
      <c r="O34" s="16"/>
      <c r="P34" s="76" t="s">
        <v>4011</v>
      </c>
    </row>
    <row r="35" spans="2:16" ht="105">
      <c r="B35" s="1934"/>
      <c r="C35" s="1940"/>
      <c r="D35" s="42">
        <v>27</v>
      </c>
      <c r="E35" s="21" t="s">
        <v>4126</v>
      </c>
      <c r="F35" s="43" t="s">
        <v>4127</v>
      </c>
      <c r="G35" s="23" t="s">
        <v>4128</v>
      </c>
      <c r="H35" s="44" t="s">
        <v>4129</v>
      </c>
      <c r="I35" s="69" t="s">
        <v>4121</v>
      </c>
      <c r="J35" s="57" t="s">
        <v>4008</v>
      </c>
      <c r="K35" s="57" t="s">
        <v>4067</v>
      </c>
      <c r="L35" s="16" t="s">
        <v>4010</v>
      </c>
      <c r="M35" s="16" t="s">
        <v>4010</v>
      </c>
      <c r="N35" s="16" t="s">
        <v>4010</v>
      </c>
      <c r="O35" s="16" t="s">
        <v>4010</v>
      </c>
      <c r="P35" s="76" t="s">
        <v>4011</v>
      </c>
    </row>
    <row r="36" spans="2:16" ht="90">
      <c r="B36" s="1934"/>
      <c r="C36" s="1940"/>
      <c r="D36" s="42">
        <v>28</v>
      </c>
      <c r="E36" s="14" t="s">
        <v>4109</v>
      </c>
      <c r="F36" s="24" t="s">
        <v>4130</v>
      </c>
      <c r="G36" s="16" t="s">
        <v>4014</v>
      </c>
      <c r="H36" s="41" t="s">
        <v>4131</v>
      </c>
      <c r="I36" s="69" t="s">
        <v>4121</v>
      </c>
      <c r="J36" s="57" t="s">
        <v>4008</v>
      </c>
      <c r="K36" s="57" t="s">
        <v>4067</v>
      </c>
      <c r="L36" s="16" t="s">
        <v>4010</v>
      </c>
      <c r="M36" s="16" t="s">
        <v>4010</v>
      </c>
      <c r="N36" s="16" t="s">
        <v>4010</v>
      </c>
      <c r="O36" s="16" t="s">
        <v>4010</v>
      </c>
      <c r="P36" s="76" t="s">
        <v>4011</v>
      </c>
    </row>
    <row r="37" spans="2:16" ht="47.25">
      <c r="B37" s="1934"/>
      <c r="C37" s="1940"/>
      <c r="D37" s="42">
        <v>29</v>
      </c>
      <c r="E37" s="14" t="s">
        <v>4132</v>
      </c>
      <c r="F37" s="24" t="s">
        <v>4133</v>
      </c>
      <c r="G37" s="16" t="s">
        <v>4134</v>
      </c>
      <c r="H37" s="41" t="s">
        <v>4135</v>
      </c>
      <c r="I37" s="69" t="s">
        <v>4121</v>
      </c>
      <c r="J37" s="57" t="s">
        <v>4008</v>
      </c>
      <c r="K37" s="57" t="s">
        <v>4067</v>
      </c>
      <c r="L37" s="16" t="s">
        <v>4010</v>
      </c>
      <c r="M37" s="16" t="s">
        <v>4010</v>
      </c>
      <c r="N37" s="16" t="s">
        <v>4010</v>
      </c>
      <c r="O37" s="16" t="s">
        <v>4010</v>
      </c>
      <c r="P37" s="76" t="s">
        <v>4011</v>
      </c>
    </row>
    <row r="38" spans="2:16" ht="47.25">
      <c r="B38" s="1934"/>
      <c r="C38" s="1940"/>
      <c r="D38" s="42">
        <v>30</v>
      </c>
      <c r="E38" s="14" t="s">
        <v>4136</v>
      </c>
      <c r="F38" s="24" t="s">
        <v>4137</v>
      </c>
      <c r="G38" s="16" t="s">
        <v>4014</v>
      </c>
      <c r="H38" s="41" t="s">
        <v>4131</v>
      </c>
      <c r="I38" s="69" t="s">
        <v>4121</v>
      </c>
      <c r="J38" s="57" t="s">
        <v>4008</v>
      </c>
      <c r="K38" s="57" t="s">
        <v>4067</v>
      </c>
      <c r="L38" s="16"/>
      <c r="M38" s="16"/>
      <c r="N38" s="16" t="s">
        <v>4010</v>
      </c>
      <c r="O38" s="16"/>
      <c r="P38" s="76" t="s">
        <v>4011</v>
      </c>
    </row>
    <row r="39" spans="2:16" ht="47.25">
      <c r="B39" s="1934"/>
      <c r="C39" s="1940"/>
      <c r="D39" s="42">
        <v>31</v>
      </c>
      <c r="E39" s="14" t="s">
        <v>4138</v>
      </c>
      <c r="F39" s="24" t="s">
        <v>4139</v>
      </c>
      <c r="G39" s="16" t="s">
        <v>4014</v>
      </c>
      <c r="H39" s="45" t="s">
        <v>4131</v>
      </c>
      <c r="I39" s="69" t="s">
        <v>4121</v>
      </c>
      <c r="J39" s="57" t="s">
        <v>4008</v>
      </c>
      <c r="K39" s="57" t="s">
        <v>4067</v>
      </c>
      <c r="L39" s="16"/>
      <c r="M39" s="16" t="s">
        <v>4010</v>
      </c>
      <c r="N39" s="16"/>
      <c r="O39" s="16" t="s">
        <v>4010</v>
      </c>
      <c r="P39" s="76" t="s">
        <v>4011</v>
      </c>
    </row>
    <row r="40" spans="2:16" ht="47.25">
      <c r="B40" s="1935"/>
      <c r="C40" s="1940"/>
      <c r="D40" s="42">
        <v>32</v>
      </c>
      <c r="E40" s="14" t="s">
        <v>4140</v>
      </c>
      <c r="F40" s="24" t="s">
        <v>4141</v>
      </c>
      <c r="G40" s="16" t="s">
        <v>4014</v>
      </c>
      <c r="H40" s="41" t="s">
        <v>4131</v>
      </c>
      <c r="I40" s="69" t="s">
        <v>4121</v>
      </c>
      <c r="J40" s="57" t="s">
        <v>4008</v>
      </c>
      <c r="K40" s="57" t="s">
        <v>4067</v>
      </c>
      <c r="L40" s="16"/>
      <c r="M40" s="16" t="s">
        <v>4010</v>
      </c>
      <c r="N40" s="16"/>
      <c r="O40" s="16" t="s">
        <v>4010</v>
      </c>
      <c r="P40" s="76" t="s">
        <v>4011</v>
      </c>
    </row>
    <row r="41" spans="2:16" ht="126">
      <c r="B41" s="7" t="s">
        <v>4142</v>
      </c>
      <c r="C41" s="1940"/>
      <c r="D41" s="46">
        <v>33</v>
      </c>
      <c r="E41" s="21" t="s">
        <v>4143</v>
      </c>
      <c r="F41" s="43" t="s">
        <v>4141</v>
      </c>
      <c r="G41" s="23" t="s">
        <v>4014</v>
      </c>
      <c r="H41" s="47" t="s">
        <v>4131</v>
      </c>
      <c r="I41" s="86" t="s">
        <v>4121</v>
      </c>
      <c r="J41" s="87" t="s">
        <v>4008</v>
      </c>
      <c r="K41" s="87" t="s">
        <v>4067</v>
      </c>
      <c r="L41" s="23"/>
      <c r="M41" s="23" t="s">
        <v>4010</v>
      </c>
      <c r="N41" s="23"/>
      <c r="O41" s="23"/>
      <c r="P41" s="88" t="s">
        <v>4011</v>
      </c>
    </row>
    <row r="42" spans="2:16" ht="75">
      <c r="B42" s="48" t="s">
        <v>4144</v>
      </c>
      <c r="C42" s="48"/>
      <c r="D42" s="49">
        <v>34</v>
      </c>
      <c r="E42" s="26" t="s">
        <v>4145</v>
      </c>
      <c r="F42" s="10" t="s">
        <v>4146</v>
      </c>
      <c r="G42" s="7" t="s">
        <v>4005</v>
      </c>
      <c r="H42" s="50" t="s">
        <v>4147</v>
      </c>
      <c r="I42" s="68" t="s">
        <v>4148</v>
      </c>
      <c r="J42" s="57" t="s">
        <v>4008</v>
      </c>
      <c r="K42" s="87" t="s">
        <v>4067</v>
      </c>
      <c r="L42" s="57" t="s">
        <v>4010</v>
      </c>
      <c r="M42" s="57" t="s">
        <v>4010</v>
      </c>
      <c r="N42" s="57" t="s">
        <v>4010</v>
      </c>
      <c r="O42" s="57" t="s">
        <v>4010</v>
      </c>
      <c r="P42" s="64" t="s">
        <v>4011</v>
      </c>
    </row>
    <row r="43" spans="2:16">
      <c r="B43" s="48" t="s">
        <v>4149</v>
      </c>
      <c r="C43" s="48"/>
      <c r="D43" s="1927" t="s">
        <v>4150</v>
      </c>
      <c r="E43" s="1928"/>
      <c r="F43" s="1928"/>
      <c r="G43" s="1928"/>
      <c r="H43" s="1928"/>
      <c r="I43" s="89" t="s">
        <v>4151</v>
      </c>
      <c r="J43" s="90"/>
      <c r="K43" s="91"/>
      <c r="L43" s="91"/>
      <c r="M43" s="91"/>
      <c r="N43" s="91"/>
      <c r="O43" s="91"/>
      <c r="P43" s="92"/>
    </row>
    <row r="44" spans="2:16">
      <c r="B44" s="48" t="s">
        <v>4152</v>
      </c>
      <c r="C44" s="48"/>
      <c r="D44" s="1927"/>
      <c r="E44" s="1928"/>
      <c r="F44" s="1928"/>
      <c r="G44" s="1928"/>
      <c r="H44" s="1928"/>
      <c r="I44" s="89" t="s">
        <v>4151</v>
      </c>
      <c r="J44" s="90"/>
      <c r="K44" s="91"/>
      <c r="L44" s="91"/>
      <c r="M44" s="91"/>
      <c r="N44" s="91"/>
      <c r="O44" s="91"/>
      <c r="P44" s="92"/>
    </row>
    <row r="45" spans="2:16">
      <c r="D45" s="1927" t="s">
        <v>4153</v>
      </c>
      <c r="E45" s="1928"/>
      <c r="F45" s="1928"/>
      <c r="G45" s="1928"/>
      <c r="H45" s="1928"/>
      <c r="I45" s="89" t="s">
        <v>4151</v>
      </c>
      <c r="J45" s="90"/>
      <c r="K45" s="91"/>
      <c r="L45" s="91"/>
      <c r="M45" s="91"/>
      <c r="N45" s="91"/>
      <c r="O45" s="91"/>
      <c r="P45" s="92"/>
    </row>
  </sheetData>
  <mergeCells count="24">
    <mergeCell ref="D44:H44"/>
    <mergeCell ref="D45:H45"/>
    <mergeCell ref="B7:B8"/>
    <mergeCell ref="B9:B40"/>
    <mergeCell ref="C7:C8"/>
    <mergeCell ref="C9:C10"/>
    <mergeCell ref="C11:C15"/>
    <mergeCell ref="C16:C18"/>
    <mergeCell ref="C20:C41"/>
    <mergeCell ref="D7:D8"/>
    <mergeCell ref="E7:E8"/>
    <mergeCell ref="F7:F8"/>
    <mergeCell ref="G7:G8"/>
    <mergeCell ref="H7:H8"/>
    <mergeCell ref="E1:P1"/>
    <mergeCell ref="E2:P2"/>
    <mergeCell ref="B5:P5"/>
    <mergeCell ref="L7:O7"/>
    <mergeCell ref="D43:H43"/>
    <mergeCell ref="I7:I8"/>
    <mergeCell ref="J7:J8"/>
    <mergeCell ref="K7:K8"/>
    <mergeCell ref="P7:P8"/>
    <mergeCell ref="B1:D2"/>
  </mergeCells>
  <dataValidations count="1">
    <dataValidation showInputMessage="1" showErrorMessage="1" sqref="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xr:uid="{00000000-0002-0000-1E00-000000000000}"/>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57</vt:i4>
      </vt:variant>
    </vt:vector>
  </HeadingPairs>
  <TitlesOfParts>
    <vt:vector size="88" baseType="lpstr">
      <vt:lpstr>MPI</vt:lpstr>
      <vt:lpstr>index</vt:lpstr>
      <vt:lpstr>ListaS</vt:lpstr>
      <vt:lpstr>Eco</vt:lpstr>
      <vt:lpstr>Tur</vt:lpstr>
      <vt:lpstr>Fro</vt:lpstr>
      <vt:lpstr>Agr</vt:lpstr>
      <vt:lpstr>Vía</vt:lpstr>
      <vt:lpstr>Trá</vt:lpstr>
      <vt:lpstr>Tic</vt:lpstr>
      <vt:lpstr>Min</vt:lpstr>
      <vt:lpstr>Agu</vt:lpstr>
      <vt:lpstr>Edu</vt:lpstr>
      <vt:lpstr>IDS</vt:lpstr>
      <vt:lpstr>Ind</vt:lpstr>
      <vt:lpstr>Cul</vt:lpstr>
      <vt:lpstr>Háb</vt:lpstr>
      <vt:lpstr>Soc</vt:lpstr>
      <vt:lpstr>Muj</vt:lpstr>
      <vt:lpstr>Vic</vt:lpstr>
      <vt:lpstr>PcD</vt:lpstr>
      <vt:lpstr>Rel</vt:lpstr>
      <vt:lpstr>Seg</vt:lpstr>
      <vt:lpstr>Gob</vt:lpstr>
      <vt:lpstr>Amb</vt:lpstr>
      <vt:lpstr>Ries</vt:lpstr>
      <vt:lpstr>Plan</vt:lpstr>
      <vt:lpstr>Hac</vt:lpstr>
      <vt:lpstr>Gral</vt:lpstr>
      <vt:lpstr>Proy</vt:lpstr>
      <vt:lpstr>C.I.G</vt:lpstr>
      <vt:lpstr>index!_Hlk162601982</vt:lpstr>
      <vt:lpstr>Agr!Área_de_impresión</vt:lpstr>
      <vt:lpstr>Agu!Área_de_impresión</vt:lpstr>
      <vt:lpstr>Amb!Área_de_impresión</vt:lpstr>
      <vt:lpstr>Cul!Área_de_impresión</vt:lpstr>
      <vt:lpstr>Eco!Área_de_impresión</vt:lpstr>
      <vt:lpstr>Edu!Área_de_impresión</vt:lpstr>
      <vt:lpstr>Fro!Área_de_impresión</vt:lpstr>
      <vt:lpstr>Gob!Área_de_impresión</vt:lpstr>
      <vt:lpstr>Gral!Área_de_impresión</vt:lpstr>
      <vt:lpstr>Háb!Área_de_impresión</vt:lpstr>
      <vt:lpstr>Hac!Área_de_impresión</vt:lpstr>
      <vt:lpstr>IDS!Área_de_impresión</vt:lpstr>
      <vt:lpstr>Ind!Área_de_impresión</vt:lpstr>
      <vt:lpstr>index!Área_de_impresión</vt:lpstr>
      <vt:lpstr>Min!Área_de_impresión</vt:lpstr>
      <vt:lpstr>Muj!Área_de_impresión</vt:lpstr>
      <vt:lpstr>PcD!Área_de_impresión</vt:lpstr>
      <vt:lpstr>Plan!Área_de_impresión</vt:lpstr>
      <vt:lpstr>Proy!Área_de_impresión</vt:lpstr>
      <vt:lpstr>Rel!Área_de_impresión</vt:lpstr>
      <vt:lpstr>Ries!Área_de_impresión</vt:lpstr>
      <vt:lpstr>Seg!Área_de_impresión</vt:lpstr>
      <vt:lpstr>Soc!Área_de_impresión</vt:lpstr>
      <vt:lpstr>Tic!Área_de_impresión</vt:lpstr>
      <vt:lpstr>Trá!Área_de_impresión</vt:lpstr>
      <vt:lpstr>Tur!Área_de_impresión</vt:lpstr>
      <vt:lpstr>Vía!Área_de_impresión</vt:lpstr>
      <vt:lpstr>Vic!Área_de_impresión</vt:lpstr>
      <vt:lpstr>Agr!Títulos_a_imprimir</vt:lpstr>
      <vt:lpstr>Agu!Títulos_a_imprimir</vt:lpstr>
      <vt:lpstr>Amb!Títulos_a_imprimir</vt:lpstr>
      <vt:lpstr>Cul!Títulos_a_imprimir</vt:lpstr>
      <vt:lpstr>Eco!Títulos_a_imprimir</vt:lpstr>
      <vt:lpstr>Edu!Títulos_a_imprimir</vt:lpstr>
      <vt:lpstr>Fro!Títulos_a_imprimir</vt:lpstr>
      <vt:lpstr>Gob!Títulos_a_imprimir</vt:lpstr>
      <vt:lpstr>Gral!Títulos_a_imprimir</vt:lpstr>
      <vt:lpstr>Háb!Títulos_a_imprimir</vt:lpstr>
      <vt:lpstr>Hac!Títulos_a_imprimir</vt:lpstr>
      <vt:lpstr>IDS!Títulos_a_imprimir</vt:lpstr>
      <vt:lpstr>Ind!Títulos_a_imprimir</vt:lpstr>
      <vt:lpstr>index!Títulos_a_imprimir</vt:lpstr>
      <vt:lpstr>Min!Títulos_a_imprimir</vt:lpstr>
      <vt:lpstr>Muj!Títulos_a_imprimir</vt:lpstr>
      <vt:lpstr>PcD!Títulos_a_imprimir</vt:lpstr>
      <vt:lpstr>Plan!Títulos_a_imprimir</vt:lpstr>
      <vt:lpstr>Proy!Títulos_a_imprimir</vt:lpstr>
      <vt:lpstr>Rel!Títulos_a_imprimir</vt:lpstr>
      <vt:lpstr>Ries!Títulos_a_imprimir</vt:lpstr>
      <vt:lpstr>Seg!Títulos_a_imprimir</vt:lpstr>
      <vt:lpstr>Soc!Títulos_a_imprimir</vt:lpstr>
      <vt:lpstr>Tic!Títulos_a_imprimir</vt:lpstr>
      <vt:lpstr>Trá!Títulos_a_imprimir</vt:lpstr>
      <vt:lpstr>Tur!Títulos_a_imprimir</vt:lpstr>
      <vt:lpstr>Vía!Títulos_a_imprimir</vt:lpstr>
      <vt:lpstr>Vic!Títulos_a_imprimir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GRAMALOTE</dc:creator>
  <cp:lastModifiedBy>CARLOS EDUARDO RODRIGUEZ VALENCIA</cp:lastModifiedBy>
  <cp:lastPrinted>2026-01-07T22:43:03Z</cp:lastPrinted>
  <dcterms:created xsi:type="dcterms:W3CDTF">2016-04-02T07:24:00Z</dcterms:created>
  <dcterms:modified xsi:type="dcterms:W3CDTF">2026-01-07T22:44:30Z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FE93650FC8F44D96B87F68DEBE5AB36F_12</vt:lpwstr>
  </property>
  <property fmtid="{D5CDD505-2E9C-101B-9397-08002B2CF9AE}" pid="3" name="KSOProductBuildVer">
    <vt:lpwstr>3082-12.2.0.23155</vt:lpwstr>
  </property>
</Properties>
</file>