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Info Funcionario\Desktop\"/>
    </mc:Choice>
  </mc:AlternateContent>
  <xr:revisionPtr revIDLastSave="0" documentId="8_{29B42646-D21E-4934-BA52-D5D070A762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DE TRABAJO 2025" sheetId="5" r:id="rId1"/>
    <sheet name="PLAN DE CAPACITACIÓN 2025" sheetId="6" r:id="rId2"/>
    <sheet name="INDICADOR DE CUMPLIMIENTO" sheetId="13" r:id="rId3"/>
    <sheet name="GRAFICAS CUMPLIMIENTO" sheetId="15" r:id="rId4"/>
    <sheet name="PLAN DE CAPACITACIÓN AGRUPA2024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6" i="6" l="1"/>
  <c r="M116" i="6"/>
  <c r="N116" i="6"/>
  <c r="O116" i="6"/>
  <c r="P116" i="6"/>
  <c r="Q116" i="6"/>
  <c r="R116" i="6"/>
  <c r="S116" i="6"/>
  <c r="U119" i="6" s="1"/>
  <c r="T116" i="6"/>
  <c r="U116" i="6"/>
  <c r="V116" i="6"/>
  <c r="W116" i="6"/>
  <c r="X116" i="6"/>
  <c r="Y116" i="6"/>
  <c r="Z116" i="6"/>
  <c r="AA116" i="6"/>
  <c r="AC119" i="6" s="1"/>
  <c r="AB116" i="6"/>
  <c r="AC116" i="6"/>
  <c r="AD116" i="6"/>
  <c r="AE116" i="6"/>
  <c r="AF116" i="6"/>
  <c r="AG116" i="6"/>
  <c r="AH116" i="6"/>
  <c r="AI116" i="6"/>
  <c r="AK119" i="6" s="1"/>
  <c r="AJ116" i="6"/>
  <c r="AK116" i="6"/>
  <c r="AL116" i="6"/>
  <c r="AM116" i="6"/>
  <c r="AN116" i="6"/>
  <c r="AO116" i="6"/>
  <c r="AP116" i="6"/>
  <c r="AQ116" i="6"/>
  <c r="AR116" i="6"/>
  <c r="AS116" i="6"/>
  <c r="AT116" i="6"/>
  <c r="AU116" i="6"/>
  <c r="AV116" i="6"/>
  <c r="AW116" i="6"/>
  <c r="AX116" i="6"/>
  <c r="AY116" i="6"/>
  <c r="BA119" i="6" s="1"/>
  <c r="AZ116" i="6"/>
  <c r="BA116" i="6"/>
  <c r="BB116" i="6"/>
  <c r="BC116" i="6"/>
  <c r="BD116" i="6"/>
  <c r="BE116" i="6"/>
  <c r="BF116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AB114" i="6"/>
  <c r="AC114" i="6"/>
  <c r="AD114" i="6"/>
  <c r="AE114" i="6"/>
  <c r="AF114" i="6"/>
  <c r="AG114" i="6"/>
  <c r="AH114" i="6"/>
  <c r="AI114" i="6"/>
  <c r="AJ114" i="6"/>
  <c r="AK114" i="6"/>
  <c r="AL114" i="6"/>
  <c r="AM114" i="6"/>
  <c r="AN114" i="6"/>
  <c r="AO114" i="6"/>
  <c r="AP114" i="6"/>
  <c r="AQ114" i="6"/>
  <c r="AR114" i="6"/>
  <c r="AS114" i="6"/>
  <c r="AT114" i="6"/>
  <c r="AU114" i="6"/>
  <c r="AV114" i="6"/>
  <c r="AW114" i="6"/>
  <c r="AX114" i="6"/>
  <c r="AY114" i="6"/>
  <c r="AZ114" i="6"/>
  <c r="BA114" i="6"/>
  <c r="BB114" i="6"/>
  <c r="BC114" i="6"/>
  <c r="BD114" i="6"/>
  <c r="BE114" i="6"/>
  <c r="BF114" i="6"/>
  <c r="K116" i="6"/>
  <c r="K114" i="6"/>
  <c r="L241" i="5"/>
  <c r="M241" i="5"/>
  <c r="N241" i="5"/>
  <c r="O241" i="5"/>
  <c r="P241" i="5"/>
  <c r="Q241" i="5"/>
  <c r="R241" i="5"/>
  <c r="S241" i="5"/>
  <c r="T241" i="5"/>
  <c r="U241" i="5"/>
  <c r="V241" i="5"/>
  <c r="W241" i="5"/>
  <c r="X241" i="5"/>
  <c r="Y241" i="5"/>
  <c r="Z241" i="5"/>
  <c r="AA241" i="5"/>
  <c r="AB241" i="5"/>
  <c r="AC241" i="5"/>
  <c r="AD241" i="5"/>
  <c r="AE241" i="5"/>
  <c r="AF241" i="5"/>
  <c r="AG241" i="5"/>
  <c r="AH241" i="5"/>
  <c r="AI241" i="5"/>
  <c r="AJ241" i="5"/>
  <c r="AK241" i="5"/>
  <c r="AL241" i="5"/>
  <c r="AM241" i="5"/>
  <c r="AN241" i="5"/>
  <c r="AO241" i="5"/>
  <c r="AP241" i="5"/>
  <c r="AQ241" i="5"/>
  <c r="AR241" i="5"/>
  <c r="AS241" i="5"/>
  <c r="AT241" i="5"/>
  <c r="AU241" i="5"/>
  <c r="AV241" i="5"/>
  <c r="AW241" i="5"/>
  <c r="AX241" i="5"/>
  <c r="AY241" i="5"/>
  <c r="AZ241" i="5"/>
  <c r="BA241" i="5"/>
  <c r="BB241" i="5"/>
  <c r="BC241" i="5"/>
  <c r="BD241" i="5"/>
  <c r="BE241" i="5"/>
  <c r="BF241" i="5"/>
  <c r="L239" i="5"/>
  <c r="M239" i="5"/>
  <c r="N239" i="5"/>
  <c r="O239" i="5"/>
  <c r="P239" i="5"/>
  <c r="Q239" i="5"/>
  <c r="R239" i="5"/>
  <c r="S239" i="5"/>
  <c r="T239" i="5"/>
  <c r="U239" i="5"/>
  <c r="V239" i="5"/>
  <c r="W239" i="5"/>
  <c r="X239" i="5"/>
  <c r="Y239" i="5"/>
  <c r="Z239" i="5"/>
  <c r="AA239" i="5"/>
  <c r="AB239" i="5"/>
  <c r="AC239" i="5"/>
  <c r="AD239" i="5"/>
  <c r="AE239" i="5"/>
  <c r="AF239" i="5"/>
  <c r="AG239" i="5"/>
  <c r="AH239" i="5"/>
  <c r="AI239" i="5"/>
  <c r="AJ239" i="5"/>
  <c r="AK239" i="5"/>
  <c r="AL239" i="5"/>
  <c r="AM239" i="5"/>
  <c r="AN239" i="5"/>
  <c r="AO239" i="5"/>
  <c r="AP239" i="5"/>
  <c r="AQ239" i="5"/>
  <c r="AR239" i="5"/>
  <c r="AS239" i="5"/>
  <c r="AT239" i="5"/>
  <c r="AU239" i="5"/>
  <c r="AV239" i="5"/>
  <c r="AW239" i="5"/>
  <c r="AX239" i="5"/>
  <c r="AY239" i="5"/>
  <c r="AZ239" i="5"/>
  <c r="BA239" i="5"/>
  <c r="BB239" i="5"/>
  <c r="BC239" i="5"/>
  <c r="BD239" i="5"/>
  <c r="BE239" i="5"/>
  <c r="BF239" i="5"/>
  <c r="K241" i="5"/>
  <c r="K239" i="5"/>
  <c r="M243" i="5" s="1"/>
  <c r="Y118" i="6"/>
  <c r="AW118" i="6"/>
  <c r="BE118" i="6"/>
  <c r="AG118" i="6"/>
  <c r="Q118" i="6"/>
  <c r="D14" i="15"/>
  <c r="D13" i="15"/>
  <c r="D12" i="15"/>
  <c r="D11" i="15"/>
  <c r="D10" i="15"/>
  <c r="D29" i="15"/>
  <c r="D28" i="15"/>
  <c r="D27" i="15"/>
  <c r="D14" i="13"/>
  <c r="D29" i="13"/>
  <c r="AO119" i="6" l="1"/>
  <c r="AG119" i="6"/>
  <c r="AG120" i="6" s="1"/>
  <c r="Q119" i="6"/>
  <c r="Q120" i="6" s="1"/>
  <c r="AS118" i="6"/>
  <c r="AK118" i="6"/>
  <c r="AC118" i="6"/>
  <c r="U118" i="6"/>
  <c r="AS119" i="6"/>
  <c r="AS120" i="6" s="1"/>
  <c r="BA118" i="6"/>
  <c r="BA120" i="6" s="1"/>
  <c r="M119" i="6"/>
  <c r="M118" i="6"/>
  <c r="BE119" i="6"/>
  <c r="BE120" i="6" s="1"/>
  <c r="AW119" i="6"/>
  <c r="AW120" i="6" s="1"/>
  <c r="AO118" i="6"/>
  <c r="Y119" i="6"/>
  <c r="Y120" i="6" s="1"/>
  <c r="U120" i="6"/>
  <c r="AK120" i="6"/>
  <c r="AC120" i="6"/>
  <c r="D33" i="15"/>
  <c r="D32" i="15"/>
  <c r="D26" i="15"/>
  <c r="D25" i="15"/>
  <c r="D24" i="15"/>
  <c r="D23" i="15"/>
  <c r="D22" i="15"/>
  <c r="D21" i="15"/>
  <c r="D20" i="15"/>
  <c r="D19" i="15"/>
  <c r="D18" i="15"/>
  <c r="D9" i="15"/>
  <c r="D8" i="15"/>
  <c r="D7" i="15"/>
  <c r="D6" i="15"/>
  <c r="D5" i="15"/>
  <c r="D4" i="15"/>
  <c r="D3" i="15"/>
  <c r="D28" i="13"/>
  <c r="D27" i="13"/>
  <c r="D26" i="13"/>
  <c r="D25" i="13"/>
  <c r="D13" i="13"/>
  <c r="D12" i="13"/>
  <c r="D11" i="13"/>
  <c r="D10" i="13"/>
  <c r="D24" i="13"/>
  <c r="D9" i="13"/>
  <c r="D33" i="13"/>
  <c r="D32" i="13"/>
  <c r="D23" i="13"/>
  <c r="D22" i="13"/>
  <c r="D21" i="13"/>
  <c r="D20" i="13"/>
  <c r="D19" i="13"/>
  <c r="D18" i="13"/>
  <c r="D4" i="13"/>
  <c r="D5" i="13"/>
  <c r="D6" i="13"/>
  <c r="D7" i="13"/>
  <c r="D8" i="13"/>
  <c r="D3" i="13"/>
  <c r="D52" i="7"/>
  <c r="F56" i="7" s="1"/>
  <c r="AY54" i="7"/>
  <c r="AX54" i="7"/>
  <c r="AW54" i="7"/>
  <c r="AV54" i="7"/>
  <c r="AX57" i="7" s="1"/>
  <c r="AU54" i="7"/>
  <c r="AT54" i="7"/>
  <c r="AS54" i="7"/>
  <c r="AR54" i="7"/>
  <c r="AT57" i="7" s="1"/>
  <c r="AQ54" i="7"/>
  <c r="AP54" i="7"/>
  <c r="AO54" i="7"/>
  <c r="AN54" i="7"/>
  <c r="AP57" i="7" s="1"/>
  <c r="AM54" i="7"/>
  <c r="AL54" i="7"/>
  <c r="AK54" i="7"/>
  <c r="AJ54" i="7"/>
  <c r="AL57" i="7" s="1"/>
  <c r="AI54" i="7"/>
  <c r="AH54" i="7"/>
  <c r="AG54" i="7"/>
  <c r="AF54" i="7"/>
  <c r="AH57" i="7" s="1"/>
  <c r="AE54" i="7"/>
  <c r="AD54" i="7"/>
  <c r="AC54" i="7"/>
  <c r="AB54" i="7"/>
  <c r="AD57" i="7" s="1"/>
  <c r="AA54" i="7"/>
  <c r="Z54" i="7"/>
  <c r="Y54" i="7"/>
  <c r="X54" i="7"/>
  <c r="Z57" i="7" s="1"/>
  <c r="W54" i="7"/>
  <c r="V54" i="7"/>
  <c r="U54" i="7"/>
  <c r="T54" i="7"/>
  <c r="V57" i="7" s="1"/>
  <c r="S54" i="7"/>
  <c r="R54" i="7"/>
  <c r="Q54" i="7"/>
  <c r="P54" i="7"/>
  <c r="R57" i="7" s="1"/>
  <c r="O54" i="7"/>
  <c r="N54" i="7"/>
  <c r="M54" i="7"/>
  <c r="L54" i="7"/>
  <c r="N57" i="7" s="1"/>
  <c r="K54" i="7"/>
  <c r="J54" i="7"/>
  <c r="I54" i="7"/>
  <c r="H54" i="7"/>
  <c r="J57" i="7" s="1"/>
  <c r="G54" i="7"/>
  <c r="F54" i="7"/>
  <c r="E54" i="7"/>
  <c r="D54" i="7"/>
  <c r="F57" i="7" s="1"/>
  <c r="AY52" i="7"/>
  <c r="AX52" i="7"/>
  <c r="AW52" i="7"/>
  <c r="AV52" i="7"/>
  <c r="AX56" i="7" s="1"/>
  <c r="AU52" i="7"/>
  <c r="AT52" i="7"/>
  <c r="AS52" i="7"/>
  <c r="AR52" i="7"/>
  <c r="AT56" i="7" s="1"/>
  <c r="AQ52" i="7"/>
  <c r="AP52" i="7"/>
  <c r="AO52" i="7"/>
  <c r="AN52" i="7"/>
  <c r="AP56" i="7" s="1"/>
  <c r="AM52" i="7"/>
  <c r="AL52" i="7"/>
  <c r="AK52" i="7"/>
  <c r="AJ52" i="7"/>
  <c r="AL56" i="7" s="1"/>
  <c r="AI52" i="7"/>
  <c r="AH52" i="7"/>
  <c r="AG52" i="7"/>
  <c r="AF52" i="7"/>
  <c r="AH56" i="7" s="1"/>
  <c r="AE52" i="7"/>
  <c r="AD52" i="7"/>
  <c r="AC52" i="7"/>
  <c r="AB52" i="7"/>
  <c r="AD56" i="7" s="1"/>
  <c r="AA52" i="7"/>
  <c r="Z52" i="7"/>
  <c r="Y52" i="7"/>
  <c r="X52" i="7"/>
  <c r="Z56" i="7" s="1"/>
  <c r="W52" i="7"/>
  <c r="V52" i="7"/>
  <c r="U52" i="7"/>
  <c r="T52" i="7"/>
  <c r="V56" i="7" s="1"/>
  <c r="S52" i="7"/>
  <c r="R52" i="7"/>
  <c r="Q52" i="7"/>
  <c r="P52" i="7"/>
  <c r="R56" i="7" s="1"/>
  <c r="O52" i="7"/>
  <c r="N52" i="7"/>
  <c r="M52" i="7"/>
  <c r="L52" i="7"/>
  <c r="N56" i="7" s="1"/>
  <c r="K52" i="7"/>
  <c r="J52" i="7"/>
  <c r="I52" i="7"/>
  <c r="H52" i="7"/>
  <c r="J56" i="7" s="1"/>
  <c r="G52" i="7"/>
  <c r="F52" i="7"/>
  <c r="E52" i="7"/>
  <c r="M120" i="6" l="1"/>
  <c r="F120" i="6"/>
  <c r="AO120" i="6"/>
  <c r="F121" i="6"/>
  <c r="AO244" i="5"/>
  <c r="AP58" i="7"/>
  <c r="AX58" i="7"/>
  <c r="AH58" i="7"/>
  <c r="N58" i="7"/>
  <c r="AT58" i="7"/>
  <c r="R58" i="7"/>
  <c r="AD58" i="7"/>
  <c r="AL58" i="7"/>
  <c r="J58" i="7"/>
  <c r="Z58" i="7"/>
  <c r="V58" i="7"/>
  <c r="F58" i="7"/>
  <c r="G120" i="6" l="1"/>
  <c r="Y243" i="5"/>
  <c r="AK243" i="5"/>
  <c r="M244" i="5"/>
  <c r="AK244" i="5"/>
  <c r="AW244" i="5"/>
  <c r="AW243" i="5"/>
  <c r="Y244" i="5"/>
  <c r="AS243" i="5"/>
  <c r="AS244" i="5"/>
  <c r="BE244" i="5"/>
  <c r="U244" i="5"/>
  <c r="U243" i="5"/>
  <c r="Q243" i="5"/>
  <c r="AC243" i="5"/>
  <c r="BA243" i="5"/>
  <c r="AC244" i="5"/>
  <c r="BA244" i="5"/>
  <c r="AG243" i="5"/>
  <c r="AO243" i="5"/>
  <c r="BE243" i="5"/>
  <c r="Q244" i="5"/>
  <c r="AG244" i="5"/>
  <c r="AK245" i="5" l="1"/>
  <c r="Y245" i="5"/>
  <c r="AW245" i="5"/>
  <c r="AS245" i="5"/>
  <c r="Q245" i="5"/>
  <c r="BE245" i="5"/>
  <c r="U245" i="5"/>
  <c r="AG245" i="5"/>
  <c r="AO245" i="5"/>
  <c r="AC245" i="5"/>
  <c r="BA245" i="5"/>
  <c r="F246" i="5"/>
  <c r="M245" i="5" l="1"/>
  <c r="F245" i="5"/>
  <c r="G245" i="5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<sst xmlns="http://schemas.openxmlformats.org/spreadsheetml/2006/main" count="1568" uniqueCount="337">
  <si>
    <t>ITEM</t>
  </si>
  <si>
    <t>ACTIVIDAD</t>
  </si>
  <si>
    <t>RECURSOS</t>
  </si>
  <si>
    <t>P/E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</si>
  <si>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</si>
  <si>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</si>
  <si>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</si>
  <si>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</si>
  <si>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</si>
  <si>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</si>
  <si>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</si>
  <si>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</si>
  <si>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</si>
  <si>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</si>
  <si>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</si>
  <si>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</si>
  <si>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Financiero</t>
  </si>
  <si>
    <t>Técnico</t>
  </si>
  <si>
    <t>Personal</t>
  </si>
  <si>
    <t>Equipo SST</t>
  </si>
  <si>
    <t>X</t>
  </si>
  <si>
    <t>P</t>
  </si>
  <si>
    <t>E</t>
  </si>
  <si>
    <t xml:space="preserve">PROGRAMA DE ORDEN Y ASEO </t>
  </si>
  <si>
    <t xml:space="preserve">LINEA </t>
  </si>
  <si>
    <t xml:space="preserve">Herramientas Virtuales para la capacitación </t>
  </si>
  <si>
    <t>Video Beam,computador, oficinas de la G.N.S.</t>
  </si>
  <si>
    <t xml:space="preserve">Capacitaciòn roles y responsabilidades </t>
  </si>
  <si>
    <t>Equipo SST- COPASST</t>
  </si>
  <si>
    <t>Herramientas digitales</t>
  </si>
  <si>
    <t>Equipo SST- COVILA</t>
  </si>
  <si>
    <t>Cartelera informativa</t>
  </si>
  <si>
    <t xml:space="preserve">Plegables, Herramientas digitales </t>
  </si>
  <si>
    <t xml:space="preserve">Lista de verificaciòn </t>
  </si>
  <si>
    <t>Capacitaciòn riesgo biologico</t>
  </si>
  <si>
    <t xml:space="preserve">Adquisiciòn y compra de insumos </t>
  </si>
  <si>
    <t xml:space="preserve">Comutador y herramientas ofimaticas </t>
  </si>
  <si>
    <t xml:space="preserve">Equipo SST- Gestion de riesgo </t>
  </si>
  <si>
    <t xml:space="preserve">Extintores, EPP,  herramientas ofimaticas </t>
  </si>
  <si>
    <t xml:space="preserve">Utilizaciòn de extintores </t>
  </si>
  <si>
    <t xml:space="preserve">Herramientas ofimaticas </t>
  </si>
  <si>
    <t xml:space="preserve">Equipo SST </t>
  </si>
  <si>
    <t>Divulgaciòn plan de emergencia (inducciòn)</t>
  </si>
  <si>
    <t xml:space="preserve">EMERGENCIAS </t>
  </si>
  <si>
    <t>Computador , video Beam , herramientas digitales</t>
  </si>
  <si>
    <t xml:space="preserve">Herramientas ofimaticas y digitales </t>
  </si>
  <si>
    <t>Equipo SST - IPS</t>
  </si>
  <si>
    <t>FECHA IMPLEMENTACION:</t>
  </si>
  <si>
    <t>TITULO DEL PROGRAMA</t>
  </si>
  <si>
    <t>FRECUENCIA DE MEDICION</t>
  </si>
  <si>
    <t>FECHA REVISIÓN AUDITORIAS:</t>
  </si>
  <si>
    <t>ANUAL</t>
  </si>
  <si>
    <t>OBJETIVO:</t>
  </si>
  <si>
    <t xml:space="preserve">AUTORIDAD </t>
  </si>
  <si>
    <t>RESPONSABLE DEL PROGRAMA</t>
  </si>
  <si>
    <t>SEGURIDAD Y SALUD EN EL TRABAJO</t>
  </si>
  <si>
    <t>AREA DE APLICACIÓN</t>
  </si>
  <si>
    <t xml:space="preserve">PERSONAL DE LA EMPRESA </t>
  </si>
  <si>
    <t>ELABORADO POR.</t>
  </si>
  <si>
    <t>FECHA DE ELABORACIÒN .</t>
  </si>
  <si>
    <t>ENE</t>
  </si>
  <si>
    <t>FEB</t>
  </si>
  <si>
    <t>MAR</t>
  </si>
  <si>
    <t>MAY</t>
  </si>
  <si>
    <t>JUN</t>
  </si>
  <si>
    <t>JUL</t>
  </si>
  <si>
    <t>AGO</t>
  </si>
  <si>
    <t>SEP</t>
  </si>
  <si>
    <t>OCT</t>
  </si>
  <si>
    <t>NOV</t>
  </si>
  <si>
    <t>DIC</t>
  </si>
  <si>
    <t>ABR</t>
  </si>
  <si>
    <t>Herramientas ofimaticas y digitales, video beam</t>
  </si>
  <si>
    <t>Evaluación teórica y práctica sobre del plan estratégico de seguridad vial</t>
  </si>
  <si>
    <t>PSICOSOCIAL</t>
  </si>
  <si>
    <t>CUMPLIMIENTO TOTAL</t>
  </si>
  <si>
    <t xml:space="preserve">ACTIVIDADES PROGRAMADAS </t>
  </si>
  <si>
    <t>ACTIVIDADES EJECUTADAS</t>
  </si>
  <si>
    <t xml:space="preserve">Capacitacion control de incendios y manejo de extintores </t>
  </si>
  <si>
    <t xml:space="preserve">Capacitacion evacuaciòn y rescate </t>
  </si>
  <si>
    <t>Inducciòn SG-SST Generalidades del SG-SST-SSGSS- Conceptos legales AT EL- DEC. 1072 Y RES 0312 DE 20219</t>
  </si>
  <si>
    <t xml:space="preserve">Capacitaciòn de procedimiento de trabajo seguro en alturas </t>
  </si>
  <si>
    <t>Establecer, documentar, implementar, mantener y mejorar en forma continua un Sistema de Gestión de la Seguridad y Salud en el Trabajo SG-SST de acuerdo con los requisitos del Decreto 1072 de 2015 y Resolución 0312 del 2019, en la organización GOBERNACIÒN DE NORTE DE SANTANDER, y determinar cómo se cumplirán estos requisitos al identificar los peligros, valorar y controlar los riesgos a los que están expuestos sus trabajadores con el fin de generarles un ambiente de trabajo seguro y confiable.</t>
  </si>
  <si>
    <t>Fecha: 3-01-2021</t>
  </si>
  <si>
    <t xml:space="preserve">Versiòn 2. </t>
  </si>
  <si>
    <t>Capacitación de prevencion de la seguridad vial</t>
  </si>
  <si>
    <t>TRABAJO EN ALTURAS</t>
  </si>
  <si>
    <t xml:space="preserve">Celebracion de la semana de la Seguridad y Salud en el Trabajo. </t>
  </si>
  <si>
    <t>Capacitacion del buen uso y Entrega de EPP</t>
  </si>
  <si>
    <t xml:space="preserve">CONDICIONES DE SEGURIDAD </t>
  </si>
  <si>
    <t>Capacitacitacion Identificacion de sustancias quimicas</t>
  </si>
  <si>
    <t xml:space="preserve">Capacitacion de hojas de seguridad de los productos quimicos utilizados </t>
  </si>
  <si>
    <t>Capacitacion del manejo de herramientas manuales y el cuidado de manos.</t>
  </si>
  <si>
    <t xml:space="preserve">Capacitacion de medidas de actuacion frente al riesgo publico. </t>
  </si>
  <si>
    <t>RESPONSABLE  SG-SST</t>
  </si>
  <si>
    <t xml:space="preserve">MACROPROCESO: SOPORTE </t>
  </si>
  <si>
    <t>PROCESO: GESTIÓN TALENTO HUMANO</t>
  </si>
  <si>
    <t>ELABORACIÓN Y EJECUCIÓN DEL PLAN DE APRENDIZAJE</t>
  </si>
  <si>
    <t>MENSUAL</t>
  </si>
  <si>
    <t>MS-TH-PA-10</t>
  </si>
  <si>
    <t>Capacitacion uso adecuado de EPP personal de servicios generales</t>
  </si>
  <si>
    <t xml:space="preserve">REVISADO POR. </t>
  </si>
  <si>
    <t>APROBADO POR.</t>
  </si>
  <si>
    <t xml:space="preserve">Catarsis emocional grupal </t>
  </si>
  <si>
    <t>Prevención de la violencia fisica y mental</t>
  </si>
  <si>
    <t xml:space="preserve">Sindrome de agotamiento BURNOUT </t>
  </si>
  <si>
    <t>Capacitacion del Auto- reporte de actos y condiciones inseguras (AT)</t>
  </si>
  <si>
    <t>MS-TH-PA-09</t>
  </si>
  <si>
    <t>PLAN ANUAL SISTEMA DE GESTIÓN DE  SEGURIDAD Y SALUD EN EL TRABAJO</t>
  </si>
  <si>
    <t>OBJETIVOS DEL SG-SST</t>
  </si>
  <si>
    <t xml:space="preserve"> Diseñar e implementar procedimientos, planes, programas y documentos necesarios para controlar los peligros, identificar y cumplir los requisitos legales aplicables y demás requisitos del Decreto 1072 y otros que la organización suscriba para garantizar las condiciones de salud en el trabajo.</t>
  </si>
  <si>
    <t>Equipo SST- IPS que realiza los examenes</t>
  </si>
  <si>
    <t xml:space="preserve">Entrega de recomendaciones de examenes ocupacionales </t>
  </si>
  <si>
    <t xml:space="preserve">Informe de condiciones de salud </t>
  </si>
  <si>
    <t xml:space="preserve">Ips Gegisalud </t>
  </si>
  <si>
    <t xml:space="preserve">Descripcion Sociodemografica (ALISSTA) </t>
  </si>
  <si>
    <t xml:space="preserve">Revision del profesiograma y archivo de documentacion de la acreditacion de la IPS </t>
  </si>
  <si>
    <t xml:space="preserve">Actualizaciòn de la base de datos sobre recomendaciones y restricciones medico laborales </t>
  </si>
  <si>
    <t>Realizar el diagnóstico de las condiciones de trabajo, para identificar los peligros, evaluar y valorar los riesgos y determinar los controles adecuados para evitar accidentes laborales y enfermedades laborales, y por ende aportando a su crecimiento integral y al sostenimiento del SG-SST.</t>
  </si>
  <si>
    <t xml:space="preserve">Actualización del Programa de orden y Aseo </t>
  </si>
  <si>
    <t>Garantizar el cumplimiento a la legislación y normatividad en materia de Seguridad y Salud en el Trabajo, como requisito para el buen funcionamiento de toda la organización.</t>
  </si>
  <si>
    <t>COMITÉ PARITARIO DE SST</t>
  </si>
  <si>
    <t xml:space="preserve">Reuniones mensuales </t>
  </si>
  <si>
    <t>Socializacion de las medidas preventivas y correctivas implementadas por el SG-SST</t>
  </si>
  <si>
    <t>Socialización resultados de  Auditoria del SG-SST</t>
  </si>
  <si>
    <t xml:space="preserve">Rendicion de cuentas </t>
  </si>
  <si>
    <t xml:space="preserve">COMITÉ DE CONVIVENCIA LABORAL </t>
  </si>
  <si>
    <t xml:space="preserve">Reuniones trimestrales </t>
  </si>
  <si>
    <t xml:space="preserve">Rendición de cuentas COVILA </t>
  </si>
  <si>
    <t>Diseñar e implementar procedimientos, planes, programas y documentos necesarios para controlar los peligros, identificar y cumplir los requisitos legales aplicables y demás requisitos del Decreto 1072 y otros que la organización suscriba para garantizar las condiciones de salud en el trabajo</t>
  </si>
  <si>
    <t>Actualizacion de la matriz de Roles y Responsabilidades</t>
  </si>
  <si>
    <t>Equipo SST- Talento Humano</t>
  </si>
  <si>
    <t>Mediciòn de los indicadores del SG-SST</t>
  </si>
  <si>
    <t>Programación de auditoria  interna del SG-SST</t>
  </si>
  <si>
    <t>Equipo SST- Equipo Auditor</t>
  </si>
  <si>
    <t>Equipo SST- Talento humano- Alta direcciòn</t>
  </si>
  <si>
    <t xml:space="preserve">Revision por la alta Direccion </t>
  </si>
  <si>
    <t xml:space="preserve">Autorrerporte y evaluación estandares minimos ARL - MinTrabajo </t>
  </si>
  <si>
    <t xml:space="preserve">Realizar seguimiento al cierre de los planes de accion generados de las investigaciones. </t>
  </si>
  <si>
    <t>Realizar el diagnóstico de las condiciones de trabajo, para identificar los peligros, evaluar y valorar los riesgos e Intervenir y determinar los controles adecuados para evitar accidentes laborales y enfermedades laborales, y por ende aportando a su crecimiento integral y al sostenimiento del SG-SST.</t>
  </si>
  <si>
    <t xml:space="preserve">INSPECCIONES </t>
  </si>
  <si>
    <t xml:space="preserve">Inspecciones puestos de trabajo de acuerdo a solicitud </t>
  </si>
  <si>
    <t xml:space="preserve">Lista de verificaciòn de condiciones, computador y herramientas ofimaticas </t>
  </si>
  <si>
    <t xml:space="preserve">Inspecciones e inventario de gabinetes contra incendios </t>
  </si>
  <si>
    <t>Inspecciones extintores</t>
  </si>
  <si>
    <t>Inspecciones camillas</t>
  </si>
  <si>
    <t xml:space="preserve">Inspecciones botiquin </t>
  </si>
  <si>
    <t xml:space="preserve">Inspecciones Orden y aseo </t>
  </si>
  <si>
    <t xml:space="preserve">Inspecciones riesgo de alturas (Escaleras tipo Avion ) </t>
  </si>
  <si>
    <t xml:space="preserve">Inspecciones Locativas </t>
  </si>
  <si>
    <t>Revisión del  Programa de trabajo seguro en alturas</t>
  </si>
  <si>
    <t>Capacitacion Prevencion de caidas a mismo y diferente nivel.(AT)</t>
  </si>
  <si>
    <t xml:space="preserve"> Realizar el diagnóstico de las condiciones de trabajo, para identificar los peligros, evaluar y valorar los riesgos y determinar los controles adecuados para evitar accidentes laborales y enfermedades laborales, y por ende aportando a su crecimiento integral y al sostenimiento del SG-SST.</t>
  </si>
  <si>
    <t xml:space="preserve">Actualizaciòn plan de emergencia </t>
  </si>
  <si>
    <t xml:space="preserve">Herramientas digitales, computador y oficinas </t>
  </si>
  <si>
    <t xml:space="preserve">Fortalecimiento de la brigada de emergencias </t>
  </si>
  <si>
    <t xml:space="preserve">Elementos que requiere el botiquin según la categoria, y  herramientas ofimaticas </t>
  </si>
  <si>
    <t>Simulacro Institucional</t>
  </si>
  <si>
    <t>Insumos (extintores, botiquin, chalecos)</t>
  </si>
  <si>
    <t>Concurso de pausas activas</t>
  </si>
  <si>
    <t>RESPONSABILIDADES</t>
  </si>
  <si>
    <t xml:space="preserve">Gobernador/ Responsable del SG-SST </t>
  </si>
  <si>
    <t xml:space="preserve">Actualización de politicas del SG-SST:
Politica de Seguridad y Salud en el Trabajo
Politica Prevencion del consumo de alcohol
Prevencion del Acoso Laboral
 </t>
  </si>
  <si>
    <t xml:space="preserve">OBSERVACION </t>
  </si>
  <si>
    <t xml:space="preserve">Asignación de recursos para la implementacion del  SG-SST de aceurdo a sus necesidades. </t>
  </si>
  <si>
    <t>Recursos Asignados mediante ordenanza
 N° 0012del 20/12/2023.</t>
  </si>
  <si>
    <t xml:space="preserve">Actualizacion y divulgacion  de los objetivos del SG-SST </t>
  </si>
  <si>
    <t xml:space="preserve"> Responsable del SG-SST </t>
  </si>
  <si>
    <t xml:space="preserve">Matriz de objetivos metas e indicadores, divulgacion mediante el proceso de induccion.  </t>
  </si>
  <si>
    <t>Documentar la socializacion de los roles y responsabildiades mediante la induccion.</t>
  </si>
  <si>
    <t xml:space="preserve">Cambio de Representante legal de la  Gobernacion. 
Aprobacion mediante resolucion
Socializacion mediante proceso de induccion. </t>
  </si>
  <si>
    <t>Revisar y actualizar la matriz de requisitos legales.</t>
  </si>
  <si>
    <t xml:space="preserve">Revisar y actualizar la matriz de Peligros y riesgos. </t>
  </si>
  <si>
    <t>Minimo una vez al año.</t>
  </si>
  <si>
    <t>Por cada centro de trabajo.</t>
  </si>
  <si>
    <t>Socializacion de reglamento de higiene y seguridad industrial.</t>
  </si>
  <si>
    <t xml:space="preserve"> Mediante el proceso de la inducción y/o reinducción. </t>
  </si>
  <si>
    <t xml:space="preserve">Elaboracion y Seguimiento del plan de trabajo anual </t>
  </si>
  <si>
    <t>Elaboracion y Seguimiento  al plan de Capacitaciones</t>
  </si>
  <si>
    <t xml:space="preserve">Elaboracion y Seguimiento al cronograma de inspecciones </t>
  </si>
  <si>
    <t xml:space="preserve">Seguimiento Mensual </t>
  </si>
  <si>
    <t>Basado en los lineamientos de la Resolucion 1401/2007.</t>
  </si>
  <si>
    <t>Reportar oportunamente  e investigar los accidentes de trabajo en un plazo no mayor a 15 dias.</t>
  </si>
  <si>
    <t>Mantener los soportes de los cierres en archivo adjunto a los informes de las investigaciones.</t>
  </si>
  <si>
    <t>Documentar  las Acciones correctivas y preventivas y de Gestion del Cambio aplicado al SG-SST</t>
  </si>
  <si>
    <t xml:space="preserve"> Responsable del SG-SST 
Apoyo contratistas </t>
  </si>
  <si>
    <t>Mantener el registro en la matriz de Mejora continua mensual.</t>
  </si>
  <si>
    <t>Socializar informe al copasst, secretario general.</t>
  </si>
  <si>
    <t>Una vez al año
Socializar informe al copasst, secretario general.</t>
  </si>
  <si>
    <t xml:space="preserve">Una vez al año 
debe rendir cuentas, copasst, covila,responsable SG-SST. </t>
  </si>
  <si>
    <t>En cuemplimiento a la circular dada en el periodo por el ente de control.</t>
  </si>
  <si>
    <t xml:space="preserve">Participar en la revision de la politica de seguridad y salud en el trabajo </t>
  </si>
  <si>
    <t>Dejar documentado el proceso de revision.</t>
  </si>
  <si>
    <t>Participar en las Investigaciònes que se presenten  A.T.- E..L</t>
  </si>
  <si>
    <t>Mantene la evidencia de los infomes de investigacion.</t>
  </si>
  <si>
    <t xml:space="preserve">Solicitar apoyo con la ARL </t>
  </si>
  <si>
    <t xml:space="preserve">Normatividad legal vigente. COPASST. 1072/2015 Solicitar apoyo con la ARL </t>
  </si>
  <si>
    <t>Capacitaciòn en Identificaciòn de Peligros e inspecciones de seguridad</t>
  </si>
  <si>
    <t xml:space="preserve">Basado en los lineamientos de la Resolucion 1401/2007. Solicitar apoyo con la ARL </t>
  </si>
  <si>
    <t xml:space="preserve">Participacion de la socializacion del informe de revision por la alta direccion. </t>
  </si>
  <si>
    <t>Dejar documentado el proceso de participacion.</t>
  </si>
  <si>
    <t xml:space="preserve">Normatividad Legal Vigente </t>
  </si>
  <si>
    <t>Capacitación Funciones y Responsabilidades  del comité de convivencia laboral y reglamento interno</t>
  </si>
  <si>
    <t xml:space="preserve">Capacitar a los miembros del comité de convivencia laboral y que estos apropien los conocimientos </t>
  </si>
  <si>
    <t xml:space="preserve">Socialización a los miembros del comité los alcances y resultados de la auditoria. </t>
  </si>
  <si>
    <t xml:space="preserve">El COPASST socializara la rendición de cuentas y como soporte el respectivo informe </t>
  </si>
  <si>
    <t xml:space="preserve">El COVILA  socializara la rendición de cuentas y como soporte el respectivo informe </t>
  </si>
  <si>
    <t>Responsable SG-SST
Psicologa Esp. SST</t>
  </si>
  <si>
    <t>Responsable SG-SST
Terapeuta Ocupacional Esp. SST</t>
  </si>
  <si>
    <t>Responsable SG-SST
Apoyo de Contratistas</t>
  </si>
  <si>
    <t>Revisar en las diferentes secretarias y/o centros de trabajo y diligenciar la respectiva lista de verificación</t>
  </si>
  <si>
    <t xml:space="preserve">Inspecciones puestos de trabajo a los funcionarios que ingresaron nuevos y a los que se les han realizado cambios 
Realizar informe y debido seguimiento </t>
  </si>
  <si>
    <t>Capacitacion de manejo de cargas</t>
  </si>
  <si>
    <t xml:space="preserve">Realizar a los funcionarios que cuentan con funciones de archivo, mantenimiento  y servicios generales </t>
  </si>
  <si>
    <t xml:space="preserve">Realizar a los funcionarios que presentan dolencias, molestias y diagnosticos asociados a desordenes musculoesqueleticos </t>
  </si>
  <si>
    <t xml:space="preserve">Realizar el concurso por secretaria evaluado participación e innovación </t>
  </si>
  <si>
    <t>x</t>
  </si>
  <si>
    <t xml:space="preserve">Terapeuta Ocupacional Esp. SST - Apoyo Arl </t>
  </si>
  <si>
    <t xml:space="preserve">Responsable del SG-SST 
Apoyo de contratistas </t>
  </si>
  <si>
    <t xml:space="preserve">Actualización del SVE Desordenes musculoesqueleticos </t>
  </si>
  <si>
    <t xml:space="preserve">Terapeuta Ocupacional Esp. SST </t>
  </si>
  <si>
    <t>Realizar encuesta a los funcionarios sobre las condiciones del puesto de trabajo  y molestias musculares</t>
  </si>
  <si>
    <t xml:space="preserve">Realizar los Analisis de Puesto de Trabajo que sean solicitados por la ARL, EPS o Junta de Calificación para la respectiva PCL </t>
  </si>
  <si>
    <t xml:space="preserve">Realizar a funcionarios por grupos focalizados según los resultados de la Bateria de Riesgo Psicosocial. </t>
  </si>
  <si>
    <t xml:space="preserve">Realizar a todos los funcionarios de la Gobernación </t>
  </si>
  <si>
    <t>Realizar el diligenciamiento del formato de recomendaciones y se debe entregar al funcionario</t>
  </si>
  <si>
    <t>Examenes ocupacionales ingreso, periodicos y retiro</t>
  </si>
  <si>
    <t xml:space="preserve">Teniendo en cuenta los resultados de los examenes  ocupacionales de la vigencia anterior la Ips envia el informe de condiciones de salud. </t>
  </si>
  <si>
    <t>Realizar los examenes según el profesiograma</t>
  </si>
  <si>
    <t xml:space="preserve">Solicitar a la IPS y a la Arl apoyo pata rebision de los profesiogramas </t>
  </si>
  <si>
    <t>IPS</t>
  </si>
  <si>
    <t>IPS
Responsable SG-SST</t>
  </si>
  <si>
    <t>Responsable SG-SST
Funcionario SST</t>
  </si>
  <si>
    <t>Diligenciar la matriz de recomendaciones medicas y discriminar los funcionarios que presentan antecedentes de salud</t>
  </si>
  <si>
    <t xml:space="preserve">Realizar la descripción Sociodemografica (ALISSTA) </t>
  </si>
  <si>
    <t>Seguimiento a los casos identificados con restricciones o recomendaciones medicas de origen comun y laboral.</t>
  </si>
  <si>
    <t>Detección del caso medico con restricciones. 
Realizar acta de reincorporación, reasignación o reubicación.
Realizar el seguimiento a funcionarios cada 6 meses</t>
  </si>
  <si>
    <t>Actualizacion del programa de habitos y entorno saludable</t>
  </si>
  <si>
    <t>Semana de la salud</t>
  </si>
  <si>
    <t>Capacitación sindrome metabolico</t>
  </si>
  <si>
    <t>Realizar a grupos focalizados</t>
  </si>
  <si>
    <t xml:space="preserve">Capacitación riesgo cardiovascular </t>
  </si>
  <si>
    <t>Realizar a todos los funcionarios</t>
  </si>
  <si>
    <t>Realizar actividades deportivas y ludicas</t>
  </si>
  <si>
    <t>Realizar revisión y actualizar el programa según los cambios de la normatividad</t>
  </si>
  <si>
    <t>Realizar a todos los funcionarios por oficina</t>
  </si>
  <si>
    <t xml:space="preserve">Realizar taller por las secretarias y/u oficinas. </t>
  </si>
  <si>
    <t>Realizar la capacitación a grupos focalizados que se encuentre en riesgo a trabajo en alturas</t>
  </si>
  <si>
    <t xml:space="preserve">Realizar a los funcionarios que presentan accidentes de trabajo inmersos en el plan de acción de los mismos. </t>
  </si>
  <si>
    <t>Realizar la capacitación a grupos focalizados que se encuentre expuestos al riesgo electrico</t>
  </si>
  <si>
    <t>Realizar la capacitación a grupos focalizados que se encuentre expuestos al quimico (servicios generales)</t>
  </si>
  <si>
    <t xml:space="preserve"> x</t>
  </si>
  <si>
    <t>Realizar a grupos focalizados especificamente los conductores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</si>
  <si>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</si>
  <si>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Conductas suicidas, y adopción de herramientas de ayuda y manejo de situaciones difíciles</t>
  </si>
  <si>
    <t>Adopción de programas mindfulness, o atención plena con el propósito de contribuir a reducir el estrés</t>
  </si>
  <si>
    <t xml:space="preserve">Manejo adecuado de la depresión y la ansiedad </t>
  </si>
  <si>
    <t>Resiliencia</t>
  </si>
  <si>
    <t xml:space="preserve">Psicólogas </t>
  </si>
  <si>
    <t>Psicólogas</t>
  </si>
  <si>
    <t>Realizar actividades encaminadas a deportes, nutrición-metabolicas, cuidado de la salud, prevención de enefermedades, emprendimiento, creatividad, sedentarismo, nutrición saludable</t>
  </si>
  <si>
    <t xml:space="preserve">Realizar la actualización según los resultados del informe de condiciones de salud </t>
  </si>
  <si>
    <t xml:space="preserve">PROGRAMA GESTIÓN DE LA SALUD </t>
  </si>
  <si>
    <t>PROGRAMAS DE PROMOCIÓN Y PREVENCIÓN (SEMANA DE LA SALUD)</t>
  </si>
  <si>
    <t>BÁSICO LEGAL 
SG-SST</t>
  </si>
  <si>
    <t>DESORDENES MUSCULO ESQUELÉTICOS</t>
  </si>
  <si>
    <t xml:space="preserve">QUÍMICO </t>
  </si>
  <si>
    <t xml:space="preserve">BIOLÓGICO </t>
  </si>
  <si>
    <t>Socialización de los planes de emergencia (inducciòn)</t>
  </si>
  <si>
    <t xml:space="preserve">Conformación y Fortalecimiento de la brigada de emergencias </t>
  </si>
  <si>
    <t xml:space="preserve">PLAN DE TRABAJO ANUAL DE SEGURIDAD Y SALUD EN EL TRABAJO </t>
  </si>
  <si>
    <t xml:space="preserve">PLAN DE CAPACITACIÓN   DE SEGURIDAD Y SALUD EN EL TRABAJO </t>
  </si>
  <si>
    <t>PLAN CAPACITACIÓN  SISTEMA DE GESTIÓN DE  SEGURIDAD Y SALUD EN EL TRABAJO</t>
  </si>
  <si>
    <t>CAPACITACIONES COMITÉ PARITARIO DE SEGURIDAD Y SALUD EN EL TRABAJO</t>
  </si>
  <si>
    <t>CAPACITACIONES DE LA NORMATIVIDAD  BÁSICO LEGAL 
SG-SST</t>
  </si>
  <si>
    <t>CAPACITACIONES DEL COMITÉ DE CONVIVENCIA LABORAL</t>
  </si>
  <si>
    <t>CAPACITACIONES DEL PELIGRO BIOMECANICO - DESORDENES MUSCULO ESQUELÉTICOS</t>
  </si>
  <si>
    <t>CAPACITACIONES DEL PELIGRO PSICOSOCIAL</t>
  </si>
  <si>
    <t>CAPACITACIONES DEL PROGRAMAS DE PROMOCIÓN Y PREVENCIÓN (SEMANA DE LA SALUD)</t>
  </si>
  <si>
    <t xml:space="preserve">CAPACITACIONES DEL PROGRAMA DE ORDEN Y ASEO </t>
  </si>
  <si>
    <t>CAPACITACIONES DEL TRABAJO EN ALTURAS</t>
  </si>
  <si>
    <t xml:space="preserve">CAPACITACIONES DE CONDICIONES DE SEGURIDAD </t>
  </si>
  <si>
    <t xml:space="preserve">CAPACITACIONES DEL PELIGRO QUÍMICO </t>
  </si>
  <si>
    <t xml:space="preserve">CAPACITACIONES DEL PELIGRO BIOLÓGICO </t>
  </si>
  <si>
    <t>CAPACITACIONES DE EMERGENCIAS</t>
  </si>
  <si>
    <t xml:space="preserve">CAPACITACIONES DE SEGURIDAD VIAL </t>
  </si>
  <si>
    <t>FUNCIONARIOS Y SERVIDORES PUBLICOS  SST</t>
  </si>
  <si>
    <t xml:space="preserve">APROBADO POR. </t>
  </si>
  <si>
    <t>JULIO CESAR SILVA SECRETARIO GENERAL</t>
  </si>
  <si>
    <t xml:space="preserve">MABEL AMPARO COLMENARES BECERRAL </t>
  </si>
  <si>
    <t>Aplicación de la batería de riesgo psicosocial</t>
  </si>
  <si>
    <t>Elaboración de la batería de riesgo psicosocial</t>
  </si>
  <si>
    <t>Elaboración del programa de vigilancia epidemiológica de riesgo psicosocial</t>
  </si>
  <si>
    <t xml:space="preserve">MES </t>
  </si>
  <si>
    <t xml:space="preserve">PORCENTAJE DE CUMPLIMIENTO MENSUAL </t>
  </si>
  <si>
    <t xml:space="preserve">INDICADOR DE CUMPLIMIENTO DEL PLAN DE TRABAJO ANUAL DE ÁREA DE SEGURIDAD Y SALUD EN EL TRABAJO DE LA GOBERNACIÓN DE NORTE DE SANTANDER- PRIMER SEMESTRE DE LA VIGENCIA 2024 </t>
  </si>
  <si>
    <t xml:space="preserve">INDICADOR DE CUMPLIMIENTO DEL PLAN DE CAPACITACIÓN DEL ÁREA DE SEGURIDAD Y SALUD EN EL TRABAJO DE LA GOBERNACIÓN DE NORTE DE SANTANDER- PRIMER SEMESTRE DE LA VIGENCIA 2024 </t>
  </si>
  <si>
    <t xml:space="preserve">PLAN </t>
  </si>
  <si>
    <t xml:space="preserve">PLAN ANUAL SST </t>
  </si>
  <si>
    <t>PLAN DE CAPACITACIÓN SST</t>
  </si>
  <si>
    <t xml:space="preserve">Encuesta de actualización del riesgo de seguridad vial PESV </t>
  </si>
  <si>
    <t>Capcitación Uso de elementos de protección personal</t>
  </si>
  <si>
    <t xml:space="preserve">Capacitación control y aplicación del plan de mejoramiento preventivo del vehiculo </t>
  </si>
  <si>
    <t>Capacitación en resolución de conflictos</t>
  </si>
  <si>
    <t>SEGURIDAD VIAL</t>
  </si>
  <si>
    <t xml:space="preserve">Capacitaciòn Prevencion del acoso laboral </t>
  </si>
  <si>
    <t>Capacitación en liderazgo y toma de decisiones</t>
  </si>
  <si>
    <t>Capacitación en prevención de Discopatía Lumbar y enfermedades de columna vertebral</t>
  </si>
  <si>
    <t>Entrega de Mouse Ergonómicos y reposapiés</t>
  </si>
  <si>
    <t xml:space="preserve">Entrega de Sillas ergonomicas </t>
  </si>
  <si>
    <t>Secretaria General-Equipo SST</t>
  </si>
  <si>
    <t xml:space="preserve">Entrega de sillas ergonomicas a las diferentes sedes </t>
  </si>
  <si>
    <t xml:space="preserve">Realizar entrega a todos los funcionarios de Mouse Ergonómicos y reposapiés a los que lo requieran </t>
  </si>
  <si>
    <t>Capacitación de Sindrome de Manguito Rotador, Epicondilitis y Tunel Carpiano</t>
  </si>
  <si>
    <t>Inspecciones de Puesto de Trabajo</t>
  </si>
  <si>
    <t>Analisis de Puesto de Trabajo</t>
  </si>
  <si>
    <t xml:space="preserve">Realizar las Inspección de Puesto de Trabajo según los cambios ergonomicos realizados por la empresa </t>
  </si>
  <si>
    <t xml:space="preserve">Sensibilización del programa de orden y aseo  </t>
  </si>
  <si>
    <t xml:space="preserve">Inspección en elementos de evacuación </t>
  </si>
  <si>
    <t xml:space="preserve">Capacitación en Primeros Auxilios </t>
  </si>
  <si>
    <t xml:space="preserve">Capacitación en primeros auxilios en pro de la prevención de desastres </t>
  </si>
  <si>
    <t xml:space="preserve">Capacitación en identificación de peligros y roles adquiridos </t>
  </si>
  <si>
    <t xml:space="preserve">Capacitación clasificacion y disposicion de residuos </t>
  </si>
  <si>
    <t xml:space="preserve">Capacitación en prevencion del riesgo electrico </t>
  </si>
  <si>
    <t xml:space="preserve">Inspección en elementos de evacuación, emergencia y seguridad </t>
  </si>
  <si>
    <t xml:space="preserve">JULIO CESAR SILVA RINCÓN SECRETARIO GENERAL </t>
  </si>
  <si>
    <t xml:space="preserve"> FUNCIONARIOS Y SERVIDORES PUBLICOS ÁREA DE SEGURIDAD Y SALUD EN EL TRABAJO </t>
  </si>
  <si>
    <t>MABEL AMBARO COLMENARES BECERRA -  PROFESIONAL ESPECIALIZADO RESPONSABLE SG-SST</t>
  </si>
  <si>
    <t xml:space="preserve">Mantener el proceso documentado 
Capacitación roles
Socialización politicas
Peligros y Riesgos </t>
  </si>
  <si>
    <t>Capacitación - Inducciòn SG-SST Generalidades del SG-SST-SSGSS- Conceptos legales AT EL- DEC. 1072 Y RES 0312 DE 20219</t>
  </si>
  <si>
    <t xml:space="preserve">Capacitación en la inducción </t>
  </si>
  <si>
    <t xml:space="preserve">Capacitación  de Identificacion de peligros y riesgos </t>
  </si>
  <si>
    <t>Garantizar el cumplimiento a la legislación y normatividad en materia de Seguridad y Salud en el Trabajo, como requisito para el buen funcionamiento de toda la organización.
Promover la mejora continua del sistema de gestión de seguridad y salud en el trabajo para brindar protección y salud a todos los trabajadores de la entidad</t>
  </si>
  <si>
    <t>Capacitaciòn de Investigacion de accidentes de trabajo - Curso- Capacitación  de 50 horas SGSST</t>
  </si>
  <si>
    <t>Socialización del funcionamiento del Comité de Convivencia Laboral</t>
  </si>
  <si>
    <t>Autoestima y proyecto de vida</t>
  </si>
  <si>
    <t>Psicologo en Seguridad y Salud en el Trabajo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</si>
</sst>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rgb="FFFF99CC"/>
      </patternFill>
    </fill>
    <fill>
      <patternFill patternType="solid">
        <fgColor rgb="FF76D0F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14" fontId="4" fillId="6" borderId="3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4" fillId="0" borderId="19" xfId="0" applyFont="1" applyBorder="1" applyAlignment="1">
      <alignment vertical="center" wrapText="1"/>
    </xf>
    <xf numFmtId="0" fontId="0" fillId="0" borderId="0" xfId="0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" xfId="2" applyFont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6" borderId="8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14" fontId="10" fillId="0" borderId="6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/>
    </xf>
    <xf numFmtId="14" fontId="3" fillId="6" borderId="3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4" fontId="4" fillId="6" borderId="16" xfId="0" applyNumberFormat="1" applyFont="1" applyFill="1" applyBorder="1" applyAlignment="1">
      <alignment horizontal="center" vertical="center"/>
    </xf>
    <xf numFmtId="14" fontId="4" fillId="6" borderId="9" xfId="0" applyNumberFormat="1" applyFont="1" applyFill="1" applyBorder="1" applyAlignment="1">
      <alignment horizontal="center" vertical="center"/>
    </xf>
    <xf numFmtId="14" fontId="4" fillId="6" borderId="6" xfId="0" applyNumberFormat="1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9" fontId="10" fillId="0" borderId="3" xfId="2" applyFont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9" fontId="10" fillId="0" borderId="3" xfId="2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9" fontId="10" fillId="8" borderId="10" xfId="2" applyFont="1" applyFill="1" applyBorder="1" applyAlignment="1">
      <alignment horizontal="center" vertical="center"/>
    </xf>
    <xf numFmtId="9" fontId="10" fillId="8" borderId="11" xfId="2" applyFont="1" applyFill="1" applyBorder="1" applyAlignment="1">
      <alignment horizontal="center" vertical="center"/>
    </xf>
    <xf numFmtId="9" fontId="10" fillId="8" borderId="4" xfId="2" applyFont="1" applyFill="1" applyBorder="1" applyAlignment="1">
      <alignment horizontal="center" vertical="center"/>
    </xf>
    <xf numFmtId="9" fontId="10" fillId="8" borderId="12" xfId="2" applyFont="1" applyFill="1" applyBorder="1" applyAlignment="1">
      <alignment horizontal="center" vertical="center"/>
    </xf>
    <xf numFmtId="9" fontId="10" fillId="8" borderId="13" xfId="2" applyFont="1" applyFill="1" applyBorder="1" applyAlignment="1">
      <alignment horizontal="center" vertical="center"/>
    </xf>
    <xf numFmtId="9" fontId="10" fillId="8" borderId="5" xfId="2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wrapText="1"/>
    </xf>
    <xf numFmtId="0" fontId="10" fillId="7" borderId="19" xfId="0" applyFont="1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</cellXfs>
  <cellStyles count="3">
    <cellStyle name="Moneda 2" xfId="1" xr:uid="{00000000-0005-0000-0000-000000000000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66"/>
      <color rgb="FF76D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Structure" Target="richData/rdrichvaluestructure.xml"/><Relationship Id="rId5" Type="http://schemas.openxmlformats.org/officeDocument/2006/relationships/worksheet" Target="worksheets/sheet5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CUMPLIMIENTO MENSUAL PLAN ANUAL</a:t>
            </a:r>
            <a:r>
              <a:rPr lang="en-US" b="1" baseline="0"/>
              <a:t> SST </a:t>
            </a:r>
            <a:endParaRPr lang="en-US" b="1"/>
          </a:p>
        </c:rich>
      </c:tx>
      <c:layout>
        <c:manualLayout>
          <c:xMode val="edge"/>
          <c:yMode val="edge"/>
          <c:x val="0.10222222222222223"/>
          <c:y val="4.1206760133548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'GRAFICAS CUMPLIMIENTO'!$B$2</c:f>
              <c:strCache>
                <c:ptCount val="1"/>
                <c:pt idx="0">
                  <c:v>ACTIVIDADES PROGRAMADAS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'GRAFICAS CUMPLIMIENTO'!$A$3:$A$14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'GRAFICAS CUMPLIMIENTO'!$B$3:$B$8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693D-4F61-986C-7C1E069A6A46}"/>
            </c:ext>
          </c:extLst>
        </c:ser>
        <c:ser>
          <c:idx val="1"/>
          <c:order val="1"/>
          <c:tx>
            <c:strRef>
              <c:f>'GRAFICAS CUMPLIMIENTO'!$C$2</c:f>
              <c:strCache>
                <c:ptCount val="1"/>
                <c:pt idx="0">
                  <c:v>ACTIVIDADES EJECUTADAS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'GRAFICAS CUMPLIMIENTO'!$A$3:$A$14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'GRAFICAS CUMPLIMIENTO'!$C$3:$C$8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693D-4F61-986C-7C1E069A6A46}"/>
            </c:ext>
          </c:extLst>
        </c:ser>
        <c:ser>
          <c:idx val="2"/>
          <c:order val="2"/>
          <c:tx>
            <c:strRef>
              <c:f>'GRAFICAS CUMPLIMIENTO'!$D$2</c:f>
              <c:strCache>
                <c:ptCount val="1"/>
                <c:pt idx="0">
                  <c:v>PORCENTAJE DE CUMPLIMIENTO MENSUAL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'GRAFICAS CUMPLIMIENTO'!$A$3:$A$14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'GRAFICAS CUMPLIMIENTO'!$D$3:$D$14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3D-4F61-986C-7C1E069A6A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06621824"/>
        <c:axId val="1406620384"/>
      </c:barChart>
      <c:catAx>
        <c:axId val="1406621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Por</a:t>
                </a:r>
                <a:r>
                  <a:rPr lang="en-US" b="1" baseline="0"/>
                  <a:t> m</a:t>
                </a:r>
                <a:r>
                  <a:rPr lang="en-US" b="1"/>
                  <a:t>es de la vigencia 2024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06620384"/>
        <c:crosses val="autoZero"/>
        <c:auto val="1"/>
        <c:lblAlgn val="ctr"/>
        <c:lblOffset val="100"/>
        <c:noMultiLvlLbl val="0"/>
      </c:catAx>
      <c:valAx>
        <c:axId val="140662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Porcentaje de cumplimiento</a:t>
                </a:r>
              </a:p>
            </c:rich>
          </c:tx>
          <c:layout>
            <c:manualLayout>
              <c:xMode val="edge"/>
              <c:yMode val="edge"/>
              <c:x val="3.2679738562091505E-2"/>
              <c:y val="0.260073523242883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06621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CUMPLIMIENTO MENSUAL PLAN DE CAPACITACIÓN SST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'GRAFICAS CUMPLIMIENTO'!$B$17</c:f>
              <c:strCache>
                <c:ptCount val="1"/>
                <c:pt idx="0">
                  <c:v>ACTIVIDADES PROGRAMADAS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'GRAFICAS CUMPLIMIENTO'!$A$18:$A$29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'GRAFICAS CUMPLIMIENTO'!$B$18:$B$24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27C3-4748-9289-60FCD1DEB219}"/>
            </c:ext>
          </c:extLst>
        </c:ser>
        <c:ser>
          <c:idx val="1"/>
          <c:order val="1"/>
          <c:tx>
            <c:strRef>
              <c:f>'GRAFICAS CUMPLIMIENTO'!$C$17</c:f>
              <c:strCache>
                <c:ptCount val="1"/>
                <c:pt idx="0">
                  <c:v>ACTIVIDADES EJECUTADAS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'GRAFICAS CUMPLIMIENTO'!$A$18:$A$29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'GRAFICAS CUMPLIMIENTO'!$C$18:$C$24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27C3-4748-9289-60FCD1DEB219}"/>
            </c:ext>
          </c:extLst>
        </c:ser>
        <c:ser>
          <c:idx val="2"/>
          <c:order val="2"/>
          <c:tx>
            <c:strRef>
              <c:f>'GRAFICAS CUMPLIMIENTO'!$D$17</c:f>
              <c:strCache>
                <c:ptCount val="1"/>
                <c:pt idx="0">
                  <c:v>PORCENTAJE DE CUMPLIMIENTO MENSUAL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'GRAFICAS CUMPLIMIENTO'!$A$18:$A$29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'GRAFICAS CUMPLIMIENTO'!$D$18:$D$29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C3-4748-9289-60FCD1DEB2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09524272"/>
        <c:axId val="1409528112"/>
      </c:barChart>
      <c:catAx>
        <c:axId val="1409524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Por Mes de la vigencia 2024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09528112"/>
        <c:crosses val="autoZero"/>
        <c:auto val="1"/>
        <c:lblAlgn val="ctr"/>
        <c:lblOffset val="100"/>
        <c:noMultiLvlLbl val="0"/>
      </c:catAx>
      <c:valAx>
        <c:axId val="140952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Porcentaje de cumplimiento</a:t>
                </a:r>
              </a:p>
            </c:rich>
          </c:tx>
          <c:layout>
            <c:manualLayout>
              <c:xMode val="edge"/>
              <c:yMode val="edge"/>
              <c:x val="3.8461538461538464E-2"/>
              <c:y val="0.244934111472902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1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09524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CUMPLIMIENTO</a:t>
            </a:r>
            <a:r>
              <a:rPr lang="es-CO" b="1" baseline="0"/>
              <a:t> GLOBAL PLANES DE SST PRIMER SEMESTRE 2024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'GRAFICAS CUMPLIMIENTO'!$A$32</c:f>
              <c:strCache>
                <c:ptCount val="1"/>
                <c:pt idx="0">
                  <c:v>PLAN ANUAL SST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'GRAFICAS CUMPLIMIENTO'!$B$31:$D$31</c:f>
              <c:strCache>
                <c:ptCount val="3"/>
                <c:pt idx="0">
                  <c:v>ACTIVIDADES PROGRAMADAS </c:v>
                </c:pt>
                <c:pt idx="1">
                  <c:v>ACTIVIDADES EJECUTADAS</c:v>
                </c:pt>
                <c:pt idx="2">
                  <c:v>PORCENTAJE DE CUMPLIMIENTO MENSUAL </c:v>
                </c:pt>
              </c:strCache>
            </c:strRef>
          </c:cat>
          <c:val>
            <c:numRef>
              <c:f>'GRAFICAS CUMPLIMIENTO'!$B$32:$D$32</c:f>
              <c:numCache>
                <c:formatCode>General</c:formatCode>
                <c:ptCount val="3"/>
                <c:pt idx="2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6-4ACE-843E-BCAE8EF80A8B}"/>
            </c:ext>
          </c:extLst>
        </c:ser>
        <c:ser>
          <c:idx val="1"/>
          <c:order val="1"/>
          <c:tx>
            <c:strRef>
              <c:f>'GRAFICAS CUMPLIMIENTO'!$A$33</c:f>
              <c:strCache>
                <c:ptCount val="1"/>
                <c:pt idx="0">
                  <c:v>PLAN DE CAPACITACIÓN SST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'GRAFICAS CUMPLIMIENTO'!$B$31:$D$31</c:f>
              <c:strCache>
                <c:ptCount val="3"/>
                <c:pt idx="0">
                  <c:v>ACTIVIDADES PROGRAMADAS </c:v>
                </c:pt>
                <c:pt idx="1">
                  <c:v>ACTIVIDADES EJECUTADAS</c:v>
                </c:pt>
                <c:pt idx="2">
                  <c:v>PORCENTAJE DE CUMPLIMIENTO MENSUAL </c:v>
                </c:pt>
              </c:strCache>
            </c:strRef>
          </c:cat>
          <c:val>
            <c:numRef>
              <c:f>'GRAFICAS CUMPLIMIENTO'!$B$33:$D$33</c:f>
              <c:numCache>
                <c:formatCode>General</c:formatCode>
                <c:ptCount val="3"/>
                <c:pt idx="2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26-4ACE-843E-BCAE8EF80A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09521872"/>
        <c:axId val="1409519472"/>
      </c:barChart>
      <c:catAx>
        <c:axId val="140952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09519472"/>
        <c:crosses val="autoZero"/>
        <c:auto val="1"/>
        <c:lblAlgn val="ctr"/>
        <c:lblOffset val="100"/>
        <c:noMultiLvlLbl val="0"/>
      </c:catAx>
      <c:valAx>
        <c:axId val="140951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0952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336551</xdr:colOff>
      <xdr:row>0</xdr:row>
      <xdr:rowOff>0</xdr:rowOff>
    </xdr:from>
    <xdr:to>
      <xdr:col>2</xdr:col>
      <xdr:colOff>11794</xdr:colOff>
      <xdr:row>0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1" y="0"/>
          <a:ext cx="2070100" cy="670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180473</xdr:colOff>
      <xdr:row>1</xdr:row>
      <xdr:rowOff>60660</xdr:rowOff>
    </xdr:from>
    <xdr:to>
      <xdr:col>1</xdr:col>
      <xdr:colOff>1723413</xdr:colOff>
      <xdr:row>23</xdr:row>
      <xdr:rowOff>107282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73" y="261186"/>
          <a:ext cx="2054282" cy="67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336551</xdr:colOff>
      <xdr:row>0</xdr:row>
      <xdr:rowOff>0</xdr:rowOff>
    </xdr:from>
    <xdr:to>
      <xdr:col>1</xdr:col>
      <xdr:colOff>1881516</xdr:colOff>
      <xdr:row>0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1" y="318294"/>
          <a:ext cx="20660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180473</xdr:colOff>
      <xdr:row>1</xdr:row>
      <xdr:rowOff>60660</xdr:rowOff>
    </xdr:from>
    <xdr:to>
      <xdr:col>1</xdr:col>
      <xdr:colOff>1723413</xdr:colOff>
      <xdr:row>4</xdr:row>
      <xdr:rowOff>173639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73" y="260685"/>
          <a:ext cx="2057290" cy="669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0</xdr:row>
      <xdr:rowOff>109537</xdr:rowOff>
    </xdr:from>
    <xdr:to>
      <xdr:col>9</xdr:col>
      <xdr:colOff>571500</xdr:colOff>
      <xdr:row>8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D8708E-E7E5-21D6-D0E7-8CEA26A56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371475</xdr:colOff>
      <xdr:row>14</xdr:row>
      <xdr:rowOff>176212</xdr:rowOff>
    </xdr:from>
    <xdr:to>
      <xdr:col>9</xdr:col>
      <xdr:colOff>523875</xdr:colOff>
      <xdr:row>23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C87226C-016D-DF1C-6907-6B7FF894B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400050</xdr:colOff>
      <xdr:row>29</xdr:row>
      <xdr:rowOff>123825</xdr:rowOff>
    </xdr:from>
    <xdr:to>
      <xdr:col>9</xdr:col>
      <xdr:colOff>647700</xdr:colOff>
      <xdr:row>37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91D47B6-C087-DDD0-BE95-EB21DF47C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336551</xdr:colOff>
      <xdr:row>1</xdr:row>
      <xdr:rowOff>118269</xdr:rowOff>
    </xdr:from>
    <xdr:to>
      <xdr:col>1</xdr:col>
      <xdr:colOff>964294</xdr:colOff>
      <xdr:row>1</xdr:row>
      <xdr:rowOff>118269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1" y="318294"/>
          <a:ext cx="20660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180473</xdr:colOff>
      <xdr:row>1</xdr:row>
      <xdr:rowOff>60660</xdr:rowOff>
    </xdr:from>
    <xdr:to>
      <xdr:col>1</xdr:col>
      <xdr:colOff>804531</xdr:colOff>
      <xdr:row>4</xdr:row>
      <xdr:rowOff>130343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73" y="260685"/>
          <a:ext cx="2057290" cy="669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54"/>
  <sheetViews>
    <sheetView tabSelected="1" zoomScale="65" zoomScaleNormal="89" workbookViewId="0">
      <pane ySplit="21" topLeftCell="A98" activePane="bottomLeft" state="frozen"/>
      <selection activeCell="A21" sqref="A21"/>
      <selection pane="bottomLeft" activeCell="F116" sqref="F116:F117"/>
    </sheetView>
  </sheetViews>
  <sheetFormatPr baseColWidth="10" defaultColWidth="11.42578125" defaultRowHeight="15" x14ac:dyDescent="0.25"/>
  <cols>
    <col min="1" max="1" width="7.7109375" style="2" customWidth="1"/>
    <col min="2" max="2" width="28.140625" style="2" customWidth="1"/>
    <col min="3" max="3" width="18.140625" style="2" customWidth="1"/>
    <col min="4" max="4" width="36.85546875" style="1" customWidth="1"/>
    <col min="5" max="5" width="37.85546875" style="3" customWidth="1"/>
    <col min="6" max="6" width="48.42578125" style="1" customWidth="1"/>
    <col min="7" max="7" width="11.7109375" style="2" customWidth="1"/>
    <col min="8" max="8" width="24.42578125" style="2" customWidth="1"/>
    <col min="9" max="9" width="12" style="2" customWidth="1"/>
    <col min="10" max="10" width="7.7109375" style="3" customWidth="1"/>
    <col min="11" max="14" width="5.42578125" style="3" customWidth="1"/>
    <col min="15" max="15" width="6" style="3" customWidth="1"/>
    <col min="16" max="33" width="5.42578125" style="3" customWidth="1"/>
    <col min="34" max="34" width="5.85546875" style="3" customWidth="1"/>
    <col min="35" max="50" width="7.5703125" style="3" customWidth="1"/>
    <col min="51" max="51" width="8.140625" style="3" customWidth="1"/>
    <col min="52" max="58" width="7.28515625" style="3" customWidth="1"/>
    <col min="59" max="16384" width="11.42578125" style="2"/>
  </cols>
  <sheetData>
    <row r="1" spans="1:58" ht="15.75" hidden="1" thickBot="1" x14ac:dyDescent="0.3">
      <c r="A1" s="66"/>
      <c r="B1" s="67"/>
      <c r="C1" s="72" t="s">
        <v>95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3" t="s">
        <v>107</v>
      </c>
      <c r="BD1" s="74"/>
      <c r="BE1" s="74"/>
      <c r="BF1" s="74"/>
    </row>
    <row r="2" spans="1:58" ht="15.75" hidden="1" thickBot="1" x14ac:dyDescent="0.3">
      <c r="A2" s="68"/>
      <c r="B2" s="69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4"/>
      <c r="BD2" s="74"/>
      <c r="BE2" s="74"/>
      <c r="BF2" s="74"/>
    </row>
    <row r="3" spans="1:58" ht="15.75" hidden="1" thickBot="1" x14ac:dyDescent="0.3">
      <c r="A3" s="68"/>
      <c r="B3" s="69"/>
      <c r="C3" s="72" t="s">
        <v>96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 t="s">
        <v>83</v>
      </c>
      <c r="BD3" s="72"/>
      <c r="BE3" s="72"/>
      <c r="BF3" s="72"/>
    </row>
    <row r="4" spans="1:58" ht="15.75" hidden="1" thickBot="1" x14ac:dyDescent="0.3">
      <c r="A4" s="68"/>
      <c r="B4" s="69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</row>
    <row r="5" spans="1:58" ht="15.75" hidden="1" thickBot="1" x14ac:dyDescent="0.3">
      <c r="A5" s="68"/>
      <c r="B5" s="69"/>
      <c r="C5" s="72" t="s">
        <v>97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 t="s">
        <v>84</v>
      </c>
      <c r="BD5" s="72"/>
      <c r="BE5" s="72"/>
      <c r="BF5" s="72"/>
    </row>
    <row r="6" spans="1:58" ht="15.75" hidden="1" thickBot="1" x14ac:dyDescent="0.3">
      <c r="A6" s="68"/>
      <c r="B6" s="69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</row>
    <row r="7" spans="1:58" ht="15.75" hidden="1" thickBot="1" x14ac:dyDescent="0.3">
      <c r="A7" s="70"/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</row>
    <row r="8" spans="1:58" ht="24" hidden="1" thickBot="1" x14ac:dyDescent="0.3">
      <c r="A8" s="14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9" spans="1:58" ht="16.5" hidden="1" thickBot="1" x14ac:dyDescent="0.3">
      <c r="A9" s="56" t="s">
        <v>47</v>
      </c>
      <c r="B9" s="56"/>
      <c r="C9" s="18">
        <v>45658</v>
      </c>
      <c r="D9" s="81" t="s">
        <v>48</v>
      </c>
      <c r="E9" s="82"/>
      <c r="F9" s="75" t="s">
        <v>108</v>
      </c>
      <c r="G9" s="75"/>
      <c r="H9" s="75"/>
      <c r="I9" s="75"/>
      <c r="J9" s="75"/>
      <c r="K9" s="75"/>
      <c r="L9" s="75"/>
      <c r="M9" s="75"/>
      <c r="N9" s="75"/>
      <c r="O9" s="75"/>
      <c r="P9" s="76" t="s">
        <v>49</v>
      </c>
      <c r="Q9" s="76"/>
      <c r="R9" s="76"/>
      <c r="S9" s="76"/>
      <c r="T9" s="76"/>
      <c r="U9" s="76"/>
      <c r="V9" s="77" t="s">
        <v>98</v>
      </c>
      <c r="W9" s="77"/>
      <c r="X9" s="77"/>
      <c r="Y9" s="77"/>
      <c r="Z9" s="77"/>
      <c r="AA9" s="77"/>
      <c r="AB9" s="77"/>
      <c r="AC9" s="77"/>
      <c r="AD9" s="77"/>
      <c r="AE9" s="77"/>
      <c r="AF9" s="77"/>
      <c r="AG9" s="56" t="s">
        <v>50</v>
      </c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78" t="s">
        <v>51</v>
      </c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80"/>
    </row>
    <row r="10" spans="1:58" ht="24" hidden="1" thickBot="1" x14ac:dyDescent="0.3">
      <c r="A10" s="14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</row>
    <row r="11" spans="1:58" ht="15.75" hidden="1" thickBot="1" x14ac:dyDescent="0.3">
      <c r="A11" s="55" t="s">
        <v>270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</row>
    <row r="12" spans="1:58" ht="15.75" hidden="1" thickBot="1" x14ac:dyDescent="0.3">
      <c r="A12" s="56" t="s">
        <v>52</v>
      </c>
      <c r="B12" s="56"/>
      <c r="C12" s="57" t="s">
        <v>82</v>
      </c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9"/>
    </row>
    <row r="13" spans="1:58" ht="15.75" hidden="1" thickBot="1" x14ac:dyDescent="0.3">
      <c r="A13" s="56"/>
      <c r="B13" s="56"/>
      <c r="C13" s="60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2"/>
    </row>
    <row r="14" spans="1:58" ht="15.75" hidden="1" thickBot="1" x14ac:dyDescent="0.3">
      <c r="A14" s="56"/>
      <c r="B14" s="56"/>
      <c r="C14" s="60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2"/>
    </row>
    <row r="15" spans="1:58" ht="15.75" hidden="1" thickBot="1" x14ac:dyDescent="0.3">
      <c r="A15" s="56"/>
      <c r="B15" s="56"/>
      <c r="C15" s="60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2"/>
    </row>
    <row r="16" spans="1:58" ht="15.75" hidden="1" thickBot="1" x14ac:dyDescent="0.3">
      <c r="A16" s="56"/>
      <c r="B16" s="56"/>
      <c r="C16" s="60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2"/>
    </row>
    <row r="17" spans="1:58" ht="15.75" hidden="1" thickBot="1" x14ac:dyDescent="0.3">
      <c r="A17" s="56"/>
      <c r="B17" s="56"/>
      <c r="C17" s="60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2"/>
    </row>
    <row r="18" spans="1:58" ht="15.75" hidden="1" thickBot="1" x14ac:dyDescent="0.3">
      <c r="A18" s="56"/>
      <c r="B18" s="56"/>
      <c r="C18" s="63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5"/>
    </row>
    <row r="19" spans="1:58" ht="15.75" hidden="1" thickBot="1" x14ac:dyDescent="0.3">
      <c r="A19" s="20"/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</row>
    <row r="20" spans="1:58" ht="15.75" hidden="1" thickBot="1" x14ac:dyDescent="0.3">
      <c r="A20" s="56" t="s">
        <v>2</v>
      </c>
      <c r="B20" s="56"/>
      <c r="C20" s="77"/>
      <c r="D20" s="77"/>
      <c r="E20" s="17"/>
      <c r="F20" s="56" t="s">
        <v>53</v>
      </c>
      <c r="G20" s="56"/>
      <c r="H20" s="56"/>
      <c r="I20" s="77" t="s">
        <v>94</v>
      </c>
      <c r="J20" s="77"/>
      <c r="K20" s="77"/>
      <c r="L20" s="77"/>
      <c r="M20" s="77"/>
      <c r="N20" s="56" t="s">
        <v>54</v>
      </c>
      <c r="O20" s="56"/>
      <c r="P20" s="56"/>
      <c r="Q20" s="56"/>
      <c r="R20" s="56"/>
      <c r="S20" s="56"/>
      <c r="T20" s="56"/>
      <c r="U20" s="56"/>
      <c r="V20" s="77" t="s">
        <v>55</v>
      </c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56" t="s">
        <v>56</v>
      </c>
      <c r="AL20" s="56"/>
      <c r="AM20" s="56"/>
      <c r="AN20" s="56"/>
      <c r="AO20" s="56"/>
      <c r="AP20" s="56"/>
      <c r="AQ20" s="56"/>
      <c r="AR20" s="56"/>
      <c r="AS20" s="56"/>
      <c r="AT20" s="113" t="s">
        <v>57</v>
      </c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5"/>
    </row>
    <row r="21" spans="1:58" s="3" customFormat="1" x14ac:dyDescent="0.25">
      <c r="A21" s="83" t="s">
        <v>0</v>
      </c>
      <c r="B21" s="83" t="s">
        <v>109</v>
      </c>
      <c r="C21" s="85" t="s">
        <v>24</v>
      </c>
      <c r="D21" s="83" t="s">
        <v>1</v>
      </c>
      <c r="E21" s="112" t="s">
        <v>160</v>
      </c>
      <c r="F21" s="83" t="s">
        <v>163</v>
      </c>
      <c r="G21" s="83" t="s">
        <v>2</v>
      </c>
      <c r="H21" s="83"/>
      <c r="I21" s="83"/>
      <c r="J21" s="83" t="s">
        <v>3</v>
      </c>
      <c r="K21" s="83" t="s">
        <v>4</v>
      </c>
      <c r="L21" s="83"/>
      <c r="M21" s="83"/>
      <c r="N21" s="83"/>
      <c r="O21" s="83" t="s">
        <v>5</v>
      </c>
      <c r="P21" s="83"/>
      <c r="Q21" s="83"/>
      <c r="R21" s="83"/>
      <c r="S21" s="83" t="s">
        <v>6</v>
      </c>
      <c r="T21" s="83"/>
      <c r="U21" s="83"/>
      <c r="V21" s="83"/>
      <c r="W21" s="83" t="s">
        <v>7</v>
      </c>
      <c r="X21" s="83"/>
      <c r="Y21" s="83"/>
      <c r="Z21" s="83"/>
      <c r="AA21" s="83" t="s">
        <v>8</v>
      </c>
      <c r="AB21" s="83"/>
      <c r="AC21" s="83"/>
      <c r="AD21" s="83"/>
      <c r="AE21" s="83" t="s">
        <v>9</v>
      </c>
      <c r="AF21" s="83"/>
      <c r="AG21" s="83"/>
      <c r="AH21" s="83"/>
      <c r="AI21" s="83" t="s">
        <v>10</v>
      </c>
      <c r="AJ21" s="83"/>
      <c r="AK21" s="83"/>
      <c r="AL21" s="83"/>
      <c r="AM21" s="83" t="s">
        <v>11</v>
      </c>
      <c r="AN21" s="83"/>
      <c r="AO21" s="83"/>
      <c r="AP21" s="83"/>
      <c r="AQ21" s="83" t="s">
        <v>12</v>
      </c>
      <c r="AR21" s="83"/>
      <c r="AS21" s="83"/>
      <c r="AT21" s="83"/>
      <c r="AU21" s="83" t="s">
        <v>13</v>
      </c>
      <c r="AV21" s="83"/>
      <c r="AW21" s="83"/>
      <c r="AX21" s="83"/>
      <c r="AY21" s="83" t="s">
        <v>14</v>
      </c>
      <c r="AZ21" s="83"/>
      <c r="BA21" s="83"/>
      <c r="BB21" s="83"/>
      <c r="BC21" s="83" t="s">
        <v>15</v>
      </c>
      <c r="BD21" s="83"/>
      <c r="BE21" s="83"/>
      <c r="BF21" s="83"/>
    </row>
    <row r="22" spans="1:58" s="4" customFormat="1" x14ac:dyDescent="0.25">
      <c r="A22" s="83"/>
      <c r="B22" s="83"/>
      <c r="C22" s="86"/>
      <c r="D22" s="83"/>
      <c r="E22" s="86"/>
      <c r="F22" s="83"/>
      <c r="G22" s="5" t="s">
        <v>16</v>
      </c>
      <c r="H22" s="5" t="s">
        <v>17</v>
      </c>
      <c r="I22" s="5" t="s">
        <v>18</v>
      </c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</row>
    <row r="23" spans="1:58" x14ac:dyDescent="0.25">
      <c r="A23" s="83"/>
      <c r="B23" s="83"/>
      <c r="C23" s="87"/>
      <c r="D23" s="83"/>
      <c r="E23" s="87"/>
      <c r="F23" s="83"/>
      <c r="G23" s="6"/>
      <c r="H23" s="6"/>
      <c r="I23" s="6"/>
      <c r="J23" s="83"/>
      <c r="K23" s="5">
        <v>1</v>
      </c>
      <c r="L23" s="5">
        <v>2</v>
      </c>
      <c r="M23" s="5">
        <v>3</v>
      </c>
      <c r="N23" s="5">
        <v>4</v>
      </c>
      <c r="O23" s="5">
        <v>1</v>
      </c>
      <c r="P23" s="5">
        <v>2</v>
      </c>
      <c r="Q23" s="5">
        <v>3</v>
      </c>
      <c r="R23" s="5">
        <v>4</v>
      </c>
      <c r="S23" s="5">
        <v>1</v>
      </c>
      <c r="T23" s="5">
        <v>2</v>
      </c>
      <c r="U23" s="5">
        <v>3</v>
      </c>
      <c r="V23" s="5">
        <v>4</v>
      </c>
      <c r="W23" s="5">
        <v>1</v>
      </c>
      <c r="X23" s="5">
        <v>2</v>
      </c>
      <c r="Y23" s="5">
        <v>3</v>
      </c>
      <c r="Z23" s="5">
        <v>4</v>
      </c>
      <c r="AA23" s="5">
        <v>1</v>
      </c>
      <c r="AB23" s="5">
        <v>2</v>
      </c>
      <c r="AC23" s="5">
        <v>3</v>
      </c>
      <c r="AD23" s="5">
        <v>4</v>
      </c>
      <c r="AE23" s="5">
        <v>1</v>
      </c>
      <c r="AF23" s="5">
        <v>2</v>
      </c>
      <c r="AG23" s="5">
        <v>3</v>
      </c>
      <c r="AH23" s="5">
        <v>4</v>
      </c>
      <c r="AI23" s="5">
        <v>1</v>
      </c>
      <c r="AJ23" s="5">
        <v>2</v>
      </c>
      <c r="AK23" s="5">
        <v>3</v>
      </c>
      <c r="AL23" s="5">
        <v>4</v>
      </c>
      <c r="AM23" s="5">
        <v>1</v>
      </c>
      <c r="AN23" s="5">
        <v>2</v>
      </c>
      <c r="AO23" s="5">
        <v>3</v>
      </c>
      <c r="AP23" s="5">
        <v>4</v>
      </c>
      <c r="AQ23" s="5">
        <v>1</v>
      </c>
      <c r="AR23" s="5">
        <v>2</v>
      </c>
      <c r="AS23" s="5">
        <v>3</v>
      </c>
      <c r="AT23" s="5">
        <v>4</v>
      </c>
      <c r="AU23" s="5">
        <v>1</v>
      </c>
      <c r="AV23" s="5">
        <v>2</v>
      </c>
      <c r="AW23" s="5">
        <v>3</v>
      </c>
      <c r="AX23" s="5">
        <v>4</v>
      </c>
      <c r="AY23" s="5">
        <v>1</v>
      </c>
      <c r="AZ23" s="5">
        <v>2</v>
      </c>
      <c r="BA23" s="5">
        <v>3</v>
      </c>
      <c r="BB23" s="5">
        <v>4</v>
      </c>
      <c r="BC23" s="5">
        <v>1</v>
      </c>
      <c r="BD23" s="5">
        <v>2</v>
      </c>
      <c r="BE23" s="5">
        <v>3</v>
      </c>
      <c r="BF23" s="5">
        <v>4</v>
      </c>
    </row>
    <row r="24" spans="1:58" x14ac:dyDescent="0.25">
      <c r="A24" s="38">
        <v>1</v>
      </c>
      <c r="B24" s="38" t="s">
        <v>332</v>
      </c>
      <c r="C24" s="38" t="s">
        <v>264</v>
      </c>
      <c r="D24" s="41" t="s">
        <v>164</v>
      </c>
      <c r="E24" s="38" t="s">
        <v>161</v>
      </c>
      <c r="F24" s="41" t="s">
        <v>165</v>
      </c>
      <c r="G24" s="36" t="s">
        <v>20</v>
      </c>
      <c r="H24" s="36"/>
      <c r="I24" s="36" t="s">
        <v>19</v>
      </c>
      <c r="J24" s="7" t="s">
        <v>21</v>
      </c>
      <c r="K24" s="7">
        <v>1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</row>
    <row r="25" spans="1:58" x14ac:dyDescent="0.25">
      <c r="A25" s="40"/>
      <c r="B25" s="40"/>
      <c r="C25" s="40"/>
      <c r="D25" s="42"/>
      <c r="E25" s="39"/>
      <c r="F25" s="42"/>
      <c r="G25" s="36"/>
      <c r="H25" s="36"/>
      <c r="I25" s="36"/>
      <c r="J25" s="9" t="s">
        <v>22</v>
      </c>
      <c r="K25" s="9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</row>
    <row r="26" spans="1:58" x14ac:dyDescent="0.25">
      <c r="A26" s="40"/>
      <c r="B26" s="40"/>
      <c r="C26" s="40"/>
      <c r="D26" s="88" t="s">
        <v>162</v>
      </c>
      <c r="E26" s="38" t="s">
        <v>161</v>
      </c>
      <c r="F26" s="88" t="s">
        <v>170</v>
      </c>
      <c r="G26" s="36"/>
      <c r="H26" s="36" t="s">
        <v>31</v>
      </c>
      <c r="I26" s="36" t="s">
        <v>19</v>
      </c>
      <c r="J26" s="7" t="s">
        <v>21</v>
      </c>
      <c r="K26" s="8"/>
      <c r="L26" s="8"/>
      <c r="M26" s="8"/>
      <c r="N26" s="8"/>
      <c r="O26" s="7">
        <v>1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</row>
    <row r="27" spans="1:58" x14ac:dyDescent="0.25">
      <c r="A27" s="40"/>
      <c r="B27" s="40"/>
      <c r="C27" s="40"/>
      <c r="D27" s="88"/>
      <c r="E27" s="39"/>
      <c r="F27" s="88"/>
      <c r="G27" s="36"/>
      <c r="H27" s="36"/>
      <c r="I27" s="36"/>
      <c r="J27" s="9" t="s">
        <v>22</v>
      </c>
      <c r="K27" s="8"/>
      <c r="L27" s="8"/>
      <c r="M27" s="8"/>
      <c r="N27" s="8"/>
      <c r="O27" s="9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</row>
    <row r="28" spans="1:58" ht="11.25" customHeight="1" x14ac:dyDescent="0.25">
      <c r="A28" s="40"/>
      <c r="B28" s="40"/>
      <c r="C28" s="40"/>
      <c r="D28" s="111" t="s">
        <v>166</v>
      </c>
      <c r="E28" s="38" t="s">
        <v>167</v>
      </c>
      <c r="F28" s="111" t="s">
        <v>168</v>
      </c>
      <c r="G28" s="36"/>
      <c r="H28" s="36" t="s">
        <v>20</v>
      </c>
      <c r="I28" s="36" t="s">
        <v>19</v>
      </c>
      <c r="J28" s="7" t="s">
        <v>21</v>
      </c>
      <c r="K28" s="8"/>
      <c r="L28" s="8"/>
      <c r="M28" s="8"/>
      <c r="N28" s="8"/>
      <c r="O28" s="7">
        <v>1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</row>
    <row r="29" spans="1:58" x14ac:dyDescent="0.25">
      <c r="A29" s="40"/>
      <c r="B29" s="40"/>
      <c r="C29" s="40"/>
      <c r="D29" s="111"/>
      <c r="E29" s="39"/>
      <c r="F29" s="111"/>
      <c r="G29" s="36"/>
      <c r="H29" s="36"/>
      <c r="I29" s="36"/>
      <c r="J29" s="9" t="s">
        <v>22</v>
      </c>
      <c r="K29" s="8"/>
      <c r="L29" s="8"/>
      <c r="M29" s="8"/>
      <c r="N29" s="8"/>
      <c r="O29" s="9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</row>
    <row r="30" spans="1:58" x14ac:dyDescent="0.25">
      <c r="A30" s="40"/>
      <c r="B30" s="40"/>
      <c r="C30" s="40"/>
      <c r="D30" s="89" t="s">
        <v>130</v>
      </c>
      <c r="E30" s="38" t="s">
        <v>167</v>
      </c>
      <c r="F30" s="89" t="s">
        <v>169</v>
      </c>
      <c r="G30" s="36"/>
      <c r="H30" s="36" t="s">
        <v>20</v>
      </c>
      <c r="I30" s="36" t="s">
        <v>19</v>
      </c>
      <c r="J30" s="7" t="s">
        <v>21</v>
      </c>
      <c r="K30" s="8"/>
      <c r="L30" s="8"/>
      <c r="M30" s="8"/>
      <c r="N30" s="8"/>
      <c r="O30" s="8"/>
      <c r="P30" s="7">
        <v>1</v>
      </c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</row>
    <row r="31" spans="1:58" x14ac:dyDescent="0.25">
      <c r="A31" s="40"/>
      <c r="B31" s="40"/>
      <c r="C31" s="40"/>
      <c r="D31" s="89"/>
      <c r="E31" s="39"/>
      <c r="F31" s="89"/>
      <c r="G31" s="36"/>
      <c r="H31" s="36"/>
      <c r="I31" s="36"/>
      <c r="J31" s="9" t="s">
        <v>22</v>
      </c>
      <c r="K31" s="8"/>
      <c r="L31" s="8"/>
      <c r="M31" s="8"/>
      <c r="N31" s="8"/>
      <c r="O31" s="8"/>
      <c r="P31" s="9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</row>
    <row r="32" spans="1:58" x14ac:dyDescent="0.25">
      <c r="A32" s="40"/>
      <c r="B32" s="40"/>
      <c r="C32" s="40"/>
      <c r="D32" s="89" t="s">
        <v>80</v>
      </c>
      <c r="E32" s="38" t="s">
        <v>167</v>
      </c>
      <c r="F32" s="89" t="s">
        <v>328</v>
      </c>
      <c r="G32" s="36"/>
      <c r="H32" s="36" t="s">
        <v>20</v>
      </c>
      <c r="I32" s="36" t="s">
        <v>19</v>
      </c>
      <c r="J32" s="7" t="s">
        <v>21</v>
      </c>
      <c r="K32" s="8"/>
      <c r="L32" s="8"/>
      <c r="M32" s="8"/>
      <c r="N32" s="8"/>
      <c r="O32" s="8"/>
      <c r="P32" s="8"/>
      <c r="Q32" s="8"/>
      <c r="R32" s="7">
        <v>1</v>
      </c>
      <c r="S32" s="8"/>
      <c r="T32" s="8"/>
      <c r="U32" s="8"/>
      <c r="V32" s="7">
        <v>1</v>
      </c>
      <c r="W32" s="8"/>
      <c r="X32" s="8"/>
      <c r="Y32" s="8"/>
      <c r="Z32" s="7">
        <v>1</v>
      </c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</row>
    <row r="33" spans="1:58" ht="49.5" customHeight="1" x14ac:dyDescent="0.25">
      <c r="A33" s="40"/>
      <c r="B33" s="40"/>
      <c r="C33" s="40"/>
      <c r="D33" s="89"/>
      <c r="E33" s="39"/>
      <c r="F33" s="89"/>
      <c r="G33" s="36"/>
      <c r="H33" s="36"/>
      <c r="I33" s="36"/>
      <c r="J33" s="9" t="s">
        <v>22</v>
      </c>
      <c r="K33" s="8"/>
      <c r="L33" s="8"/>
      <c r="M33" s="8"/>
      <c r="N33" s="8"/>
      <c r="O33" s="8"/>
      <c r="P33" s="8"/>
      <c r="Q33" s="8"/>
      <c r="R33" s="9"/>
      <c r="S33" s="8"/>
      <c r="T33" s="8"/>
      <c r="U33" s="8"/>
      <c r="V33" s="9"/>
      <c r="W33" s="8"/>
      <c r="X33" s="8"/>
      <c r="Y33" s="8"/>
      <c r="Z33" s="9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</row>
    <row r="34" spans="1:58" ht="15" customHeight="1" x14ac:dyDescent="0.25">
      <c r="A34" s="40"/>
      <c r="B34" s="40"/>
      <c r="C34" s="40"/>
      <c r="D34" s="89" t="s">
        <v>331</v>
      </c>
      <c r="E34" s="38" t="s">
        <v>167</v>
      </c>
      <c r="F34" s="89" t="s">
        <v>330</v>
      </c>
      <c r="G34" s="36"/>
      <c r="H34" s="36" t="s">
        <v>20</v>
      </c>
      <c r="I34" s="36" t="s">
        <v>19</v>
      </c>
      <c r="J34" s="7" t="s">
        <v>21</v>
      </c>
      <c r="K34" s="8"/>
      <c r="L34" s="8"/>
      <c r="M34" s="8"/>
      <c r="N34" s="8"/>
      <c r="O34" s="8"/>
      <c r="P34" s="8"/>
      <c r="Q34" s="8"/>
      <c r="R34" s="7">
        <v>1</v>
      </c>
      <c r="S34" s="8"/>
      <c r="T34" s="8"/>
      <c r="U34" s="8"/>
      <c r="V34" s="7">
        <v>1</v>
      </c>
      <c r="W34" s="8"/>
      <c r="X34" s="8"/>
      <c r="Y34" s="8"/>
      <c r="Z34" s="7">
        <v>1</v>
      </c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</row>
    <row r="35" spans="1:58" x14ac:dyDescent="0.25">
      <c r="A35" s="40"/>
      <c r="B35" s="40"/>
      <c r="C35" s="40"/>
      <c r="D35" s="89"/>
      <c r="E35" s="39"/>
      <c r="F35" s="89"/>
      <c r="G35" s="36"/>
      <c r="H35" s="36"/>
      <c r="I35" s="36"/>
      <c r="J35" s="9" t="s">
        <v>22</v>
      </c>
      <c r="K35" s="8"/>
      <c r="L35" s="8"/>
      <c r="M35" s="8"/>
      <c r="N35" s="8"/>
      <c r="O35" s="8"/>
      <c r="P35" s="8"/>
      <c r="Q35" s="8"/>
      <c r="R35" s="9"/>
      <c r="S35" s="8"/>
      <c r="T35" s="8"/>
      <c r="U35" s="8"/>
      <c r="V35" s="9"/>
      <c r="W35" s="8"/>
      <c r="X35" s="8"/>
      <c r="Y35" s="8"/>
      <c r="Z35" s="9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</row>
    <row r="36" spans="1:58" x14ac:dyDescent="0.25">
      <c r="A36" s="40"/>
      <c r="B36" s="40"/>
      <c r="C36" s="40"/>
      <c r="D36" s="111" t="s">
        <v>171</v>
      </c>
      <c r="E36" s="38" t="s">
        <v>167</v>
      </c>
      <c r="F36" s="89" t="s">
        <v>173</v>
      </c>
      <c r="G36" s="36" t="s">
        <v>20</v>
      </c>
      <c r="H36" s="36" t="s">
        <v>31</v>
      </c>
      <c r="I36" s="36" t="s">
        <v>19</v>
      </c>
      <c r="J36" s="7" t="s">
        <v>21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>
        <v>1</v>
      </c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</row>
    <row r="37" spans="1:58" x14ac:dyDescent="0.25">
      <c r="A37" s="40"/>
      <c r="B37" s="40"/>
      <c r="C37" s="40"/>
      <c r="D37" s="111"/>
      <c r="E37" s="39"/>
      <c r="F37" s="89"/>
      <c r="G37" s="36"/>
      <c r="H37" s="36"/>
      <c r="I37" s="36"/>
      <c r="J37" s="9" t="s">
        <v>22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9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</row>
    <row r="38" spans="1:58" x14ac:dyDescent="0.25">
      <c r="A38" s="40"/>
      <c r="B38" s="40"/>
      <c r="C38" s="40"/>
      <c r="D38" s="111" t="s">
        <v>172</v>
      </c>
      <c r="E38" s="38" t="s">
        <v>167</v>
      </c>
      <c r="F38" s="89" t="s">
        <v>174</v>
      </c>
      <c r="G38" s="36" t="s">
        <v>20</v>
      </c>
      <c r="H38" s="36" t="s">
        <v>31</v>
      </c>
      <c r="I38" s="36" t="s">
        <v>19</v>
      </c>
      <c r="J38" s="7" t="s">
        <v>21</v>
      </c>
      <c r="K38" s="8"/>
      <c r="L38" s="8"/>
      <c r="M38" s="8"/>
      <c r="N38" s="8"/>
      <c r="O38" s="8"/>
      <c r="P38" s="8"/>
      <c r="Q38" s="8"/>
      <c r="R38" s="7">
        <v>1</v>
      </c>
      <c r="S38" s="8"/>
      <c r="T38" s="8"/>
      <c r="U38" s="8"/>
      <c r="V38" s="7">
        <v>1</v>
      </c>
      <c r="W38" s="8"/>
      <c r="X38" s="8"/>
      <c r="Y38" s="8"/>
      <c r="Z38" s="7">
        <v>1</v>
      </c>
      <c r="AA38" s="8"/>
      <c r="AB38" s="8"/>
      <c r="AC38" s="8"/>
      <c r="AD38" s="7">
        <v>1</v>
      </c>
      <c r="AE38" s="8"/>
      <c r="AF38" s="8"/>
      <c r="AG38" s="8"/>
      <c r="AH38" s="7">
        <v>1</v>
      </c>
      <c r="AI38" s="8"/>
      <c r="AJ38" s="8"/>
      <c r="AK38" s="8"/>
      <c r="AL38" s="7">
        <v>1</v>
      </c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</row>
    <row r="39" spans="1:58" x14ac:dyDescent="0.25">
      <c r="A39" s="40"/>
      <c r="B39" s="40"/>
      <c r="C39" s="40"/>
      <c r="D39" s="111"/>
      <c r="E39" s="39"/>
      <c r="F39" s="89"/>
      <c r="G39" s="36"/>
      <c r="H39" s="36"/>
      <c r="I39" s="36"/>
      <c r="J39" s="9" t="s">
        <v>22</v>
      </c>
      <c r="K39" s="8"/>
      <c r="L39" s="8"/>
      <c r="M39" s="8"/>
      <c r="N39" s="8"/>
      <c r="O39" s="8"/>
      <c r="P39" s="8"/>
      <c r="Q39" s="8"/>
      <c r="R39" s="9"/>
      <c r="S39" s="8"/>
      <c r="T39" s="8"/>
      <c r="U39" s="8"/>
      <c r="V39" s="9"/>
      <c r="W39" s="8"/>
      <c r="X39" s="8"/>
      <c r="Y39" s="8"/>
      <c r="Z39" s="9"/>
      <c r="AA39" s="8"/>
      <c r="AB39" s="8"/>
      <c r="AC39" s="8"/>
      <c r="AD39" s="9"/>
      <c r="AE39" s="8"/>
      <c r="AF39" s="8"/>
      <c r="AG39" s="8"/>
      <c r="AH39" s="9"/>
      <c r="AI39" s="8"/>
      <c r="AJ39" s="8"/>
      <c r="AK39" s="8"/>
      <c r="AL39" s="9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</row>
    <row r="40" spans="1:58" x14ac:dyDescent="0.25">
      <c r="A40" s="40"/>
      <c r="B40" s="40"/>
      <c r="C40" s="40"/>
      <c r="D40" s="35" t="s">
        <v>175</v>
      </c>
      <c r="E40" s="38" t="s">
        <v>167</v>
      </c>
      <c r="F40" s="89" t="s">
        <v>176</v>
      </c>
      <c r="G40" s="37" t="s">
        <v>20</v>
      </c>
      <c r="H40" s="36" t="s">
        <v>32</v>
      </c>
      <c r="I40" s="36" t="s">
        <v>19</v>
      </c>
      <c r="J40" s="7" t="s">
        <v>21</v>
      </c>
      <c r="K40" s="8"/>
      <c r="L40" s="8"/>
      <c r="M40" s="8"/>
      <c r="N40" s="8"/>
      <c r="O40" s="8"/>
      <c r="P40" s="8"/>
      <c r="Q40" s="8"/>
      <c r="R40" s="7">
        <v>1</v>
      </c>
      <c r="S40" s="8"/>
      <c r="T40" s="8"/>
      <c r="U40" s="8"/>
      <c r="V40" s="7">
        <v>1</v>
      </c>
      <c r="W40" s="8"/>
      <c r="X40" s="8"/>
      <c r="Y40" s="8"/>
      <c r="Z40" s="7">
        <v>1</v>
      </c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</row>
    <row r="41" spans="1:58" x14ac:dyDescent="0.25">
      <c r="A41" s="40"/>
      <c r="B41" s="40"/>
      <c r="C41" s="40"/>
      <c r="D41" s="35"/>
      <c r="E41" s="39"/>
      <c r="F41" s="89"/>
      <c r="G41" s="37"/>
      <c r="H41" s="36"/>
      <c r="I41" s="36"/>
      <c r="J41" s="9" t="s">
        <v>22</v>
      </c>
      <c r="K41" s="8"/>
      <c r="L41" s="8"/>
      <c r="M41" s="8"/>
      <c r="N41" s="8"/>
      <c r="O41" s="8"/>
      <c r="P41" s="8"/>
      <c r="Q41" s="8"/>
      <c r="R41" s="9"/>
      <c r="S41" s="8"/>
      <c r="T41" s="8"/>
      <c r="U41" s="8"/>
      <c r="V41" s="9"/>
      <c r="W41" s="8"/>
      <c r="X41" s="8"/>
      <c r="Y41" s="8"/>
      <c r="Z41" s="9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</row>
    <row r="42" spans="1:58" x14ac:dyDescent="0.25">
      <c r="A42" s="40"/>
      <c r="B42" s="40"/>
      <c r="C42" s="40"/>
      <c r="D42" s="35" t="s">
        <v>177</v>
      </c>
      <c r="E42" s="38" t="s">
        <v>167</v>
      </c>
      <c r="F42" s="35" t="s">
        <v>180</v>
      </c>
      <c r="G42" s="37" t="s">
        <v>20</v>
      </c>
      <c r="H42" s="36" t="s">
        <v>29</v>
      </c>
      <c r="I42" s="36" t="s">
        <v>19</v>
      </c>
      <c r="J42" s="7" t="s">
        <v>21</v>
      </c>
      <c r="K42" s="8"/>
      <c r="L42" s="8"/>
      <c r="M42" s="8"/>
      <c r="N42" s="7">
        <v>1</v>
      </c>
      <c r="O42" s="8"/>
      <c r="P42" s="8"/>
      <c r="Q42" s="8"/>
      <c r="R42" s="7">
        <v>1</v>
      </c>
      <c r="S42" s="8"/>
      <c r="T42" s="8"/>
      <c r="U42" s="8"/>
      <c r="V42" s="7">
        <v>1</v>
      </c>
      <c r="W42" s="8"/>
      <c r="X42" s="8"/>
      <c r="Y42" s="8"/>
      <c r="Z42" s="7">
        <v>1</v>
      </c>
      <c r="AA42" s="8"/>
      <c r="AB42" s="8"/>
      <c r="AC42" s="8"/>
      <c r="AD42" s="7">
        <v>1</v>
      </c>
      <c r="AE42" s="8"/>
      <c r="AF42" s="8"/>
      <c r="AG42" s="8"/>
      <c r="AH42" s="7">
        <v>1</v>
      </c>
      <c r="AI42" s="8"/>
      <c r="AJ42" s="8"/>
      <c r="AK42" s="8"/>
      <c r="AL42" s="7">
        <v>1</v>
      </c>
      <c r="AM42" s="8"/>
      <c r="AN42" s="8"/>
      <c r="AO42" s="8"/>
      <c r="AP42" s="7">
        <v>1</v>
      </c>
      <c r="AQ42" s="8"/>
      <c r="AR42" s="8"/>
      <c r="AS42" s="8"/>
      <c r="AT42" s="7">
        <v>1</v>
      </c>
      <c r="AU42" s="8"/>
      <c r="AV42" s="8"/>
      <c r="AW42" s="8"/>
      <c r="AX42" s="7">
        <v>1</v>
      </c>
      <c r="AY42" s="8"/>
      <c r="AZ42" s="8"/>
      <c r="BA42" s="8"/>
      <c r="BB42" s="7">
        <v>1</v>
      </c>
      <c r="BC42" s="8"/>
      <c r="BD42" s="8"/>
      <c r="BE42" s="8"/>
      <c r="BF42" s="7">
        <v>1</v>
      </c>
    </row>
    <row r="43" spans="1:58" x14ac:dyDescent="0.25">
      <c r="A43" s="40"/>
      <c r="B43" s="40"/>
      <c r="C43" s="40"/>
      <c r="D43" s="35"/>
      <c r="E43" s="39"/>
      <c r="F43" s="35"/>
      <c r="G43" s="37"/>
      <c r="H43" s="36"/>
      <c r="I43" s="36"/>
      <c r="J43" s="9" t="s">
        <v>22</v>
      </c>
      <c r="K43" s="8"/>
      <c r="L43" s="8"/>
      <c r="M43" s="8"/>
      <c r="N43" s="9"/>
      <c r="O43" s="8"/>
      <c r="P43" s="8"/>
      <c r="Q43" s="8"/>
      <c r="R43" s="9"/>
      <c r="S43" s="8"/>
      <c r="T43" s="8"/>
      <c r="U43" s="8"/>
      <c r="V43" s="9"/>
      <c r="W43" s="8"/>
      <c r="X43" s="8"/>
      <c r="Y43" s="8"/>
      <c r="Z43" s="9"/>
      <c r="AA43" s="8"/>
      <c r="AB43" s="8"/>
      <c r="AC43" s="8"/>
      <c r="AD43" s="9"/>
      <c r="AE43" s="8"/>
      <c r="AF43" s="8"/>
      <c r="AG43" s="8"/>
      <c r="AH43" s="9"/>
      <c r="AI43" s="8"/>
      <c r="AJ43" s="8"/>
      <c r="AK43" s="8"/>
      <c r="AL43" s="9"/>
      <c r="AM43" s="8"/>
      <c r="AN43" s="8"/>
      <c r="AO43" s="8"/>
      <c r="AP43" s="9"/>
      <c r="AQ43" s="8"/>
      <c r="AR43" s="8"/>
      <c r="AS43" s="8"/>
      <c r="AT43" s="9"/>
      <c r="AU43" s="8"/>
      <c r="AV43" s="8"/>
      <c r="AW43" s="8"/>
      <c r="AX43" s="9"/>
      <c r="AY43" s="8"/>
      <c r="AZ43" s="8"/>
      <c r="BA43" s="8"/>
      <c r="BB43" s="9"/>
      <c r="BC43" s="8"/>
      <c r="BD43" s="8"/>
      <c r="BE43" s="8"/>
      <c r="BF43" s="9"/>
    </row>
    <row r="44" spans="1:58" x14ac:dyDescent="0.25">
      <c r="A44" s="40"/>
      <c r="B44" s="40"/>
      <c r="C44" s="40"/>
      <c r="D44" s="35" t="s">
        <v>178</v>
      </c>
      <c r="E44" s="38" t="s">
        <v>167</v>
      </c>
      <c r="F44" s="35" t="s">
        <v>180</v>
      </c>
      <c r="G44" s="37" t="s">
        <v>20</v>
      </c>
      <c r="H44" s="36" t="s">
        <v>29</v>
      </c>
      <c r="I44" s="36" t="s">
        <v>19</v>
      </c>
      <c r="J44" s="7" t="s">
        <v>21</v>
      </c>
      <c r="K44" s="8"/>
      <c r="L44" s="8"/>
      <c r="M44" s="8"/>
      <c r="N44" s="7">
        <v>1</v>
      </c>
      <c r="O44" s="8"/>
      <c r="P44" s="8"/>
      <c r="Q44" s="8"/>
      <c r="R44" s="7">
        <v>1</v>
      </c>
      <c r="S44" s="8"/>
      <c r="T44" s="8"/>
      <c r="U44" s="8"/>
      <c r="V44" s="7">
        <v>1</v>
      </c>
      <c r="W44" s="8"/>
      <c r="X44" s="8"/>
      <c r="Y44" s="8"/>
      <c r="Z44" s="7">
        <v>1</v>
      </c>
      <c r="AA44" s="8"/>
      <c r="AB44" s="8"/>
      <c r="AC44" s="8"/>
      <c r="AD44" s="7">
        <v>1</v>
      </c>
      <c r="AE44" s="8"/>
      <c r="AF44" s="8"/>
      <c r="AG44" s="8"/>
      <c r="AH44" s="7">
        <v>1</v>
      </c>
      <c r="AI44" s="8"/>
      <c r="AJ44" s="8"/>
      <c r="AK44" s="8"/>
      <c r="AL44" s="7">
        <v>1</v>
      </c>
      <c r="AM44" s="8"/>
      <c r="AN44" s="8"/>
      <c r="AO44" s="8"/>
      <c r="AP44" s="7">
        <v>1</v>
      </c>
      <c r="AQ44" s="8"/>
      <c r="AR44" s="8"/>
      <c r="AS44" s="8"/>
      <c r="AT44" s="7">
        <v>1</v>
      </c>
      <c r="AU44" s="8"/>
      <c r="AV44" s="8"/>
      <c r="AW44" s="8"/>
      <c r="AX44" s="7">
        <v>1</v>
      </c>
      <c r="AY44" s="8"/>
      <c r="AZ44" s="8"/>
      <c r="BA44" s="8"/>
      <c r="BB44" s="7">
        <v>1</v>
      </c>
      <c r="BC44" s="8"/>
      <c r="BD44" s="8"/>
      <c r="BE44" s="8"/>
      <c r="BF44" s="7">
        <v>1</v>
      </c>
    </row>
    <row r="45" spans="1:58" x14ac:dyDescent="0.25">
      <c r="A45" s="40"/>
      <c r="B45" s="40"/>
      <c r="C45" s="40"/>
      <c r="D45" s="35"/>
      <c r="E45" s="39"/>
      <c r="F45" s="35"/>
      <c r="G45" s="37"/>
      <c r="H45" s="36"/>
      <c r="I45" s="36"/>
      <c r="J45" s="9" t="s">
        <v>22</v>
      </c>
      <c r="K45" s="8"/>
      <c r="L45" s="8"/>
      <c r="M45" s="8"/>
      <c r="N45" s="9"/>
      <c r="O45" s="8"/>
      <c r="P45" s="8"/>
      <c r="Q45" s="8"/>
      <c r="R45" s="9"/>
      <c r="S45" s="8"/>
      <c r="T45" s="8"/>
      <c r="U45" s="8"/>
      <c r="V45" s="9"/>
      <c r="W45" s="8"/>
      <c r="X45" s="8"/>
      <c r="Y45" s="8"/>
      <c r="Z45" s="9"/>
      <c r="AA45" s="8"/>
      <c r="AB45" s="8"/>
      <c r="AC45" s="8"/>
      <c r="AD45" s="9"/>
      <c r="AE45" s="8"/>
      <c r="AF45" s="8"/>
      <c r="AG45" s="8"/>
      <c r="AH45" s="9"/>
      <c r="AI45" s="8"/>
      <c r="AJ45" s="8"/>
      <c r="AK45" s="8"/>
      <c r="AL45" s="9"/>
      <c r="AM45" s="8"/>
      <c r="AN45" s="8"/>
      <c r="AO45" s="8"/>
      <c r="AP45" s="9"/>
      <c r="AQ45" s="8"/>
      <c r="AR45" s="8"/>
      <c r="AS45" s="8"/>
      <c r="AT45" s="9"/>
      <c r="AU45" s="8"/>
      <c r="AV45" s="8"/>
      <c r="AW45" s="8"/>
      <c r="AX45" s="9"/>
      <c r="AY45" s="8"/>
      <c r="AZ45" s="8"/>
      <c r="BA45" s="8"/>
      <c r="BB45" s="9"/>
      <c r="BC45" s="8"/>
      <c r="BD45" s="8"/>
      <c r="BE45" s="8"/>
      <c r="BF45" s="9"/>
    </row>
    <row r="46" spans="1:58" x14ac:dyDescent="0.25">
      <c r="A46" s="40"/>
      <c r="B46" s="40"/>
      <c r="C46" s="40"/>
      <c r="D46" s="35" t="s">
        <v>179</v>
      </c>
      <c r="E46" s="38" t="s">
        <v>167</v>
      </c>
      <c r="F46" s="35" t="s">
        <v>180</v>
      </c>
      <c r="G46" s="36" t="s">
        <v>20</v>
      </c>
      <c r="H46" s="36" t="s">
        <v>20</v>
      </c>
      <c r="I46" s="36" t="s">
        <v>19</v>
      </c>
      <c r="J46" s="7" t="s">
        <v>21</v>
      </c>
      <c r="K46" s="8"/>
      <c r="L46" s="8"/>
      <c r="M46" s="8"/>
      <c r="N46" s="7">
        <v>1</v>
      </c>
      <c r="O46" s="8"/>
      <c r="P46" s="8"/>
      <c r="Q46" s="8"/>
      <c r="R46" s="7">
        <v>1</v>
      </c>
      <c r="S46" s="8"/>
      <c r="T46" s="8"/>
      <c r="U46" s="8"/>
      <c r="V46" s="7">
        <v>1</v>
      </c>
      <c r="W46" s="8"/>
      <c r="X46" s="8"/>
      <c r="Y46" s="8"/>
      <c r="Z46" s="7">
        <v>1</v>
      </c>
      <c r="AA46" s="8"/>
      <c r="AB46" s="8"/>
      <c r="AC46" s="8"/>
      <c r="AD46" s="7">
        <v>1</v>
      </c>
      <c r="AE46" s="8"/>
      <c r="AF46" s="8"/>
      <c r="AG46" s="8"/>
      <c r="AH46" s="7">
        <v>1</v>
      </c>
      <c r="AI46" s="8"/>
      <c r="AJ46" s="8"/>
      <c r="AK46" s="8"/>
      <c r="AL46" s="7">
        <v>1</v>
      </c>
      <c r="AM46" s="8"/>
      <c r="AN46" s="8"/>
      <c r="AO46" s="8"/>
      <c r="AP46" s="7">
        <v>1</v>
      </c>
      <c r="AQ46" s="8"/>
      <c r="AR46" s="8"/>
      <c r="AS46" s="8"/>
      <c r="AT46" s="7">
        <v>1</v>
      </c>
      <c r="AU46" s="8"/>
      <c r="AV46" s="8"/>
      <c r="AW46" s="8"/>
      <c r="AX46" s="7">
        <v>1</v>
      </c>
      <c r="AY46" s="8"/>
      <c r="AZ46" s="8"/>
      <c r="BA46" s="8"/>
      <c r="BB46" s="7">
        <v>1</v>
      </c>
      <c r="BC46" s="8"/>
      <c r="BD46" s="8"/>
      <c r="BE46" s="8"/>
      <c r="BF46" s="7">
        <v>1</v>
      </c>
    </row>
    <row r="47" spans="1:58" x14ac:dyDescent="0.25">
      <c r="A47" s="40"/>
      <c r="B47" s="40"/>
      <c r="C47" s="40"/>
      <c r="D47" s="35"/>
      <c r="E47" s="39"/>
      <c r="F47" s="35"/>
      <c r="G47" s="36"/>
      <c r="H47" s="36"/>
      <c r="I47" s="36"/>
      <c r="J47" s="9" t="s">
        <v>22</v>
      </c>
      <c r="K47" s="8"/>
      <c r="L47" s="8"/>
      <c r="M47" s="8"/>
      <c r="N47" s="9"/>
      <c r="O47" s="8"/>
      <c r="P47" s="8"/>
      <c r="Q47" s="8"/>
      <c r="R47" s="9"/>
      <c r="S47" s="8"/>
      <c r="T47" s="8"/>
      <c r="U47" s="8"/>
      <c r="V47" s="9"/>
      <c r="W47" s="8"/>
      <c r="X47" s="8"/>
      <c r="Y47" s="8"/>
      <c r="Z47" s="9"/>
      <c r="AA47" s="8"/>
      <c r="AB47" s="8"/>
      <c r="AC47" s="8"/>
      <c r="AD47" s="9"/>
      <c r="AE47" s="8"/>
      <c r="AF47" s="8"/>
      <c r="AG47" s="8"/>
      <c r="AH47" s="9"/>
      <c r="AI47" s="8"/>
      <c r="AJ47" s="8"/>
      <c r="AK47" s="8"/>
      <c r="AL47" s="9"/>
      <c r="AM47" s="8"/>
      <c r="AN47" s="8"/>
      <c r="AO47" s="8"/>
      <c r="AP47" s="9"/>
      <c r="AQ47" s="8"/>
      <c r="AR47" s="8"/>
      <c r="AS47" s="8"/>
      <c r="AT47" s="9"/>
      <c r="AU47" s="8"/>
      <c r="AV47" s="8"/>
      <c r="AW47" s="8"/>
      <c r="AX47" s="9"/>
      <c r="AY47" s="8"/>
      <c r="AZ47" s="8"/>
      <c r="BA47" s="8"/>
      <c r="BB47" s="9"/>
      <c r="BC47" s="8"/>
      <c r="BD47" s="8"/>
      <c r="BE47" s="8"/>
      <c r="BF47" s="9"/>
    </row>
    <row r="48" spans="1:58" x14ac:dyDescent="0.25">
      <c r="A48" s="40"/>
      <c r="B48" s="40"/>
      <c r="C48" s="40"/>
      <c r="D48" s="35" t="s">
        <v>132</v>
      </c>
      <c r="E48" s="38" t="s">
        <v>167</v>
      </c>
      <c r="F48" s="35" t="s">
        <v>180</v>
      </c>
      <c r="G48" s="36" t="s">
        <v>20</v>
      </c>
      <c r="H48" s="36" t="s">
        <v>20</v>
      </c>
      <c r="I48" s="36" t="s">
        <v>131</v>
      </c>
      <c r="J48" s="7" t="s">
        <v>21</v>
      </c>
      <c r="K48" s="8"/>
      <c r="L48" s="8"/>
      <c r="M48" s="8"/>
      <c r="N48" s="7">
        <v>1</v>
      </c>
      <c r="O48" s="8"/>
      <c r="P48" s="8"/>
      <c r="Q48" s="8"/>
      <c r="R48" s="7">
        <v>1</v>
      </c>
      <c r="S48" s="8"/>
      <c r="T48" s="8"/>
      <c r="U48" s="8"/>
      <c r="V48" s="7">
        <v>1</v>
      </c>
      <c r="W48" s="8"/>
      <c r="X48" s="8"/>
      <c r="Y48" s="8"/>
      <c r="Z48" s="7">
        <v>1</v>
      </c>
      <c r="AA48" s="8"/>
      <c r="AB48" s="8"/>
      <c r="AC48" s="8"/>
      <c r="AD48" s="7">
        <v>1</v>
      </c>
      <c r="AE48" s="8"/>
      <c r="AF48" s="8"/>
      <c r="AG48" s="8"/>
      <c r="AH48" s="7">
        <v>1</v>
      </c>
      <c r="AI48" s="8"/>
      <c r="AJ48" s="8"/>
      <c r="AK48" s="8"/>
      <c r="AL48" s="7">
        <v>1</v>
      </c>
      <c r="AM48" s="8"/>
      <c r="AN48" s="8"/>
      <c r="AO48" s="8"/>
      <c r="AP48" s="7">
        <v>1</v>
      </c>
      <c r="AQ48" s="8"/>
      <c r="AR48" s="8"/>
      <c r="AS48" s="8"/>
      <c r="AT48" s="7">
        <v>1</v>
      </c>
      <c r="AU48" s="8"/>
      <c r="AV48" s="8"/>
      <c r="AW48" s="8"/>
      <c r="AX48" s="7">
        <v>1</v>
      </c>
      <c r="AY48" s="8"/>
      <c r="AZ48" s="8"/>
      <c r="BA48" s="8"/>
      <c r="BB48" s="7">
        <v>1</v>
      </c>
      <c r="BC48" s="8"/>
      <c r="BD48" s="8"/>
      <c r="BE48" s="8"/>
      <c r="BF48" s="7">
        <v>1</v>
      </c>
    </row>
    <row r="49" spans="1:58" x14ac:dyDescent="0.25">
      <c r="A49" s="40"/>
      <c r="B49" s="40"/>
      <c r="C49" s="40"/>
      <c r="D49" s="35"/>
      <c r="E49" s="39"/>
      <c r="F49" s="35"/>
      <c r="G49" s="36"/>
      <c r="H49" s="36"/>
      <c r="I49" s="36"/>
      <c r="J49" s="9" t="s">
        <v>22</v>
      </c>
      <c r="K49" s="8"/>
      <c r="L49" s="8"/>
      <c r="M49" s="8"/>
      <c r="N49" s="9"/>
      <c r="O49" s="8"/>
      <c r="P49" s="8"/>
      <c r="Q49" s="8"/>
      <c r="R49" s="9"/>
      <c r="S49" s="8"/>
      <c r="T49" s="8"/>
      <c r="U49" s="8"/>
      <c r="V49" s="9"/>
      <c r="W49" s="8"/>
      <c r="X49" s="8"/>
      <c r="Y49" s="8"/>
      <c r="Z49" s="9"/>
      <c r="AA49" s="8"/>
      <c r="AB49" s="8"/>
      <c r="AC49" s="8"/>
      <c r="AD49" s="9"/>
      <c r="AE49" s="8"/>
      <c r="AF49" s="8"/>
      <c r="AG49" s="8"/>
      <c r="AH49" s="9"/>
      <c r="AI49" s="8"/>
      <c r="AJ49" s="8"/>
      <c r="AK49" s="8"/>
      <c r="AL49" s="9"/>
      <c r="AM49" s="8"/>
      <c r="AN49" s="8"/>
      <c r="AO49" s="8"/>
      <c r="AP49" s="9"/>
      <c r="AQ49" s="8"/>
      <c r="AR49" s="8"/>
      <c r="AS49" s="8"/>
      <c r="AT49" s="9"/>
      <c r="AU49" s="8"/>
      <c r="AV49" s="8"/>
      <c r="AW49" s="8"/>
      <c r="AX49" s="9"/>
      <c r="AY49" s="8"/>
      <c r="AZ49" s="8"/>
      <c r="BA49" s="8"/>
      <c r="BB49" s="9"/>
      <c r="BC49" s="8"/>
      <c r="BD49" s="8"/>
      <c r="BE49" s="8"/>
      <c r="BF49" s="9"/>
    </row>
    <row r="50" spans="1:58" x14ac:dyDescent="0.25">
      <c r="A50" s="40"/>
      <c r="B50" s="40"/>
      <c r="C50" s="40"/>
      <c r="D50" s="35" t="s">
        <v>182</v>
      </c>
      <c r="E50" s="38" t="s">
        <v>167</v>
      </c>
      <c r="F50" s="35" t="s">
        <v>181</v>
      </c>
      <c r="G50" s="36" t="s">
        <v>20</v>
      </c>
      <c r="H50" s="36" t="s">
        <v>20</v>
      </c>
      <c r="I50" s="36" t="s">
        <v>19</v>
      </c>
      <c r="J50" s="7" t="s">
        <v>21</v>
      </c>
      <c r="K50" s="8"/>
      <c r="L50" s="8"/>
      <c r="M50" s="8"/>
      <c r="N50" s="7">
        <v>1</v>
      </c>
      <c r="O50" s="8"/>
      <c r="P50" s="8"/>
      <c r="Q50" s="8"/>
      <c r="R50" s="7">
        <v>1</v>
      </c>
      <c r="S50" s="8"/>
      <c r="T50" s="8"/>
      <c r="U50" s="8"/>
      <c r="V50" s="7">
        <v>1</v>
      </c>
      <c r="W50" s="8"/>
      <c r="X50" s="8"/>
      <c r="Y50" s="8"/>
      <c r="Z50" s="7">
        <v>1</v>
      </c>
      <c r="AA50" s="8"/>
      <c r="AB50" s="8"/>
      <c r="AC50" s="8"/>
      <c r="AD50" s="7">
        <v>1</v>
      </c>
      <c r="AE50" s="8"/>
      <c r="AF50" s="8"/>
      <c r="AG50" s="8"/>
      <c r="AH50" s="7">
        <v>1</v>
      </c>
      <c r="AI50" s="8"/>
      <c r="AJ50" s="8"/>
      <c r="AK50" s="8"/>
      <c r="AL50" s="7">
        <v>1</v>
      </c>
      <c r="AM50" s="8"/>
      <c r="AN50" s="8"/>
      <c r="AO50" s="8"/>
      <c r="AP50" s="7">
        <v>1</v>
      </c>
      <c r="AQ50" s="8"/>
      <c r="AR50" s="8"/>
      <c r="AS50" s="8"/>
      <c r="AT50" s="7">
        <v>1</v>
      </c>
      <c r="AU50" s="8"/>
      <c r="AV50" s="8"/>
      <c r="AW50" s="8"/>
      <c r="AX50" s="7">
        <v>1</v>
      </c>
      <c r="AY50" s="8"/>
      <c r="AZ50" s="8"/>
      <c r="BA50" s="8"/>
      <c r="BB50" s="7">
        <v>1</v>
      </c>
      <c r="BC50" s="8"/>
      <c r="BD50" s="8"/>
      <c r="BE50" s="8"/>
      <c r="BF50" s="7">
        <v>1</v>
      </c>
    </row>
    <row r="51" spans="1:58" x14ac:dyDescent="0.25">
      <c r="A51" s="40"/>
      <c r="B51" s="40"/>
      <c r="C51" s="40"/>
      <c r="D51" s="35"/>
      <c r="E51" s="39"/>
      <c r="F51" s="35"/>
      <c r="G51" s="36"/>
      <c r="H51" s="36"/>
      <c r="I51" s="36"/>
      <c r="J51" s="9" t="s">
        <v>22</v>
      </c>
      <c r="K51" s="8"/>
      <c r="L51" s="8"/>
      <c r="M51" s="8"/>
      <c r="N51" s="9"/>
      <c r="O51" s="8"/>
      <c r="P51" s="8"/>
      <c r="Q51" s="8"/>
      <c r="R51" s="9"/>
      <c r="S51" s="8"/>
      <c r="T51" s="8"/>
      <c r="U51" s="8"/>
      <c r="V51" s="9"/>
      <c r="W51" s="8"/>
      <c r="X51" s="8"/>
      <c r="Y51" s="8"/>
      <c r="Z51" s="9"/>
      <c r="AA51" s="8"/>
      <c r="AB51" s="8"/>
      <c r="AC51" s="8"/>
      <c r="AD51" s="9"/>
      <c r="AE51" s="8"/>
      <c r="AF51" s="8"/>
      <c r="AG51" s="8"/>
      <c r="AH51" s="9"/>
      <c r="AI51" s="8"/>
      <c r="AJ51" s="8"/>
      <c r="AK51" s="8"/>
      <c r="AL51" s="9"/>
      <c r="AM51" s="8"/>
      <c r="AN51" s="8"/>
      <c r="AO51" s="8"/>
      <c r="AP51" s="9"/>
      <c r="AQ51" s="8"/>
      <c r="AR51" s="8"/>
      <c r="AS51" s="8"/>
      <c r="AT51" s="9"/>
      <c r="AU51" s="8"/>
      <c r="AV51" s="8"/>
      <c r="AW51" s="8"/>
      <c r="AX51" s="9"/>
      <c r="AY51" s="8"/>
      <c r="AZ51" s="8"/>
      <c r="BA51" s="8"/>
      <c r="BB51" s="9"/>
      <c r="BC51" s="8"/>
      <c r="BD51" s="8"/>
      <c r="BE51" s="8"/>
      <c r="BF51" s="9"/>
    </row>
    <row r="52" spans="1:58" x14ac:dyDescent="0.25">
      <c r="A52" s="40"/>
      <c r="B52" s="40"/>
      <c r="C52" s="40"/>
      <c r="D52" s="89" t="s">
        <v>138</v>
      </c>
      <c r="E52" s="38" t="s">
        <v>167</v>
      </c>
      <c r="F52" s="35" t="s">
        <v>183</v>
      </c>
      <c r="G52" s="36" t="s">
        <v>20</v>
      </c>
      <c r="H52" s="36" t="s">
        <v>20</v>
      </c>
      <c r="I52" s="36" t="s">
        <v>19</v>
      </c>
      <c r="J52" s="7" t="s">
        <v>21</v>
      </c>
      <c r="K52" s="8"/>
      <c r="L52" s="8"/>
      <c r="M52" s="8"/>
      <c r="N52" s="7">
        <v>1</v>
      </c>
      <c r="O52" s="8"/>
      <c r="P52" s="8"/>
      <c r="Q52" s="8"/>
      <c r="R52" s="7">
        <v>1</v>
      </c>
      <c r="S52" s="8"/>
      <c r="T52" s="8"/>
      <c r="U52" s="8"/>
      <c r="V52" s="7">
        <v>1</v>
      </c>
      <c r="W52" s="8"/>
      <c r="X52" s="8"/>
      <c r="Y52" s="8"/>
      <c r="Z52" s="7">
        <v>1</v>
      </c>
      <c r="AA52" s="8"/>
      <c r="AB52" s="8"/>
      <c r="AC52" s="8"/>
      <c r="AD52" s="7">
        <v>1</v>
      </c>
      <c r="AE52" s="8"/>
      <c r="AF52" s="8"/>
      <c r="AG52" s="8"/>
      <c r="AH52" s="7">
        <v>1</v>
      </c>
      <c r="AI52" s="8"/>
      <c r="AJ52" s="8"/>
      <c r="AK52" s="8"/>
      <c r="AL52" s="7">
        <v>1</v>
      </c>
      <c r="AM52" s="8"/>
      <c r="AN52" s="8"/>
      <c r="AO52" s="8"/>
      <c r="AP52" s="7">
        <v>1</v>
      </c>
      <c r="AQ52" s="8"/>
      <c r="AR52" s="8"/>
      <c r="AS52" s="8"/>
      <c r="AT52" s="7">
        <v>1</v>
      </c>
      <c r="AU52" s="8"/>
      <c r="AV52" s="8"/>
      <c r="AW52" s="8"/>
      <c r="AX52" s="7">
        <v>1</v>
      </c>
      <c r="AY52" s="8"/>
      <c r="AZ52" s="8"/>
      <c r="BA52" s="8"/>
      <c r="BB52" s="7">
        <v>1</v>
      </c>
      <c r="BC52" s="8"/>
      <c r="BD52" s="8"/>
      <c r="BE52" s="8"/>
      <c r="BF52" s="7">
        <v>1</v>
      </c>
    </row>
    <row r="53" spans="1:58" x14ac:dyDescent="0.25">
      <c r="A53" s="40"/>
      <c r="B53" s="40"/>
      <c r="C53" s="40"/>
      <c r="D53" s="89"/>
      <c r="E53" s="39"/>
      <c r="F53" s="35"/>
      <c r="G53" s="36"/>
      <c r="H53" s="36"/>
      <c r="I53" s="36"/>
      <c r="J53" s="9" t="s">
        <v>22</v>
      </c>
      <c r="K53" s="8"/>
      <c r="L53" s="8"/>
      <c r="M53" s="8"/>
      <c r="N53" s="9"/>
      <c r="O53" s="8"/>
      <c r="P53" s="8"/>
      <c r="Q53" s="8"/>
      <c r="R53" s="9"/>
      <c r="S53" s="8"/>
      <c r="T53" s="8"/>
      <c r="U53" s="8"/>
      <c r="V53" s="9"/>
      <c r="W53" s="8"/>
      <c r="X53" s="8"/>
      <c r="Y53" s="8"/>
      <c r="Z53" s="9"/>
      <c r="AA53" s="8"/>
      <c r="AB53" s="8"/>
      <c r="AC53" s="8"/>
      <c r="AD53" s="9"/>
      <c r="AE53" s="8"/>
      <c r="AF53" s="8"/>
      <c r="AG53" s="8"/>
      <c r="AH53" s="9"/>
      <c r="AI53" s="8"/>
      <c r="AJ53" s="8"/>
      <c r="AK53" s="8"/>
      <c r="AL53" s="9"/>
      <c r="AM53" s="8"/>
      <c r="AN53" s="8"/>
      <c r="AO53" s="8"/>
      <c r="AP53" s="9"/>
      <c r="AQ53" s="8"/>
      <c r="AR53" s="8"/>
      <c r="AS53" s="8"/>
      <c r="AT53" s="9"/>
      <c r="AU53" s="8"/>
      <c r="AV53" s="8"/>
      <c r="AW53" s="8"/>
      <c r="AX53" s="9"/>
      <c r="AY53" s="8"/>
      <c r="AZ53" s="8"/>
      <c r="BA53" s="8"/>
      <c r="BB53" s="9"/>
      <c r="BC53" s="8"/>
      <c r="BD53" s="8"/>
      <c r="BE53" s="8"/>
      <c r="BF53" s="9"/>
    </row>
    <row r="54" spans="1:58" x14ac:dyDescent="0.25">
      <c r="A54" s="40"/>
      <c r="B54" s="40"/>
      <c r="C54" s="40"/>
      <c r="D54" s="89" t="s">
        <v>184</v>
      </c>
      <c r="E54" s="38" t="s">
        <v>185</v>
      </c>
      <c r="F54" s="35" t="s">
        <v>186</v>
      </c>
      <c r="G54" s="36" t="s">
        <v>20</v>
      </c>
      <c r="H54" s="36" t="s">
        <v>20</v>
      </c>
      <c r="I54" s="36" t="s">
        <v>19</v>
      </c>
      <c r="J54" s="7" t="s">
        <v>21</v>
      </c>
      <c r="K54" s="8"/>
      <c r="L54" s="8"/>
      <c r="M54" s="8"/>
      <c r="N54" s="8"/>
      <c r="O54" s="8"/>
      <c r="P54" s="8"/>
      <c r="Q54" s="8"/>
      <c r="R54" s="7">
        <v>1</v>
      </c>
      <c r="S54" s="8"/>
      <c r="T54" s="8"/>
      <c r="U54" s="8"/>
      <c r="V54" s="8"/>
      <c r="W54" s="8"/>
      <c r="X54" s="8"/>
      <c r="Y54" s="8"/>
      <c r="Z54" s="7">
        <v>1</v>
      </c>
      <c r="AA54" s="8"/>
      <c r="AB54" s="8"/>
      <c r="AC54" s="8"/>
      <c r="AD54" s="8"/>
      <c r="AE54" s="8"/>
      <c r="AF54" s="8"/>
      <c r="AG54" s="8"/>
      <c r="AH54" s="7">
        <v>1</v>
      </c>
      <c r="AI54" s="8"/>
      <c r="AJ54" s="8"/>
      <c r="AK54" s="8"/>
      <c r="AL54" s="8"/>
      <c r="AM54" s="8"/>
      <c r="AN54" s="8"/>
      <c r="AO54" s="8"/>
      <c r="AP54" s="7">
        <v>1</v>
      </c>
      <c r="AQ54" s="8"/>
      <c r="AR54" s="8"/>
      <c r="AS54" s="8"/>
      <c r="AT54" s="8"/>
      <c r="AU54" s="8"/>
      <c r="AV54" s="8"/>
      <c r="AW54" s="8"/>
      <c r="AX54" s="7">
        <v>1</v>
      </c>
      <c r="AY54" s="8"/>
      <c r="AZ54" s="8"/>
      <c r="BA54" s="8"/>
      <c r="BB54" s="8"/>
      <c r="BC54" s="8"/>
      <c r="BD54" s="8"/>
      <c r="BE54" s="8"/>
      <c r="BF54" s="7">
        <v>1</v>
      </c>
    </row>
    <row r="55" spans="1:58" x14ac:dyDescent="0.25">
      <c r="A55" s="40"/>
      <c r="B55" s="40"/>
      <c r="C55" s="40"/>
      <c r="D55" s="89"/>
      <c r="E55" s="39"/>
      <c r="F55" s="35"/>
      <c r="G55" s="36"/>
      <c r="H55" s="36"/>
      <c r="I55" s="36"/>
      <c r="J55" s="9" t="s">
        <v>22</v>
      </c>
      <c r="K55" s="8"/>
      <c r="L55" s="8"/>
      <c r="M55" s="8"/>
      <c r="N55" s="8"/>
      <c r="O55" s="8"/>
      <c r="P55" s="8"/>
      <c r="Q55" s="8"/>
      <c r="R55" s="9"/>
      <c r="S55" s="8"/>
      <c r="T55" s="8"/>
      <c r="U55" s="8"/>
      <c r="V55" s="8"/>
      <c r="W55" s="8"/>
      <c r="X55" s="8"/>
      <c r="Y55" s="8"/>
      <c r="Z55" s="9"/>
      <c r="AA55" s="8"/>
      <c r="AB55" s="8"/>
      <c r="AC55" s="8"/>
      <c r="AD55" s="8"/>
      <c r="AE55" s="8"/>
      <c r="AF55" s="8"/>
      <c r="AG55" s="8"/>
      <c r="AH55" s="9"/>
      <c r="AI55" s="8"/>
      <c r="AJ55" s="8"/>
      <c r="AK55" s="8"/>
      <c r="AL55" s="8"/>
      <c r="AM55" s="8"/>
      <c r="AN55" s="8"/>
      <c r="AO55" s="8"/>
      <c r="AP55" s="9"/>
      <c r="AQ55" s="8"/>
      <c r="AR55" s="8"/>
      <c r="AS55" s="8"/>
      <c r="AT55" s="8"/>
      <c r="AU55" s="8"/>
      <c r="AV55" s="8"/>
      <c r="AW55" s="8"/>
      <c r="AX55" s="9"/>
      <c r="AY55" s="8"/>
      <c r="AZ55" s="8"/>
      <c r="BA55" s="8"/>
      <c r="BB55" s="8"/>
      <c r="BC55" s="8"/>
      <c r="BD55" s="8"/>
      <c r="BE55" s="8"/>
      <c r="BF55" s="9"/>
    </row>
    <row r="56" spans="1:58" x14ac:dyDescent="0.25">
      <c r="A56" s="40"/>
      <c r="B56" s="40"/>
      <c r="C56" s="40"/>
      <c r="D56" s="35" t="s">
        <v>133</v>
      </c>
      <c r="E56" s="38" t="s">
        <v>185</v>
      </c>
      <c r="F56" s="35" t="s">
        <v>188</v>
      </c>
      <c r="G56" s="36" t="s">
        <v>20</v>
      </c>
      <c r="H56" s="36" t="s">
        <v>20</v>
      </c>
      <c r="I56" s="36" t="s">
        <v>19</v>
      </c>
      <c r="J56" s="7" t="s">
        <v>21</v>
      </c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7">
        <v>1</v>
      </c>
      <c r="BE56" s="8"/>
      <c r="BF56" s="8"/>
    </row>
    <row r="57" spans="1:58" x14ac:dyDescent="0.25">
      <c r="A57" s="40"/>
      <c r="B57" s="40"/>
      <c r="C57" s="40"/>
      <c r="D57" s="35"/>
      <c r="E57" s="39"/>
      <c r="F57" s="35"/>
      <c r="G57" s="36"/>
      <c r="H57" s="36"/>
      <c r="I57" s="36"/>
      <c r="J57" s="9" t="s">
        <v>22</v>
      </c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9"/>
      <c r="BE57" s="8"/>
      <c r="BF57" s="8"/>
    </row>
    <row r="58" spans="1:58" x14ac:dyDescent="0.25">
      <c r="A58" s="40"/>
      <c r="B58" s="40"/>
      <c r="C58" s="40"/>
      <c r="D58" s="41" t="s">
        <v>125</v>
      </c>
      <c r="E58" s="38" t="s">
        <v>185</v>
      </c>
      <c r="F58" s="35" t="s">
        <v>189</v>
      </c>
      <c r="G58" s="36"/>
      <c r="H58" s="36" t="s">
        <v>20</v>
      </c>
      <c r="I58" s="36" t="s">
        <v>134</v>
      </c>
      <c r="J58" s="7" t="s">
        <v>21</v>
      </c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7">
        <v>1</v>
      </c>
      <c r="BE58" s="8"/>
      <c r="BF58" s="8"/>
    </row>
    <row r="59" spans="1:58" x14ac:dyDescent="0.25">
      <c r="A59" s="40"/>
      <c r="B59" s="40"/>
      <c r="C59" s="40"/>
      <c r="D59" s="42"/>
      <c r="E59" s="39"/>
      <c r="F59" s="35"/>
      <c r="G59" s="36"/>
      <c r="H59" s="36"/>
      <c r="I59" s="36"/>
      <c r="J59" s="9" t="s">
        <v>22</v>
      </c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9"/>
      <c r="BE59" s="8"/>
      <c r="BF59" s="8"/>
    </row>
    <row r="60" spans="1:58" x14ac:dyDescent="0.25">
      <c r="A60" s="40"/>
      <c r="B60" s="40"/>
      <c r="C60" s="40"/>
      <c r="D60" s="41" t="s">
        <v>136</v>
      </c>
      <c r="E60" s="38" t="s">
        <v>185</v>
      </c>
      <c r="F60" s="35" t="s">
        <v>187</v>
      </c>
      <c r="G60" s="36"/>
      <c r="H60" s="36" t="s">
        <v>20</v>
      </c>
      <c r="I60" s="36" t="s">
        <v>135</v>
      </c>
      <c r="J60" s="7" t="s">
        <v>21</v>
      </c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7">
        <v>1</v>
      </c>
      <c r="BE60" s="8"/>
      <c r="BF60" s="8"/>
    </row>
    <row r="61" spans="1:58" x14ac:dyDescent="0.25">
      <c r="A61" s="40"/>
      <c r="B61" s="40"/>
      <c r="C61" s="40"/>
      <c r="D61" s="42"/>
      <c r="E61" s="39"/>
      <c r="F61" s="35"/>
      <c r="G61" s="36"/>
      <c r="H61" s="36"/>
      <c r="I61" s="36"/>
      <c r="J61" s="9" t="s">
        <v>22</v>
      </c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9"/>
      <c r="BE61" s="8"/>
      <c r="BF61" s="8"/>
    </row>
    <row r="62" spans="1:58" x14ac:dyDescent="0.25">
      <c r="A62" s="40"/>
      <c r="B62" s="40"/>
      <c r="C62" s="40"/>
      <c r="D62" s="41" t="s">
        <v>137</v>
      </c>
      <c r="E62" s="38" t="s">
        <v>185</v>
      </c>
      <c r="F62" s="41" t="s">
        <v>190</v>
      </c>
      <c r="G62" s="38" t="s">
        <v>20</v>
      </c>
      <c r="H62" s="38"/>
      <c r="I62" s="38" t="s">
        <v>19</v>
      </c>
      <c r="J62" s="7" t="s">
        <v>21</v>
      </c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7">
        <v>1</v>
      </c>
      <c r="BE62" s="8"/>
      <c r="BF62" s="8"/>
    </row>
    <row r="63" spans="1:58" x14ac:dyDescent="0.25">
      <c r="A63" s="40"/>
      <c r="B63" s="40"/>
      <c r="C63" s="40"/>
      <c r="D63" s="42"/>
      <c r="E63" s="39"/>
      <c r="F63" s="42"/>
      <c r="G63" s="39"/>
      <c r="H63" s="39"/>
      <c r="I63" s="39"/>
      <c r="J63" s="9" t="s">
        <v>22</v>
      </c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9"/>
      <c r="BE63" s="8"/>
      <c r="BF63" s="8"/>
    </row>
    <row r="64" spans="1:58" x14ac:dyDescent="0.25">
      <c r="A64" s="40"/>
      <c r="B64" s="40"/>
      <c r="C64" s="40"/>
      <c r="D64" s="35" t="s">
        <v>87</v>
      </c>
      <c r="E64" s="38" t="s">
        <v>185</v>
      </c>
      <c r="F64" s="41"/>
      <c r="G64" s="38" t="s">
        <v>20</v>
      </c>
      <c r="H64" s="38"/>
      <c r="I64" s="38" t="s">
        <v>19</v>
      </c>
      <c r="J64" s="7" t="s">
        <v>21</v>
      </c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7">
        <v>1</v>
      </c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</row>
    <row r="65" spans="1:58" x14ac:dyDescent="0.25">
      <c r="A65" s="39"/>
      <c r="B65" s="39"/>
      <c r="C65" s="39"/>
      <c r="D65" s="35"/>
      <c r="E65" s="39"/>
      <c r="F65" s="42"/>
      <c r="G65" s="39"/>
      <c r="H65" s="39"/>
      <c r="I65" s="39"/>
      <c r="J65" s="9" t="s">
        <v>22</v>
      </c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9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</row>
    <row r="66" spans="1:58" x14ac:dyDescent="0.25">
      <c r="A66" s="37">
        <v>2</v>
      </c>
      <c r="B66" s="36" t="s">
        <v>120</v>
      </c>
      <c r="C66" s="38" t="s">
        <v>121</v>
      </c>
      <c r="D66" s="41" t="s">
        <v>122</v>
      </c>
      <c r="E66" s="38" t="s">
        <v>185</v>
      </c>
      <c r="F66" s="41" t="s">
        <v>122</v>
      </c>
      <c r="G66" s="38" t="s">
        <v>20</v>
      </c>
      <c r="H66" s="38" t="s">
        <v>26</v>
      </c>
      <c r="I66" s="38" t="s">
        <v>28</v>
      </c>
      <c r="J66" s="7" t="s">
        <v>21</v>
      </c>
      <c r="K66" s="8"/>
      <c r="L66" s="8"/>
      <c r="M66" s="8"/>
      <c r="N66" s="7">
        <v>1</v>
      </c>
      <c r="O66" s="8"/>
      <c r="P66" s="8"/>
      <c r="Q66" s="8"/>
      <c r="R66" s="7">
        <v>1</v>
      </c>
      <c r="S66" s="8"/>
      <c r="T66" s="8"/>
      <c r="U66" s="8"/>
      <c r="V66" s="7">
        <v>1</v>
      </c>
      <c r="W66" s="8"/>
      <c r="X66" s="8"/>
      <c r="Y66" s="8"/>
      <c r="Z66" s="7">
        <v>1</v>
      </c>
      <c r="AA66" s="8"/>
      <c r="AB66" s="8"/>
      <c r="AC66" s="8"/>
      <c r="AD66" s="7">
        <v>1</v>
      </c>
      <c r="AE66" s="8"/>
      <c r="AF66" s="8"/>
      <c r="AG66" s="8"/>
      <c r="AH66" s="7">
        <v>1</v>
      </c>
      <c r="AI66" s="8"/>
      <c r="AJ66" s="8"/>
      <c r="AK66" s="8"/>
      <c r="AL66" s="7">
        <v>1</v>
      </c>
      <c r="AM66" s="8"/>
      <c r="AN66" s="8"/>
      <c r="AO66" s="8"/>
      <c r="AP66" s="7">
        <v>1</v>
      </c>
      <c r="AQ66" s="8"/>
      <c r="AR66" s="8"/>
      <c r="AS66" s="8"/>
      <c r="AT66" s="7">
        <v>1</v>
      </c>
      <c r="AU66" s="8"/>
      <c r="AV66" s="8"/>
      <c r="AW66" s="8"/>
      <c r="AX66" s="7">
        <v>1</v>
      </c>
      <c r="AY66" s="8"/>
      <c r="AZ66" s="8"/>
      <c r="BA66" s="8"/>
      <c r="BB66" s="7">
        <v>1</v>
      </c>
      <c r="BC66" s="8"/>
      <c r="BD66" s="8"/>
      <c r="BE66" s="8"/>
      <c r="BF66" s="7">
        <v>1</v>
      </c>
    </row>
    <row r="67" spans="1:58" x14ac:dyDescent="0.25">
      <c r="A67" s="37"/>
      <c r="B67" s="36"/>
      <c r="C67" s="40"/>
      <c r="D67" s="42"/>
      <c r="E67" s="39"/>
      <c r="F67" s="42"/>
      <c r="G67" s="39"/>
      <c r="H67" s="39"/>
      <c r="I67" s="39"/>
      <c r="J67" s="9" t="s">
        <v>22</v>
      </c>
      <c r="K67" s="8"/>
      <c r="L67" s="8"/>
      <c r="M67" s="8"/>
      <c r="N67" s="9"/>
      <c r="O67" s="8"/>
      <c r="P67" s="8"/>
      <c r="Q67" s="8"/>
      <c r="R67" s="9"/>
      <c r="S67" s="8"/>
      <c r="T67" s="8"/>
      <c r="U67" s="8"/>
      <c r="V67" s="9"/>
      <c r="W67" s="8"/>
      <c r="X67" s="8"/>
      <c r="Y67" s="8"/>
      <c r="Z67" s="9"/>
      <c r="AA67" s="8"/>
      <c r="AB67" s="8"/>
      <c r="AC67" s="8"/>
      <c r="AD67" s="9"/>
      <c r="AE67" s="8"/>
      <c r="AF67" s="8"/>
      <c r="AG67" s="8"/>
      <c r="AH67" s="9"/>
      <c r="AI67" s="8"/>
      <c r="AJ67" s="8"/>
      <c r="AK67" s="8"/>
      <c r="AL67" s="9"/>
      <c r="AM67" s="8"/>
      <c r="AN67" s="8"/>
      <c r="AO67" s="8"/>
      <c r="AP67" s="9"/>
      <c r="AQ67" s="8"/>
      <c r="AR67" s="8"/>
      <c r="AS67" s="8"/>
      <c r="AT67" s="9"/>
      <c r="AU67" s="8"/>
      <c r="AV67" s="8"/>
      <c r="AW67" s="8"/>
      <c r="AX67" s="9"/>
      <c r="AY67" s="8"/>
      <c r="AZ67" s="8"/>
      <c r="BA67" s="8"/>
      <c r="BB67" s="9"/>
      <c r="BC67" s="8"/>
      <c r="BD67" s="8"/>
      <c r="BE67" s="8"/>
      <c r="BF67" s="9"/>
    </row>
    <row r="68" spans="1:58" x14ac:dyDescent="0.25">
      <c r="A68" s="37"/>
      <c r="B68" s="36"/>
      <c r="C68" s="40"/>
      <c r="D68" s="41" t="s">
        <v>191</v>
      </c>
      <c r="E68" s="38" t="s">
        <v>185</v>
      </c>
      <c r="F68" s="41" t="s">
        <v>192</v>
      </c>
      <c r="G68" s="38" t="s">
        <v>20</v>
      </c>
      <c r="H68" s="38" t="s">
        <v>26</v>
      </c>
      <c r="I68" s="38" t="s">
        <v>28</v>
      </c>
      <c r="J68" s="7" t="s">
        <v>21</v>
      </c>
      <c r="K68" s="8"/>
      <c r="L68" s="8"/>
      <c r="M68" s="8"/>
      <c r="N68" s="7">
        <v>1</v>
      </c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</row>
    <row r="69" spans="1:58" x14ac:dyDescent="0.25">
      <c r="A69" s="37"/>
      <c r="B69" s="36"/>
      <c r="C69" s="40"/>
      <c r="D69" s="42"/>
      <c r="E69" s="39"/>
      <c r="F69" s="42"/>
      <c r="G69" s="39"/>
      <c r="H69" s="39"/>
      <c r="I69" s="39"/>
      <c r="J69" s="9" t="s">
        <v>22</v>
      </c>
      <c r="K69" s="8"/>
      <c r="L69" s="8"/>
      <c r="M69" s="8"/>
      <c r="N69" s="9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</row>
    <row r="70" spans="1:58" x14ac:dyDescent="0.25">
      <c r="A70" s="37"/>
      <c r="B70" s="36"/>
      <c r="C70" s="40"/>
      <c r="D70" s="35" t="s">
        <v>193</v>
      </c>
      <c r="E70" s="38" t="s">
        <v>185</v>
      </c>
      <c r="F70" s="41" t="s">
        <v>194</v>
      </c>
      <c r="G70" s="38" t="s">
        <v>20</v>
      </c>
      <c r="H70" s="38" t="s">
        <v>25</v>
      </c>
      <c r="I70" s="38" t="s">
        <v>28</v>
      </c>
      <c r="J70" s="7" t="s">
        <v>21</v>
      </c>
      <c r="K70" s="8"/>
      <c r="L70" s="8"/>
      <c r="M70" s="8"/>
      <c r="N70" s="7">
        <v>1</v>
      </c>
      <c r="O70" s="8"/>
      <c r="P70" s="8"/>
      <c r="Q70" s="8"/>
      <c r="R70" s="7">
        <v>1</v>
      </c>
      <c r="S70" s="8"/>
      <c r="T70" s="8"/>
      <c r="U70" s="8"/>
      <c r="V70" s="7">
        <v>1</v>
      </c>
      <c r="W70" s="8"/>
      <c r="X70" s="8"/>
      <c r="Y70" s="8"/>
      <c r="Z70" s="7">
        <v>1</v>
      </c>
      <c r="AA70" s="8"/>
      <c r="AB70" s="8"/>
      <c r="AC70" s="8"/>
      <c r="AD70" s="7">
        <v>1</v>
      </c>
      <c r="AE70" s="8"/>
      <c r="AF70" s="8"/>
      <c r="AG70" s="8"/>
      <c r="AH70" s="7">
        <v>1</v>
      </c>
      <c r="AI70" s="8"/>
      <c r="AJ70" s="8"/>
      <c r="AK70" s="8"/>
      <c r="AL70" s="7">
        <v>1</v>
      </c>
      <c r="AM70" s="8"/>
      <c r="AN70" s="8"/>
      <c r="AO70" s="8"/>
      <c r="AP70" s="7">
        <v>1</v>
      </c>
      <c r="AQ70" s="8"/>
      <c r="AR70" s="8"/>
      <c r="AS70" s="8"/>
      <c r="AT70" s="7">
        <v>1</v>
      </c>
      <c r="AU70" s="8"/>
      <c r="AV70" s="8"/>
      <c r="AW70" s="8"/>
      <c r="AX70" s="7">
        <v>1</v>
      </c>
      <c r="AY70" s="8"/>
      <c r="AZ70" s="8"/>
      <c r="BA70" s="8"/>
      <c r="BB70" s="7">
        <v>1</v>
      </c>
      <c r="BC70" s="8"/>
      <c r="BD70" s="8"/>
      <c r="BE70" s="8"/>
      <c r="BF70" s="7">
        <v>1</v>
      </c>
    </row>
    <row r="71" spans="1:58" x14ac:dyDescent="0.25">
      <c r="A71" s="37"/>
      <c r="B71" s="36"/>
      <c r="C71" s="40"/>
      <c r="D71" s="35"/>
      <c r="E71" s="39"/>
      <c r="F71" s="42"/>
      <c r="G71" s="39"/>
      <c r="H71" s="39"/>
      <c r="I71" s="39"/>
      <c r="J71" s="9" t="s">
        <v>22</v>
      </c>
      <c r="K71" s="8"/>
      <c r="L71" s="8"/>
      <c r="M71" s="8"/>
      <c r="N71" s="9"/>
      <c r="O71" s="8"/>
      <c r="P71" s="8"/>
      <c r="Q71" s="8"/>
      <c r="R71" s="9"/>
      <c r="S71" s="8"/>
      <c r="T71" s="8"/>
      <c r="U71" s="8"/>
      <c r="V71" s="9"/>
      <c r="W71" s="8"/>
      <c r="X71" s="8"/>
      <c r="Y71" s="8"/>
      <c r="Z71" s="9"/>
      <c r="AA71" s="8"/>
      <c r="AB71" s="8"/>
      <c r="AC71" s="8"/>
      <c r="AD71" s="9"/>
      <c r="AE71" s="8"/>
      <c r="AF71" s="8"/>
      <c r="AG71" s="8"/>
      <c r="AH71" s="9"/>
      <c r="AI71" s="8"/>
      <c r="AJ71" s="8"/>
      <c r="AK71" s="8"/>
      <c r="AL71" s="9"/>
      <c r="AM71" s="8"/>
      <c r="AN71" s="8"/>
      <c r="AO71" s="8"/>
      <c r="AP71" s="9"/>
      <c r="AQ71" s="8"/>
      <c r="AR71" s="8"/>
      <c r="AS71" s="8"/>
      <c r="AT71" s="9"/>
      <c r="AU71" s="8"/>
      <c r="AV71" s="8"/>
      <c r="AW71" s="8"/>
      <c r="AX71" s="9"/>
      <c r="AY71" s="8"/>
      <c r="AZ71" s="8"/>
      <c r="BA71" s="8"/>
      <c r="BB71" s="9"/>
      <c r="BC71" s="8"/>
      <c r="BD71" s="8"/>
      <c r="BE71" s="8"/>
      <c r="BF71" s="9"/>
    </row>
    <row r="72" spans="1:58" x14ac:dyDescent="0.25">
      <c r="A72" s="37"/>
      <c r="B72" s="36"/>
      <c r="C72" s="40"/>
      <c r="D72" s="41" t="s">
        <v>27</v>
      </c>
      <c r="E72" s="38" t="s">
        <v>185</v>
      </c>
      <c r="F72" s="41" t="s">
        <v>196</v>
      </c>
      <c r="G72" s="38" t="s">
        <v>20</v>
      </c>
      <c r="H72" s="38" t="s">
        <v>26</v>
      </c>
      <c r="I72" s="38" t="s">
        <v>28</v>
      </c>
      <c r="J72" s="7" t="s">
        <v>21</v>
      </c>
      <c r="K72" s="8"/>
      <c r="L72" s="8"/>
      <c r="M72" s="8"/>
      <c r="N72" s="7">
        <v>1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</row>
    <row r="73" spans="1:58" x14ac:dyDescent="0.25">
      <c r="A73" s="37"/>
      <c r="B73" s="36"/>
      <c r="C73" s="40"/>
      <c r="D73" s="42"/>
      <c r="E73" s="39"/>
      <c r="F73" s="42"/>
      <c r="G73" s="39"/>
      <c r="H73" s="39"/>
      <c r="I73" s="39"/>
      <c r="J73" s="9" t="s">
        <v>22</v>
      </c>
      <c r="K73" s="8"/>
      <c r="L73" s="8"/>
      <c r="M73" s="8"/>
      <c r="N73" s="9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</row>
    <row r="74" spans="1:58" x14ac:dyDescent="0.25">
      <c r="A74" s="37"/>
      <c r="B74" s="36"/>
      <c r="C74" s="40"/>
      <c r="D74" s="35" t="s">
        <v>197</v>
      </c>
      <c r="E74" s="38" t="s">
        <v>185</v>
      </c>
      <c r="F74" s="41" t="s">
        <v>195</v>
      </c>
      <c r="G74" s="38" t="s">
        <v>20</v>
      </c>
      <c r="H74" s="38" t="s">
        <v>26</v>
      </c>
      <c r="I74" s="38" t="s">
        <v>28</v>
      </c>
      <c r="J74" s="7" t="s">
        <v>21</v>
      </c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7">
        <v>1</v>
      </c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</row>
    <row r="75" spans="1:58" x14ac:dyDescent="0.25">
      <c r="A75" s="37"/>
      <c r="B75" s="36"/>
      <c r="C75" s="40"/>
      <c r="D75" s="35"/>
      <c r="E75" s="39"/>
      <c r="F75" s="42"/>
      <c r="G75" s="39"/>
      <c r="H75" s="39"/>
      <c r="I75" s="39"/>
      <c r="J75" s="9" t="s">
        <v>22</v>
      </c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9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</row>
    <row r="76" spans="1:58" ht="15" customHeight="1" x14ac:dyDescent="0.25">
      <c r="A76" s="37"/>
      <c r="B76" s="36"/>
      <c r="C76" s="40"/>
      <c r="D76" s="35" t="s">
        <v>333</v>
      </c>
      <c r="E76" s="38" t="s">
        <v>185</v>
      </c>
      <c r="F76" s="41" t="s">
        <v>198</v>
      </c>
      <c r="G76" s="38" t="s">
        <v>20</v>
      </c>
      <c r="H76" s="38" t="s">
        <v>26</v>
      </c>
      <c r="I76" s="38" t="s">
        <v>28</v>
      </c>
      <c r="J76" s="7" t="s">
        <v>21</v>
      </c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7">
        <v>1</v>
      </c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</row>
    <row r="77" spans="1:58" x14ac:dyDescent="0.25">
      <c r="A77" s="37"/>
      <c r="B77" s="36"/>
      <c r="C77" s="40"/>
      <c r="D77" s="35"/>
      <c r="E77" s="39"/>
      <c r="F77" s="42"/>
      <c r="G77" s="39"/>
      <c r="H77" s="39"/>
      <c r="I77" s="39"/>
      <c r="J77" s="9" t="s">
        <v>22</v>
      </c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9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</row>
    <row r="78" spans="1:58" x14ac:dyDescent="0.25">
      <c r="A78" s="37"/>
      <c r="B78" s="36"/>
      <c r="C78" s="40"/>
      <c r="D78" s="35" t="s">
        <v>123</v>
      </c>
      <c r="E78" s="38" t="s">
        <v>185</v>
      </c>
      <c r="F78" s="35" t="s">
        <v>123</v>
      </c>
      <c r="G78" s="36" t="s">
        <v>20</v>
      </c>
      <c r="H78" s="36" t="s">
        <v>26</v>
      </c>
      <c r="I78" s="36" t="s">
        <v>28</v>
      </c>
      <c r="J78" s="7" t="s">
        <v>21</v>
      </c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7">
        <v>1</v>
      </c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7">
        <v>1</v>
      </c>
    </row>
    <row r="79" spans="1:58" x14ac:dyDescent="0.25">
      <c r="A79" s="37"/>
      <c r="B79" s="36"/>
      <c r="C79" s="40"/>
      <c r="D79" s="35"/>
      <c r="E79" s="39"/>
      <c r="F79" s="35"/>
      <c r="G79" s="36"/>
      <c r="H79" s="36"/>
      <c r="I79" s="36"/>
      <c r="J79" s="9" t="s">
        <v>22</v>
      </c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9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9"/>
    </row>
    <row r="80" spans="1:58" x14ac:dyDescent="0.25">
      <c r="A80" s="37"/>
      <c r="B80" s="36"/>
      <c r="C80" s="40"/>
      <c r="D80" s="35" t="s">
        <v>124</v>
      </c>
      <c r="E80" s="38" t="s">
        <v>185</v>
      </c>
      <c r="F80" s="35" t="s">
        <v>204</v>
      </c>
      <c r="G80" s="36" t="s">
        <v>20</v>
      </c>
      <c r="H80" s="36" t="s">
        <v>26</v>
      </c>
      <c r="I80" s="36" t="s">
        <v>28</v>
      </c>
      <c r="J80" s="7" t="s">
        <v>21</v>
      </c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7">
        <v>1</v>
      </c>
      <c r="BE80" s="8"/>
      <c r="BF80" s="8"/>
    </row>
    <row r="81" spans="1:58" x14ac:dyDescent="0.25">
      <c r="A81" s="37"/>
      <c r="B81" s="36"/>
      <c r="C81" s="40"/>
      <c r="D81" s="35"/>
      <c r="E81" s="39"/>
      <c r="F81" s="35"/>
      <c r="G81" s="36"/>
      <c r="H81" s="36"/>
      <c r="I81" s="36"/>
      <c r="J81" s="9" t="s">
        <v>22</v>
      </c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9"/>
      <c r="BE81" s="8"/>
      <c r="BF81" s="8"/>
    </row>
    <row r="82" spans="1:58" x14ac:dyDescent="0.25">
      <c r="A82" s="37"/>
      <c r="B82" s="36"/>
      <c r="C82" s="40"/>
      <c r="D82" s="35" t="s">
        <v>125</v>
      </c>
      <c r="E82" s="38" t="s">
        <v>185</v>
      </c>
      <c r="F82" s="35" t="s">
        <v>205</v>
      </c>
      <c r="G82" s="36" t="s">
        <v>20</v>
      </c>
      <c r="H82" s="36" t="s">
        <v>26</v>
      </c>
      <c r="I82" s="36" t="s">
        <v>28</v>
      </c>
      <c r="J82" s="7" t="s">
        <v>21</v>
      </c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7">
        <v>1</v>
      </c>
      <c r="BE82" s="8"/>
      <c r="BF82" s="8"/>
    </row>
    <row r="83" spans="1:58" x14ac:dyDescent="0.25">
      <c r="A83" s="37"/>
      <c r="B83" s="36"/>
      <c r="C83" s="40"/>
      <c r="D83" s="35"/>
      <c r="E83" s="39"/>
      <c r="F83" s="35"/>
      <c r="G83" s="36"/>
      <c r="H83" s="36"/>
      <c r="I83" s="36"/>
      <c r="J83" s="9" t="s">
        <v>22</v>
      </c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9"/>
      <c r="BE83" s="8"/>
      <c r="BF83" s="8"/>
    </row>
    <row r="84" spans="1:58" x14ac:dyDescent="0.25">
      <c r="A84" s="37"/>
      <c r="B84" s="36"/>
      <c r="C84" s="40"/>
      <c r="D84" s="41" t="s">
        <v>199</v>
      </c>
      <c r="E84" s="38" t="s">
        <v>185</v>
      </c>
      <c r="F84" s="35" t="s">
        <v>200</v>
      </c>
      <c r="G84" s="36" t="s">
        <v>20</v>
      </c>
      <c r="H84" s="36" t="s">
        <v>26</v>
      </c>
      <c r="I84" s="36" t="s">
        <v>28</v>
      </c>
      <c r="J84" s="7" t="s">
        <v>21</v>
      </c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7">
        <v>1</v>
      </c>
      <c r="BE84" s="8"/>
      <c r="BF84" s="8"/>
    </row>
    <row r="85" spans="1:58" x14ac:dyDescent="0.25">
      <c r="A85" s="37"/>
      <c r="B85" s="36"/>
      <c r="C85" s="40"/>
      <c r="D85" s="42"/>
      <c r="E85" s="39"/>
      <c r="F85" s="35"/>
      <c r="G85" s="36"/>
      <c r="H85" s="36"/>
      <c r="I85" s="36"/>
      <c r="J85" s="9" t="s">
        <v>22</v>
      </c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9"/>
      <c r="BE85" s="8"/>
      <c r="BF85" s="8"/>
    </row>
    <row r="86" spans="1:58" x14ac:dyDescent="0.25">
      <c r="A86" s="36">
        <v>3</v>
      </c>
      <c r="B86" s="36" t="s">
        <v>120</v>
      </c>
      <c r="C86" s="38" t="s">
        <v>126</v>
      </c>
      <c r="D86" s="35" t="s">
        <v>127</v>
      </c>
      <c r="E86" s="38" t="s">
        <v>207</v>
      </c>
      <c r="F86" s="35" t="s">
        <v>127</v>
      </c>
      <c r="G86" s="36" t="s">
        <v>20</v>
      </c>
      <c r="H86" s="36" t="s">
        <v>26</v>
      </c>
      <c r="I86" s="36" t="s">
        <v>30</v>
      </c>
      <c r="J86" s="7" t="s">
        <v>21</v>
      </c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7">
        <v>1</v>
      </c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7">
        <v>1</v>
      </c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7">
        <v>1</v>
      </c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7">
        <v>1</v>
      </c>
    </row>
    <row r="87" spans="1:58" x14ac:dyDescent="0.25">
      <c r="A87" s="36"/>
      <c r="B87" s="36"/>
      <c r="C87" s="40"/>
      <c r="D87" s="35"/>
      <c r="E87" s="39"/>
      <c r="F87" s="35"/>
      <c r="G87" s="36"/>
      <c r="H87" s="36"/>
      <c r="I87" s="36"/>
      <c r="J87" s="9" t="s">
        <v>22</v>
      </c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9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9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9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9"/>
    </row>
    <row r="88" spans="1:58" x14ac:dyDescent="0.25">
      <c r="A88" s="36"/>
      <c r="B88" s="36"/>
      <c r="C88" s="40"/>
      <c r="D88" s="43" t="s">
        <v>202</v>
      </c>
      <c r="E88" s="38" t="s">
        <v>207</v>
      </c>
      <c r="F88" s="35" t="s">
        <v>201</v>
      </c>
      <c r="G88" s="36" t="s">
        <v>20</v>
      </c>
      <c r="H88" s="36" t="s">
        <v>26</v>
      </c>
      <c r="I88" s="36" t="s">
        <v>30</v>
      </c>
      <c r="J88" s="7" t="s">
        <v>21</v>
      </c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7">
        <v>1</v>
      </c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</row>
    <row r="89" spans="1:58" x14ac:dyDescent="0.25">
      <c r="A89" s="36"/>
      <c r="B89" s="36"/>
      <c r="C89" s="40"/>
      <c r="D89" s="44"/>
      <c r="E89" s="39"/>
      <c r="F89" s="35"/>
      <c r="G89" s="36"/>
      <c r="H89" s="36"/>
      <c r="I89" s="36"/>
      <c r="J89" s="9" t="s">
        <v>22</v>
      </c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9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</row>
    <row r="90" spans="1:58" x14ac:dyDescent="0.25">
      <c r="A90" s="36"/>
      <c r="B90" s="36"/>
      <c r="C90" s="40"/>
      <c r="D90" s="35" t="s">
        <v>305</v>
      </c>
      <c r="E90" s="38" t="s">
        <v>207</v>
      </c>
      <c r="F90" s="43" t="s">
        <v>203</v>
      </c>
      <c r="G90" s="38" t="s">
        <v>20</v>
      </c>
      <c r="H90" s="38" t="s">
        <v>25</v>
      </c>
      <c r="I90" s="38" t="s">
        <v>30</v>
      </c>
      <c r="J90" s="7" t="s">
        <v>21</v>
      </c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7">
        <v>1</v>
      </c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</row>
    <row r="91" spans="1:58" x14ac:dyDescent="0.25">
      <c r="A91" s="36"/>
      <c r="B91" s="36"/>
      <c r="C91" s="40"/>
      <c r="D91" s="35"/>
      <c r="E91" s="39"/>
      <c r="F91" s="44"/>
      <c r="G91" s="39"/>
      <c r="H91" s="39"/>
      <c r="I91" s="39"/>
      <c r="J91" s="9" t="s">
        <v>22</v>
      </c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9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</row>
    <row r="92" spans="1:58" x14ac:dyDescent="0.25">
      <c r="A92" s="36"/>
      <c r="B92" s="36"/>
      <c r="C92" s="40"/>
      <c r="D92" s="41" t="s">
        <v>306</v>
      </c>
      <c r="E92" s="38" t="s">
        <v>207</v>
      </c>
      <c r="F92" s="43" t="s">
        <v>203</v>
      </c>
      <c r="G92" s="38" t="s">
        <v>20</v>
      </c>
      <c r="H92" s="38" t="s">
        <v>26</v>
      </c>
      <c r="I92" s="38" t="s">
        <v>30</v>
      </c>
      <c r="J92" s="7" t="s">
        <v>21</v>
      </c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7">
        <v>1</v>
      </c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</row>
    <row r="93" spans="1:58" x14ac:dyDescent="0.25">
      <c r="A93" s="36"/>
      <c r="B93" s="36"/>
      <c r="C93" s="40"/>
      <c r="D93" s="42"/>
      <c r="E93" s="39"/>
      <c r="F93" s="44"/>
      <c r="G93" s="39"/>
      <c r="H93" s="39"/>
      <c r="I93" s="39"/>
      <c r="J93" s="9" t="s">
        <v>22</v>
      </c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9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</row>
    <row r="94" spans="1:58" x14ac:dyDescent="0.25">
      <c r="A94" s="36"/>
      <c r="B94" s="36"/>
      <c r="C94" s="40"/>
      <c r="D94" s="41" t="s">
        <v>128</v>
      </c>
      <c r="E94" s="38" t="s">
        <v>207</v>
      </c>
      <c r="F94" s="43" t="s">
        <v>206</v>
      </c>
      <c r="G94" s="38" t="s">
        <v>20</v>
      </c>
      <c r="H94" s="38" t="s">
        <v>26</v>
      </c>
      <c r="I94" s="38" t="s">
        <v>30</v>
      </c>
      <c r="J94" s="7" t="s">
        <v>21</v>
      </c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7">
        <v>1</v>
      </c>
    </row>
    <row r="95" spans="1:58" x14ac:dyDescent="0.25">
      <c r="A95" s="36"/>
      <c r="B95" s="36"/>
      <c r="C95" s="40"/>
      <c r="D95" s="42"/>
      <c r="E95" s="39"/>
      <c r="F95" s="44"/>
      <c r="G95" s="39"/>
      <c r="H95" s="39"/>
      <c r="I95" s="39"/>
      <c r="J95" s="9" t="s">
        <v>22</v>
      </c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9"/>
    </row>
    <row r="96" spans="1:58" x14ac:dyDescent="0.25">
      <c r="A96" s="37">
        <v>4</v>
      </c>
      <c r="B96" s="36" t="s">
        <v>139</v>
      </c>
      <c r="C96" s="84" t="s">
        <v>140</v>
      </c>
      <c r="D96" s="35" t="s">
        <v>141</v>
      </c>
      <c r="E96" s="53" t="s">
        <v>208</v>
      </c>
      <c r="F96" s="35" t="s">
        <v>211</v>
      </c>
      <c r="G96" s="37" t="s">
        <v>20</v>
      </c>
      <c r="H96" s="36" t="s">
        <v>142</v>
      </c>
      <c r="I96" s="36" t="s">
        <v>19</v>
      </c>
      <c r="J96" s="7" t="s">
        <v>21</v>
      </c>
      <c r="K96" s="8"/>
      <c r="L96" s="8"/>
      <c r="M96" s="8"/>
      <c r="N96" s="8"/>
      <c r="O96" s="8"/>
      <c r="P96" s="8"/>
      <c r="Q96" s="8"/>
      <c r="R96" s="7">
        <v>1</v>
      </c>
      <c r="S96" s="8"/>
      <c r="T96" s="8"/>
      <c r="U96" s="8"/>
      <c r="V96" s="7">
        <v>1</v>
      </c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</row>
    <row r="97" spans="1:58" x14ac:dyDescent="0.25">
      <c r="A97" s="37"/>
      <c r="B97" s="36"/>
      <c r="C97" s="84"/>
      <c r="D97" s="35"/>
      <c r="E97" s="54"/>
      <c r="F97" s="35"/>
      <c r="G97" s="37"/>
      <c r="H97" s="36"/>
      <c r="I97" s="36"/>
      <c r="J97" s="9" t="s">
        <v>22</v>
      </c>
      <c r="K97" s="8"/>
      <c r="L97" s="8"/>
      <c r="M97" s="8"/>
      <c r="N97" s="8"/>
      <c r="O97" s="8"/>
      <c r="P97" s="8"/>
      <c r="Q97" s="8"/>
      <c r="R97" s="9"/>
      <c r="S97" s="8"/>
      <c r="T97" s="8"/>
      <c r="U97" s="8"/>
      <c r="V97" s="9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</row>
    <row r="98" spans="1:58" x14ac:dyDescent="0.25">
      <c r="A98" s="37"/>
      <c r="B98" s="36"/>
      <c r="C98" s="84"/>
      <c r="D98" s="35" t="s">
        <v>143</v>
      </c>
      <c r="E98" s="53" t="s">
        <v>209</v>
      </c>
      <c r="F98" s="35" t="s">
        <v>210</v>
      </c>
      <c r="G98" s="37" t="s">
        <v>20</v>
      </c>
      <c r="H98" s="36" t="s">
        <v>33</v>
      </c>
      <c r="I98" s="36" t="s">
        <v>19</v>
      </c>
      <c r="J98" s="7" t="s">
        <v>21</v>
      </c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7">
        <v>1</v>
      </c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7">
        <v>1</v>
      </c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</row>
    <row r="99" spans="1:58" x14ac:dyDescent="0.25">
      <c r="A99" s="37"/>
      <c r="B99" s="36"/>
      <c r="C99" s="84"/>
      <c r="D99" s="35"/>
      <c r="E99" s="54"/>
      <c r="F99" s="35"/>
      <c r="G99" s="37"/>
      <c r="H99" s="36"/>
      <c r="I99" s="36"/>
      <c r="J99" s="9" t="s">
        <v>22</v>
      </c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9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9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</row>
    <row r="100" spans="1:58" x14ac:dyDescent="0.25">
      <c r="A100" s="37"/>
      <c r="B100" s="36"/>
      <c r="C100" s="84"/>
      <c r="D100" s="35" t="s">
        <v>144</v>
      </c>
      <c r="E100" s="53" t="s">
        <v>209</v>
      </c>
      <c r="F100" s="35" t="s">
        <v>210</v>
      </c>
      <c r="G100" s="37" t="s">
        <v>20</v>
      </c>
      <c r="H100" s="36" t="s">
        <v>33</v>
      </c>
      <c r="I100" s="36" t="s">
        <v>19</v>
      </c>
      <c r="J100" s="7" t="s">
        <v>21</v>
      </c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7">
        <v>1</v>
      </c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7">
        <v>1</v>
      </c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</row>
    <row r="101" spans="1:58" x14ac:dyDescent="0.25">
      <c r="A101" s="37"/>
      <c r="B101" s="36"/>
      <c r="C101" s="84"/>
      <c r="D101" s="35"/>
      <c r="E101" s="54"/>
      <c r="F101" s="35"/>
      <c r="G101" s="37"/>
      <c r="H101" s="36"/>
      <c r="I101" s="36"/>
      <c r="J101" s="9" t="s">
        <v>22</v>
      </c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9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9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</row>
    <row r="102" spans="1:58" x14ac:dyDescent="0.25">
      <c r="A102" s="37"/>
      <c r="B102" s="36"/>
      <c r="C102" s="84"/>
      <c r="D102" s="35" t="s">
        <v>145</v>
      </c>
      <c r="E102" s="53" t="s">
        <v>209</v>
      </c>
      <c r="F102" s="35" t="s">
        <v>210</v>
      </c>
      <c r="G102" s="37" t="s">
        <v>20</v>
      </c>
      <c r="H102" s="36" t="s">
        <v>33</v>
      </c>
      <c r="I102" s="36" t="s">
        <v>19</v>
      </c>
      <c r="J102" s="7" t="s">
        <v>21</v>
      </c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7">
        <v>1</v>
      </c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7">
        <v>1</v>
      </c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</row>
    <row r="103" spans="1:58" x14ac:dyDescent="0.25">
      <c r="A103" s="37"/>
      <c r="B103" s="36"/>
      <c r="C103" s="84"/>
      <c r="D103" s="35"/>
      <c r="E103" s="54"/>
      <c r="F103" s="35"/>
      <c r="G103" s="37"/>
      <c r="H103" s="36"/>
      <c r="I103" s="36"/>
      <c r="J103" s="9" t="s">
        <v>22</v>
      </c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9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9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</row>
    <row r="104" spans="1:58" x14ac:dyDescent="0.25">
      <c r="A104" s="37"/>
      <c r="B104" s="36"/>
      <c r="C104" s="84"/>
      <c r="D104" s="35" t="s">
        <v>146</v>
      </c>
      <c r="E104" s="53" t="s">
        <v>209</v>
      </c>
      <c r="F104" s="35" t="s">
        <v>210</v>
      </c>
      <c r="G104" s="37" t="s">
        <v>20</v>
      </c>
      <c r="H104" s="36" t="s">
        <v>33</v>
      </c>
      <c r="I104" s="36" t="s">
        <v>19</v>
      </c>
      <c r="J104" s="7" t="s">
        <v>21</v>
      </c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7">
        <v>1</v>
      </c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7">
        <v>1</v>
      </c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</row>
    <row r="105" spans="1:58" x14ac:dyDescent="0.25">
      <c r="A105" s="37"/>
      <c r="B105" s="36"/>
      <c r="C105" s="84"/>
      <c r="D105" s="35"/>
      <c r="E105" s="54"/>
      <c r="F105" s="35"/>
      <c r="G105" s="37"/>
      <c r="H105" s="36"/>
      <c r="I105" s="36"/>
      <c r="J105" s="9" t="s">
        <v>22</v>
      </c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9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9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</row>
    <row r="106" spans="1:58" x14ac:dyDescent="0.25">
      <c r="A106" s="37"/>
      <c r="B106" s="36"/>
      <c r="C106" s="84"/>
      <c r="D106" s="35" t="s">
        <v>147</v>
      </c>
      <c r="E106" s="53" t="s">
        <v>209</v>
      </c>
      <c r="F106" s="35" t="s">
        <v>210</v>
      </c>
      <c r="G106" s="37" t="s">
        <v>20</v>
      </c>
      <c r="H106" s="36" t="s">
        <v>33</v>
      </c>
      <c r="I106" s="36" t="s">
        <v>19</v>
      </c>
      <c r="J106" s="7" t="s">
        <v>21</v>
      </c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7">
        <v>1</v>
      </c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7">
        <v>1</v>
      </c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</row>
    <row r="107" spans="1:58" x14ac:dyDescent="0.25">
      <c r="A107" s="37"/>
      <c r="B107" s="36"/>
      <c r="C107" s="84"/>
      <c r="D107" s="35"/>
      <c r="E107" s="54"/>
      <c r="F107" s="35"/>
      <c r="G107" s="37"/>
      <c r="H107" s="36"/>
      <c r="I107" s="36"/>
      <c r="J107" s="9" t="s">
        <v>22</v>
      </c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9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9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</row>
    <row r="108" spans="1:58" x14ac:dyDescent="0.25">
      <c r="A108" s="37"/>
      <c r="B108" s="36"/>
      <c r="C108" s="84"/>
      <c r="D108" s="35" t="s">
        <v>148</v>
      </c>
      <c r="E108" s="53" t="s">
        <v>209</v>
      </c>
      <c r="F108" s="35" t="s">
        <v>210</v>
      </c>
      <c r="G108" s="37" t="s">
        <v>20</v>
      </c>
      <c r="H108" s="36" t="s">
        <v>33</v>
      </c>
      <c r="I108" s="36" t="s">
        <v>19</v>
      </c>
      <c r="J108" s="7" t="s">
        <v>21</v>
      </c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7">
        <v>1</v>
      </c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7">
        <v>1</v>
      </c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</row>
    <row r="109" spans="1:58" x14ac:dyDescent="0.25">
      <c r="A109" s="37"/>
      <c r="B109" s="36"/>
      <c r="C109" s="84"/>
      <c r="D109" s="35"/>
      <c r="E109" s="54"/>
      <c r="F109" s="35"/>
      <c r="G109" s="37"/>
      <c r="H109" s="36"/>
      <c r="I109" s="36"/>
      <c r="J109" s="9" t="s">
        <v>22</v>
      </c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9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9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</row>
    <row r="110" spans="1:58" x14ac:dyDescent="0.25">
      <c r="A110" s="37"/>
      <c r="B110" s="36"/>
      <c r="C110" s="84"/>
      <c r="D110" s="41" t="s">
        <v>149</v>
      </c>
      <c r="E110" s="53" t="s">
        <v>209</v>
      </c>
      <c r="F110" s="35" t="s">
        <v>210</v>
      </c>
      <c r="G110" s="37" t="s">
        <v>20</v>
      </c>
      <c r="H110" s="36" t="s">
        <v>33</v>
      </c>
      <c r="I110" s="38" t="s">
        <v>19</v>
      </c>
      <c r="J110" s="7" t="s">
        <v>21</v>
      </c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7">
        <v>1</v>
      </c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7">
        <v>1</v>
      </c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</row>
    <row r="111" spans="1:58" x14ac:dyDescent="0.25">
      <c r="A111" s="37"/>
      <c r="B111" s="36"/>
      <c r="C111" s="84"/>
      <c r="D111" s="42"/>
      <c r="E111" s="54"/>
      <c r="F111" s="35"/>
      <c r="G111" s="37"/>
      <c r="H111" s="36"/>
      <c r="I111" s="39"/>
      <c r="J111" s="9" t="s">
        <v>22</v>
      </c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9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9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</row>
    <row r="112" spans="1:58" ht="15" customHeight="1" x14ac:dyDescent="0.25">
      <c r="A112" s="32">
        <v>5</v>
      </c>
      <c r="B112" s="38" t="s">
        <v>118</v>
      </c>
      <c r="C112" s="38" t="s">
        <v>265</v>
      </c>
      <c r="D112" s="41" t="s">
        <v>219</v>
      </c>
      <c r="E112" s="38" t="s">
        <v>220</v>
      </c>
      <c r="F112" s="41" t="s">
        <v>221</v>
      </c>
      <c r="G112" s="32" t="s">
        <v>20</v>
      </c>
      <c r="H112" s="36" t="s">
        <v>40</v>
      </c>
      <c r="I112" s="36" t="s">
        <v>41</v>
      </c>
      <c r="J112" s="7" t="s">
        <v>21</v>
      </c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7">
        <v>1</v>
      </c>
      <c r="AY112" s="8"/>
      <c r="AZ112" s="8"/>
      <c r="BA112" s="8"/>
      <c r="BB112" s="7">
        <v>1</v>
      </c>
      <c r="BC112" s="8"/>
      <c r="BD112" s="8"/>
      <c r="BE112" s="8"/>
      <c r="BF112" s="8"/>
    </row>
    <row r="113" spans="1:58" x14ac:dyDescent="0.25">
      <c r="A113" s="33"/>
      <c r="B113" s="40"/>
      <c r="C113" s="40"/>
      <c r="D113" s="42"/>
      <c r="E113" s="40"/>
      <c r="F113" s="42"/>
      <c r="G113" s="34"/>
      <c r="H113" s="36"/>
      <c r="I113" s="36"/>
      <c r="J113" s="9" t="s">
        <v>22</v>
      </c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9"/>
      <c r="AY113" s="8"/>
      <c r="AZ113" s="8"/>
      <c r="BA113" s="8"/>
      <c r="BB113" s="9"/>
      <c r="BC113" s="8"/>
      <c r="BD113" s="8"/>
      <c r="BE113" s="8"/>
      <c r="BF113" s="8"/>
    </row>
    <row r="114" spans="1:58" x14ac:dyDescent="0.25">
      <c r="A114" s="33"/>
      <c r="B114" s="40"/>
      <c r="C114" s="40"/>
      <c r="D114" s="35" t="s">
        <v>309</v>
      </c>
      <c r="E114" s="38" t="s">
        <v>310</v>
      </c>
      <c r="F114" s="35" t="s">
        <v>311</v>
      </c>
      <c r="G114" s="37" t="s">
        <v>20</v>
      </c>
      <c r="H114" s="36" t="s">
        <v>40</v>
      </c>
      <c r="I114" s="36" t="s">
        <v>41</v>
      </c>
      <c r="J114" s="7" t="s">
        <v>21</v>
      </c>
      <c r="K114" s="8"/>
      <c r="L114" s="8"/>
      <c r="M114" s="8"/>
      <c r="N114" s="7">
        <v>1</v>
      </c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</row>
    <row r="115" spans="1:58" x14ac:dyDescent="0.25">
      <c r="A115" s="33"/>
      <c r="B115" s="40"/>
      <c r="C115" s="40"/>
      <c r="D115" s="35"/>
      <c r="E115" s="39"/>
      <c r="F115" s="35"/>
      <c r="G115" s="37"/>
      <c r="H115" s="36"/>
      <c r="I115" s="36"/>
      <c r="J115" s="9" t="s">
        <v>22</v>
      </c>
      <c r="K115" s="8"/>
      <c r="L115" s="8"/>
      <c r="M115" s="8"/>
      <c r="N115" s="9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</row>
    <row r="116" spans="1:58" x14ac:dyDescent="0.25">
      <c r="A116" s="33"/>
      <c r="B116" s="40"/>
      <c r="C116" s="40"/>
      <c r="D116" s="35" t="s">
        <v>314</v>
      </c>
      <c r="E116" s="38" t="s">
        <v>217</v>
      </c>
      <c r="F116" s="35" t="s">
        <v>316</v>
      </c>
      <c r="G116" s="37" t="s">
        <v>20</v>
      </c>
      <c r="H116" s="36" t="s">
        <v>40</v>
      </c>
      <c r="I116" s="36" t="s">
        <v>41</v>
      </c>
      <c r="J116" s="7" t="s">
        <v>21</v>
      </c>
      <c r="K116" s="8"/>
      <c r="L116" s="8"/>
      <c r="M116" s="8"/>
      <c r="N116" s="8"/>
      <c r="O116" s="8"/>
      <c r="P116" s="8"/>
      <c r="Q116" s="8"/>
      <c r="R116" s="7">
        <v>1</v>
      </c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7">
        <v>1</v>
      </c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7">
        <v>1</v>
      </c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7">
        <v>1</v>
      </c>
    </row>
    <row r="117" spans="1:58" x14ac:dyDescent="0.25">
      <c r="A117" s="33"/>
      <c r="B117" s="40"/>
      <c r="C117" s="40"/>
      <c r="D117" s="35"/>
      <c r="E117" s="39"/>
      <c r="F117" s="35"/>
      <c r="G117" s="37"/>
      <c r="H117" s="36"/>
      <c r="I117" s="36"/>
      <c r="J117" s="9" t="s">
        <v>22</v>
      </c>
      <c r="K117" s="8"/>
      <c r="L117" s="8"/>
      <c r="M117" s="8"/>
      <c r="N117" s="8"/>
      <c r="O117" s="8"/>
      <c r="P117" s="8"/>
      <c r="Q117" s="8"/>
      <c r="R117" s="9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9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9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9"/>
    </row>
    <row r="118" spans="1:58" ht="15" customHeight="1" x14ac:dyDescent="0.25">
      <c r="A118" s="33"/>
      <c r="B118" s="40"/>
      <c r="C118" s="40"/>
      <c r="D118" s="35" t="s">
        <v>212</v>
      </c>
      <c r="E118" s="38" t="s">
        <v>217</v>
      </c>
      <c r="F118" s="35" t="s">
        <v>213</v>
      </c>
      <c r="G118" s="37" t="s">
        <v>20</v>
      </c>
      <c r="H118" s="36" t="s">
        <v>40</v>
      </c>
      <c r="I118" s="36" t="s">
        <v>41</v>
      </c>
      <c r="J118" s="7" t="s">
        <v>21</v>
      </c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7">
        <v>1</v>
      </c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</row>
    <row r="119" spans="1:58" x14ac:dyDescent="0.25">
      <c r="A119" s="33"/>
      <c r="B119" s="40"/>
      <c r="C119" s="40"/>
      <c r="D119" s="35"/>
      <c r="E119" s="39"/>
      <c r="F119" s="35"/>
      <c r="G119" s="37"/>
      <c r="H119" s="36"/>
      <c r="I119" s="36"/>
      <c r="J119" s="9" t="s">
        <v>22</v>
      </c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9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</row>
    <row r="120" spans="1:58" ht="15" customHeight="1" x14ac:dyDescent="0.25">
      <c r="A120" s="33"/>
      <c r="B120" s="40"/>
      <c r="C120" s="40"/>
      <c r="D120" s="35" t="s">
        <v>307</v>
      </c>
      <c r="E120" s="38" t="s">
        <v>217</v>
      </c>
      <c r="F120" s="35" t="s">
        <v>214</v>
      </c>
      <c r="G120" s="37" t="s">
        <v>20</v>
      </c>
      <c r="H120" s="36" t="s">
        <v>40</v>
      </c>
      <c r="I120" s="36" t="s">
        <v>41</v>
      </c>
      <c r="J120" s="7" t="s">
        <v>21</v>
      </c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7">
        <v>1</v>
      </c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</row>
    <row r="121" spans="1:58" x14ac:dyDescent="0.25">
      <c r="A121" s="33"/>
      <c r="B121" s="40"/>
      <c r="C121" s="40"/>
      <c r="D121" s="35"/>
      <c r="E121" s="39"/>
      <c r="F121" s="35"/>
      <c r="G121" s="37"/>
      <c r="H121" s="36"/>
      <c r="I121" s="36"/>
      <c r="J121" s="9" t="s">
        <v>22</v>
      </c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9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</row>
    <row r="122" spans="1:58" ht="15" customHeight="1" x14ac:dyDescent="0.25">
      <c r="A122" s="33"/>
      <c r="B122" s="40"/>
      <c r="C122" s="40"/>
      <c r="D122" s="41" t="s">
        <v>159</v>
      </c>
      <c r="E122" s="38" t="s">
        <v>218</v>
      </c>
      <c r="F122" s="41" t="s">
        <v>215</v>
      </c>
      <c r="G122" s="37" t="s">
        <v>20</v>
      </c>
      <c r="H122" s="36" t="s">
        <v>40</v>
      </c>
      <c r="I122" s="36" t="s">
        <v>41</v>
      </c>
      <c r="J122" s="7" t="s">
        <v>21</v>
      </c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7">
        <v>1</v>
      </c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</row>
    <row r="123" spans="1:58" x14ac:dyDescent="0.25">
      <c r="A123" s="33"/>
      <c r="B123" s="40"/>
      <c r="C123" s="40"/>
      <c r="D123" s="42"/>
      <c r="E123" s="39"/>
      <c r="F123" s="42"/>
      <c r="G123" s="37"/>
      <c r="H123" s="36"/>
      <c r="I123" s="36"/>
      <c r="J123" s="9" t="s">
        <v>22</v>
      </c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9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</row>
    <row r="124" spans="1:58" ht="15" customHeight="1" x14ac:dyDescent="0.25">
      <c r="A124" s="33"/>
      <c r="B124" s="40"/>
      <c r="C124" s="40"/>
      <c r="D124" s="35" t="s">
        <v>308</v>
      </c>
      <c r="E124" s="38" t="s">
        <v>217</v>
      </c>
      <c r="F124" s="35" t="s">
        <v>312</v>
      </c>
      <c r="G124" s="36" t="s">
        <v>216</v>
      </c>
      <c r="H124" s="36" t="s">
        <v>44</v>
      </c>
      <c r="I124" s="36" t="s">
        <v>41</v>
      </c>
      <c r="J124" s="7" t="s">
        <v>21</v>
      </c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7">
        <v>1</v>
      </c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</row>
    <row r="125" spans="1:58" x14ac:dyDescent="0.25">
      <c r="A125" s="33"/>
      <c r="B125" s="40"/>
      <c r="C125" s="40"/>
      <c r="D125" s="35"/>
      <c r="E125" s="39"/>
      <c r="F125" s="35"/>
      <c r="G125" s="36"/>
      <c r="H125" s="36"/>
      <c r="I125" s="36"/>
      <c r="J125" s="9" t="s">
        <v>22</v>
      </c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9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</row>
    <row r="126" spans="1:58" x14ac:dyDescent="0.25">
      <c r="A126" s="33"/>
      <c r="B126" s="40"/>
      <c r="C126" s="40"/>
      <c r="D126" s="35" t="s">
        <v>313</v>
      </c>
      <c r="E126" s="38" t="s">
        <v>217</v>
      </c>
      <c r="F126" s="35" t="s">
        <v>214</v>
      </c>
      <c r="G126" s="37" t="s">
        <v>20</v>
      </c>
      <c r="H126" s="36" t="s">
        <v>45</v>
      </c>
      <c r="I126" s="36" t="s">
        <v>41</v>
      </c>
      <c r="J126" s="7" t="s">
        <v>21</v>
      </c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7">
        <v>1</v>
      </c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</row>
    <row r="127" spans="1:58" x14ac:dyDescent="0.25">
      <c r="A127" s="33"/>
      <c r="B127" s="40"/>
      <c r="C127" s="40"/>
      <c r="D127" s="35"/>
      <c r="E127" s="39"/>
      <c r="F127" s="35"/>
      <c r="G127" s="37"/>
      <c r="H127" s="36"/>
      <c r="I127" s="36"/>
      <c r="J127" s="9" t="s">
        <v>22</v>
      </c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9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</row>
    <row r="128" spans="1:58" x14ac:dyDescent="0.25">
      <c r="A128" s="33"/>
      <c r="B128" s="40"/>
      <c r="C128" s="40"/>
      <c r="D128" s="35" t="s">
        <v>315</v>
      </c>
      <c r="E128" s="38" t="s">
        <v>217</v>
      </c>
      <c r="F128" s="35" t="s">
        <v>222</v>
      </c>
      <c r="G128" s="37" t="s">
        <v>20</v>
      </c>
      <c r="H128" s="36" t="s">
        <v>40</v>
      </c>
      <c r="I128" s="36" t="s">
        <v>41</v>
      </c>
      <c r="J128" s="7" t="s">
        <v>21</v>
      </c>
      <c r="K128" s="8"/>
      <c r="L128" s="8"/>
      <c r="M128" s="8"/>
      <c r="N128" s="8"/>
      <c r="O128" s="8"/>
      <c r="P128" s="8"/>
      <c r="Q128" s="8"/>
      <c r="R128" s="7">
        <v>1</v>
      </c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7">
        <v>1</v>
      </c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7">
        <v>1</v>
      </c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7">
        <v>1</v>
      </c>
    </row>
    <row r="129" spans="1:58" x14ac:dyDescent="0.25">
      <c r="A129" s="34"/>
      <c r="B129" s="39"/>
      <c r="C129" s="39"/>
      <c r="D129" s="35"/>
      <c r="E129" s="39"/>
      <c r="F129" s="35"/>
      <c r="G129" s="37"/>
      <c r="H129" s="36"/>
      <c r="I129" s="36"/>
      <c r="J129" s="9" t="s">
        <v>22</v>
      </c>
      <c r="K129" s="8"/>
      <c r="L129" s="8"/>
      <c r="M129" s="8"/>
      <c r="N129" s="8"/>
      <c r="O129" s="8"/>
      <c r="P129" s="8"/>
      <c r="Q129" s="8"/>
      <c r="R129" s="9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9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9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9"/>
    </row>
    <row r="130" spans="1:58" x14ac:dyDescent="0.25">
      <c r="A130" s="38">
        <v>6</v>
      </c>
      <c r="B130" s="38" t="s">
        <v>118</v>
      </c>
      <c r="C130" s="38" t="s">
        <v>74</v>
      </c>
      <c r="D130" s="41" t="s">
        <v>334</v>
      </c>
      <c r="E130" s="38" t="s">
        <v>258</v>
      </c>
      <c r="F130" s="41" t="s">
        <v>224</v>
      </c>
      <c r="G130" s="32" t="s">
        <v>20</v>
      </c>
      <c r="H130" s="38" t="s">
        <v>72</v>
      </c>
      <c r="I130" s="38" t="s">
        <v>259</v>
      </c>
      <c r="J130" s="7" t="s">
        <v>21</v>
      </c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7">
        <v>1</v>
      </c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</row>
    <row r="131" spans="1:58" ht="18.75" customHeight="1" x14ac:dyDescent="0.25">
      <c r="A131" s="40"/>
      <c r="B131" s="40"/>
      <c r="C131" s="40"/>
      <c r="D131" s="42"/>
      <c r="E131" s="39"/>
      <c r="F131" s="42"/>
      <c r="G131" s="34"/>
      <c r="H131" s="39"/>
      <c r="I131" s="39"/>
      <c r="J131" s="9" t="s">
        <v>22</v>
      </c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9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</row>
    <row r="132" spans="1:58" x14ac:dyDescent="0.25">
      <c r="A132" s="40"/>
      <c r="B132" s="40"/>
      <c r="C132" s="40"/>
      <c r="D132" s="43" t="s">
        <v>335</v>
      </c>
      <c r="E132" s="38" t="s">
        <v>258</v>
      </c>
      <c r="F132" s="41" t="s">
        <v>224</v>
      </c>
      <c r="G132" s="32" t="s">
        <v>20</v>
      </c>
      <c r="H132" s="38" t="s">
        <v>72</v>
      </c>
      <c r="I132" s="38" t="s">
        <v>259</v>
      </c>
      <c r="J132" s="7" t="s">
        <v>21</v>
      </c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7">
        <v>1</v>
      </c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</row>
    <row r="133" spans="1:58" x14ac:dyDescent="0.25">
      <c r="A133" s="40"/>
      <c r="B133" s="40"/>
      <c r="C133" s="40"/>
      <c r="D133" s="44"/>
      <c r="E133" s="39"/>
      <c r="F133" s="42"/>
      <c r="G133" s="34"/>
      <c r="H133" s="39"/>
      <c r="I133" s="39"/>
      <c r="J133" s="9" t="s">
        <v>22</v>
      </c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9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</row>
    <row r="134" spans="1:58" ht="15" customHeight="1" x14ac:dyDescent="0.25">
      <c r="A134" s="40"/>
      <c r="B134" s="40"/>
      <c r="C134" s="40"/>
      <c r="D134" s="43" t="s">
        <v>257</v>
      </c>
      <c r="E134" s="38" t="s">
        <v>258</v>
      </c>
      <c r="F134" s="41" t="s">
        <v>224</v>
      </c>
      <c r="G134" s="32" t="s">
        <v>20</v>
      </c>
      <c r="H134" s="38" t="s">
        <v>72</v>
      </c>
      <c r="I134" s="38" t="s">
        <v>259</v>
      </c>
      <c r="J134" s="7" t="s">
        <v>21</v>
      </c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7">
        <v>1</v>
      </c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</row>
    <row r="135" spans="1:58" x14ac:dyDescent="0.25">
      <c r="A135" s="40"/>
      <c r="B135" s="40"/>
      <c r="C135" s="40"/>
      <c r="D135" s="44"/>
      <c r="E135" s="39"/>
      <c r="F135" s="42"/>
      <c r="G135" s="34"/>
      <c r="H135" s="39"/>
      <c r="I135" s="39"/>
      <c r="J135" s="9" t="s">
        <v>22</v>
      </c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9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</row>
    <row r="136" spans="1:58" x14ac:dyDescent="0.25">
      <c r="A136" s="40"/>
      <c r="B136" s="40"/>
      <c r="C136" s="40"/>
      <c r="D136" s="43" t="s">
        <v>104</v>
      </c>
      <c r="E136" s="38" t="s">
        <v>258</v>
      </c>
      <c r="F136" s="43" t="s">
        <v>224</v>
      </c>
      <c r="G136" s="32" t="s">
        <v>20</v>
      </c>
      <c r="H136" s="38" t="s">
        <v>72</v>
      </c>
      <c r="I136" s="38" t="s">
        <v>259</v>
      </c>
      <c r="J136" s="7" t="s">
        <v>21</v>
      </c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7">
        <v>1</v>
      </c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</row>
    <row r="137" spans="1:58" x14ac:dyDescent="0.25">
      <c r="A137" s="40"/>
      <c r="B137" s="40"/>
      <c r="C137" s="40"/>
      <c r="D137" s="44"/>
      <c r="E137" s="39"/>
      <c r="F137" s="44"/>
      <c r="G137" s="34"/>
      <c r="H137" s="39"/>
      <c r="I137" s="39"/>
      <c r="J137" s="9" t="s">
        <v>22</v>
      </c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9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</row>
    <row r="138" spans="1:58" x14ac:dyDescent="0.25">
      <c r="A138" s="40"/>
      <c r="B138" s="40"/>
      <c r="C138" s="40"/>
      <c r="D138" s="43" t="s">
        <v>255</v>
      </c>
      <c r="E138" s="38" t="s">
        <v>258</v>
      </c>
      <c r="F138" s="43" t="s">
        <v>224</v>
      </c>
      <c r="G138" s="32" t="s">
        <v>20</v>
      </c>
      <c r="H138" s="38" t="s">
        <v>72</v>
      </c>
      <c r="I138" s="38" t="s">
        <v>259</v>
      </c>
      <c r="J138" s="7" t="s">
        <v>21</v>
      </c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7">
        <v>1</v>
      </c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</row>
    <row r="139" spans="1:58" ht="32.25" customHeight="1" x14ac:dyDescent="0.25">
      <c r="A139" s="40"/>
      <c r="B139" s="40"/>
      <c r="C139" s="40"/>
      <c r="D139" s="44"/>
      <c r="E139" s="39"/>
      <c r="F139" s="44"/>
      <c r="G139" s="34"/>
      <c r="H139" s="39"/>
      <c r="I139" s="39"/>
      <c r="J139" s="9" t="s">
        <v>22</v>
      </c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9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</row>
    <row r="140" spans="1:58" x14ac:dyDescent="0.25">
      <c r="A140" s="40"/>
      <c r="B140" s="40"/>
      <c r="C140" s="40"/>
      <c r="D140" s="43" t="s">
        <v>105</v>
      </c>
      <c r="E140" s="38" t="s">
        <v>258</v>
      </c>
      <c r="F140" s="43" t="s">
        <v>224</v>
      </c>
      <c r="G140" s="32" t="s">
        <v>20</v>
      </c>
      <c r="H140" s="38" t="s">
        <v>72</v>
      </c>
      <c r="I140" s="38" t="s">
        <v>259</v>
      </c>
      <c r="J140" s="7" t="s">
        <v>21</v>
      </c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7">
        <v>1</v>
      </c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</row>
    <row r="141" spans="1:58" x14ac:dyDescent="0.25">
      <c r="A141" s="40"/>
      <c r="B141" s="40"/>
      <c r="C141" s="40"/>
      <c r="D141" s="44"/>
      <c r="E141" s="39"/>
      <c r="F141" s="44"/>
      <c r="G141" s="34"/>
      <c r="H141" s="39"/>
      <c r="I141" s="39"/>
      <c r="J141" s="9" t="s">
        <v>22</v>
      </c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9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</row>
    <row r="142" spans="1:58" x14ac:dyDescent="0.25">
      <c r="A142" s="40"/>
      <c r="B142" s="40"/>
      <c r="C142" s="40"/>
      <c r="D142" s="43" t="s">
        <v>254</v>
      </c>
      <c r="E142" s="38" t="s">
        <v>258</v>
      </c>
      <c r="F142" s="43" t="s">
        <v>224</v>
      </c>
      <c r="G142" s="32" t="s">
        <v>20</v>
      </c>
      <c r="H142" s="38" t="s">
        <v>72</v>
      </c>
      <c r="I142" s="38" t="s">
        <v>259</v>
      </c>
      <c r="J142" s="7" t="s">
        <v>21</v>
      </c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7">
        <v>1</v>
      </c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</row>
    <row r="143" spans="1:58" x14ac:dyDescent="0.25">
      <c r="A143" s="40"/>
      <c r="B143" s="40"/>
      <c r="C143" s="40"/>
      <c r="D143" s="44"/>
      <c r="E143" s="39"/>
      <c r="F143" s="44"/>
      <c r="G143" s="34"/>
      <c r="H143" s="39"/>
      <c r="I143" s="39"/>
      <c r="J143" s="9" t="s">
        <v>22</v>
      </c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9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</row>
    <row r="144" spans="1:58" x14ac:dyDescent="0.25">
      <c r="A144" s="40"/>
      <c r="B144" s="40"/>
      <c r="C144" s="40"/>
      <c r="D144" s="43" t="s">
        <v>256</v>
      </c>
      <c r="E144" s="38" t="s">
        <v>258</v>
      </c>
      <c r="F144" s="43" t="s">
        <v>224</v>
      </c>
      <c r="G144" s="32" t="s">
        <v>20</v>
      </c>
      <c r="H144" s="38" t="s">
        <v>72</v>
      </c>
      <c r="I144" s="38" t="s">
        <v>259</v>
      </c>
      <c r="J144" s="7" t="s">
        <v>21</v>
      </c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7">
        <v>1</v>
      </c>
      <c r="AY144" s="8"/>
      <c r="AZ144" s="8"/>
      <c r="BA144" s="8"/>
      <c r="BB144" s="8"/>
      <c r="BC144" s="8"/>
      <c r="BD144" s="8"/>
      <c r="BE144" s="8"/>
      <c r="BF144" s="8"/>
    </row>
    <row r="145" spans="1:58" x14ac:dyDescent="0.25">
      <c r="A145" s="40"/>
      <c r="B145" s="40"/>
      <c r="C145" s="40"/>
      <c r="D145" s="44"/>
      <c r="E145" s="39"/>
      <c r="F145" s="44"/>
      <c r="G145" s="34"/>
      <c r="H145" s="39"/>
      <c r="I145" s="39"/>
      <c r="J145" s="9" t="s">
        <v>22</v>
      </c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9"/>
      <c r="AY145" s="8"/>
      <c r="AZ145" s="8"/>
      <c r="BA145" s="8"/>
      <c r="BB145" s="8"/>
      <c r="BC145" s="8"/>
      <c r="BD145" s="8"/>
      <c r="BE145" s="8"/>
      <c r="BF145" s="8"/>
    </row>
    <row r="146" spans="1:58" x14ac:dyDescent="0.25">
      <c r="A146" s="40"/>
      <c r="B146" s="40"/>
      <c r="C146" s="40"/>
      <c r="D146" s="43" t="s">
        <v>103</v>
      </c>
      <c r="E146" s="38" t="s">
        <v>258</v>
      </c>
      <c r="F146" s="43" t="s">
        <v>223</v>
      </c>
      <c r="G146" s="32" t="s">
        <v>20</v>
      </c>
      <c r="H146" s="38" t="s">
        <v>72</v>
      </c>
      <c r="I146" s="38" t="s">
        <v>259</v>
      </c>
      <c r="J146" s="7" t="s">
        <v>21</v>
      </c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7">
        <v>1</v>
      </c>
      <c r="BC146" s="8"/>
      <c r="BD146" s="8"/>
      <c r="BE146" s="8"/>
      <c r="BF146" s="8"/>
    </row>
    <row r="147" spans="1:58" x14ac:dyDescent="0.25">
      <c r="A147" s="40"/>
      <c r="B147" s="40"/>
      <c r="C147" s="40"/>
      <c r="D147" s="44"/>
      <c r="E147" s="39"/>
      <c r="F147" s="44"/>
      <c r="G147" s="34"/>
      <c r="H147" s="39"/>
      <c r="I147" s="39"/>
      <c r="J147" s="9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9"/>
      <c r="BC147" s="8"/>
      <c r="BD147" s="8"/>
      <c r="BE147" s="8"/>
      <c r="BF147" s="8"/>
    </row>
    <row r="148" spans="1:58" x14ac:dyDescent="0.25">
      <c r="A148" s="40"/>
      <c r="B148" s="40"/>
      <c r="C148" s="40"/>
      <c r="D148" s="41" t="s">
        <v>290</v>
      </c>
      <c r="E148" s="38" t="s">
        <v>336</v>
      </c>
      <c r="F148" s="41" t="s">
        <v>224</v>
      </c>
      <c r="G148" s="32" t="s">
        <v>20</v>
      </c>
      <c r="H148" s="38" t="s">
        <v>72</v>
      </c>
      <c r="I148" s="38" t="s">
        <v>259</v>
      </c>
      <c r="J148" s="7" t="s">
        <v>21</v>
      </c>
      <c r="K148" s="8"/>
      <c r="L148" s="8"/>
      <c r="M148" s="8"/>
      <c r="N148" s="8"/>
      <c r="O148" s="8"/>
      <c r="P148" s="8"/>
      <c r="Q148" s="8"/>
      <c r="R148" s="8"/>
      <c r="S148" s="7">
        <v>1</v>
      </c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</row>
    <row r="149" spans="1:58" x14ac:dyDescent="0.25">
      <c r="A149" s="40"/>
      <c r="B149" s="40"/>
      <c r="C149" s="40"/>
      <c r="D149" s="42"/>
      <c r="E149" s="39"/>
      <c r="F149" s="42"/>
      <c r="G149" s="34"/>
      <c r="H149" s="39"/>
      <c r="I149" s="39"/>
      <c r="J149" s="9" t="s">
        <v>22</v>
      </c>
      <c r="K149" s="8"/>
      <c r="L149" s="8"/>
      <c r="M149" s="8"/>
      <c r="N149" s="8"/>
      <c r="O149" s="8"/>
      <c r="P149" s="8"/>
      <c r="Q149" s="8"/>
      <c r="R149" s="8"/>
      <c r="S149" s="9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</row>
    <row r="150" spans="1:58" x14ac:dyDescent="0.25">
      <c r="A150" s="40"/>
      <c r="B150" s="40"/>
      <c r="C150" s="40"/>
      <c r="D150" s="41" t="s">
        <v>291</v>
      </c>
      <c r="E150" s="38" t="s">
        <v>336</v>
      </c>
      <c r="F150" s="41" t="s">
        <v>224</v>
      </c>
      <c r="G150" s="32" t="s">
        <v>20</v>
      </c>
      <c r="H150" s="38" t="s">
        <v>72</v>
      </c>
      <c r="I150" s="38" t="s">
        <v>259</v>
      </c>
      <c r="J150" s="7" t="s">
        <v>21</v>
      </c>
      <c r="K150" s="8"/>
      <c r="L150" s="8"/>
      <c r="M150" s="8"/>
      <c r="N150" s="8"/>
      <c r="O150" s="8"/>
      <c r="P150" s="8"/>
      <c r="Q150" s="8"/>
      <c r="R150" s="8"/>
      <c r="S150" s="8"/>
      <c r="T150" s="7">
        <v>1</v>
      </c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</row>
    <row r="151" spans="1:58" x14ac:dyDescent="0.25">
      <c r="A151" s="40"/>
      <c r="B151" s="40"/>
      <c r="C151" s="40"/>
      <c r="D151" s="42"/>
      <c r="E151" s="39"/>
      <c r="F151" s="42"/>
      <c r="G151" s="34"/>
      <c r="H151" s="39"/>
      <c r="I151" s="39"/>
      <c r="J151" s="9" t="s">
        <v>22</v>
      </c>
      <c r="K151" s="8"/>
      <c r="L151" s="8"/>
      <c r="M151" s="8"/>
      <c r="N151" s="8"/>
      <c r="O151" s="8"/>
      <c r="P151" s="8"/>
      <c r="Q151" s="8"/>
      <c r="R151" s="8"/>
      <c r="S151" s="8"/>
      <c r="T151" s="9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</row>
    <row r="152" spans="1:58" x14ac:dyDescent="0.25">
      <c r="A152" s="40"/>
      <c r="B152" s="40"/>
      <c r="C152" s="40"/>
      <c r="D152" s="41" t="s">
        <v>292</v>
      </c>
      <c r="E152" s="38" t="s">
        <v>336</v>
      </c>
      <c r="F152" s="41" t="s">
        <v>224</v>
      </c>
      <c r="G152" s="32" t="s">
        <v>20</v>
      </c>
      <c r="H152" s="38" t="s">
        <v>72</v>
      </c>
      <c r="I152" s="38" t="s">
        <v>259</v>
      </c>
      <c r="J152" s="7" t="s">
        <v>21</v>
      </c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7">
        <v>1</v>
      </c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</row>
    <row r="153" spans="1:58" x14ac:dyDescent="0.25">
      <c r="A153" s="40"/>
      <c r="B153" s="40"/>
      <c r="C153" s="40"/>
      <c r="D153" s="42"/>
      <c r="E153" s="39"/>
      <c r="F153" s="42"/>
      <c r="G153" s="34"/>
      <c r="H153" s="39"/>
      <c r="I153" s="39"/>
      <c r="J153" s="9" t="s">
        <v>22</v>
      </c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9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</row>
    <row r="154" spans="1:58" x14ac:dyDescent="0.25">
      <c r="A154" s="32">
        <v>7</v>
      </c>
      <c r="B154" s="38" t="s">
        <v>110</v>
      </c>
      <c r="C154" s="38" t="s">
        <v>262</v>
      </c>
      <c r="D154" s="41" t="s">
        <v>116</v>
      </c>
      <c r="E154" s="38" t="s">
        <v>209</v>
      </c>
      <c r="F154" s="41" t="s">
        <v>229</v>
      </c>
      <c r="G154" s="37" t="s">
        <v>20</v>
      </c>
      <c r="H154" s="38" t="s">
        <v>20</v>
      </c>
      <c r="I154" s="38" t="s">
        <v>19</v>
      </c>
      <c r="J154" s="7" t="s">
        <v>21</v>
      </c>
      <c r="K154" s="8"/>
      <c r="L154" s="8"/>
      <c r="M154" s="8"/>
      <c r="N154" s="8"/>
      <c r="O154" s="8"/>
      <c r="P154" s="8"/>
      <c r="Q154" s="8"/>
      <c r="R154" s="7">
        <v>1</v>
      </c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</row>
    <row r="155" spans="1:58" x14ac:dyDescent="0.25">
      <c r="A155" s="33"/>
      <c r="B155" s="40"/>
      <c r="C155" s="40"/>
      <c r="D155" s="42"/>
      <c r="E155" s="39"/>
      <c r="F155" s="42"/>
      <c r="G155" s="37"/>
      <c r="H155" s="39"/>
      <c r="I155" s="39"/>
      <c r="J155" s="9" t="s">
        <v>22</v>
      </c>
      <c r="K155" s="8"/>
      <c r="L155" s="8"/>
      <c r="M155" s="8"/>
      <c r="N155" s="8"/>
      <c r="O155" s="8"/>
      <c r="P155" s="8"/>
      <c r="Q155" s="8"/>
      <c r="R155" s="9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</row>
    <row r="156" spans="1:58" x14ac:dyDescent="0.25">
      <c r="A156" s="33"/>
      <c r="B156" s="40"/>
      <c r="C156" s="40"/>
      <c r="D156" s="41" t="s">
        <v>113</v>
      </c>
      <c r="E156" s="38" t="s">
        <v>230</v>
      </c>
      <c r="F156" s="41" t="s">
        <v>227</v>
      </c>
      <c r="G156" s="38" t="s">
        <v>216</v>
      </c>
      <c r="H156" s="32" t="s">
        <v>20</v>
      </c>
      <c r="I156" s="38" t="s">
        <v>111</v>
      </c>
      <c r="J156" s="7" t="s">
        <v>21</v>
      </c>
      <c r="K156" s="8"/>
      <c r="L156" s="8"/>
      <c r="M156" s="8"/>
      <c r="N156" s="7">
        <v>1</v>
      </c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</row>
    <row r="157" spans="1:58" x14ac:dyDescent="0.25">
      <c r="A157" s="33"/>
      <c r="B157" s="40"/>
      <c r="C157" s="40"/>
      <c r="D157" s="42"/>
      <c r="E157" s="39"/>
      <c r="F157" s="42"/>
      <c r="G157" s="39"/>
      <c r="H157" s="34"/>
      <c r="I157" s="39"/>
      <c r="J157" s="9" t="s">
        <v>22</v>
      </c>
      <c r="K157" s="8"/>
      <c r="L157" s="8"/>
      <c r="M157" s="8"/>
      <c r="N157" s="9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</row>
    <row r="158" spans="1:58" x14ac:dyDescent="0.25">
      <c r="A158" s="33"/>
      <c r="B158" s="40"/>
      <c r="C158" s="40"/>
      <c r="D158" s="35" t="s">
        <v>226</v>
      </c>
      <c r="E158" s="36" t="s">
        <v>231</v>
      </c>
      <c r="F158" s="41" t="s">
        <v>228</v>
      </c>
      <c r="G158" s="38" t="s">
        <v>20</v>
      </c>
      <c r="H158" s="32" t="s">
        <v>20</v>
      </c>
      <c r="I158" s="38" t="s">
        <v>19</v>
      </c>
      <c r="J158" s="7" t="s">
        <v>21</v>
      </c>
      <c r="K158" s="8"/>
      <c r="L158" s="8"/>
      <c r="M158" s="8"/>
      <c r="N158" s="7">
        <v>1</v>
      </c>
      <c r="O158" s="8"/>
      <c r="P158" s="8"/>
      <c r="Q158" s="8"/>
      <c r="R158" s="7">
        <v>1</v>
      </c>
      <c r="S158" s="8"/>
      <c r="T158" s="8"/>
      <c r="U158" s="8"/>
      <c r="V158" s="7">
        <v>1</v>
      </c>
      <c r="W158" s="8"/>
      <c r="X158" s="8"/>
      <c r="Y158" s="8"/>
      <c r="Z158" s="7">
        <v>1</v>
      </c>
      <c r="AA158" s="8"/>
      <c r="AB158" s="8"/>
      <c r="AC158" s="8"/>
      <c r="AD158" s="7">
        <v>1</v>
      </c>
      <c r="AE158" s="8"/>
      <c r="AF158" s="8"/>
      <c r="AG158" s="8"/>
      <c r="AH158" s="7">
        <v>1</v>
      </c>
      <c r="AI158" s="8"/>
      <c r="AJ158" s="8"/>
      <c r="AK158" s="8"/>
      <c r="AL158" s="7">
        <v>1</v>
      </c>
      <c r="AM158" s="8"/>
      <c r="AN158" s="8"/>
      <c r="AO158" s="8"/>
      <c r="AP158" s="7">
        <v>1</v>
      </c>
      <c r="AQ158" s="8"/>
      <c r="AR158" s="8"/>
      <c r="AS158" s="8"/>
      <c r="AT158" s="7">
        <v>1</v>
      </c>
      <c r="AU158" s="8"/>
      <c r="AV158" s="8"/>
      <c r="AW158" s="8"/>
      <c r="AX158" s="7">
        <v>1</v>
      </c>
      <c r="AY158" s="8"/>
      <c r="AZ158" s="8"/>
      <c r="BA158" s="8"/>
      <c r="BB158" s="7">
        <v>1</v>
      </c>
      <c r="BC158" s="8"/>
      <c r="BD158" s="8"/>
      <c r="BE158" s="8"/>
      <c r="BF158" s="7">
        <v>1</v>
      </c>
    </row>
    <row r="159" spans="1:58" x14ac:dyDescent="0.25">
      <c r="A159" s="33"/>
      <c r="B159" s="40"/>
      <c r="C159" s="40"/>
      <c r="D159" s="35"/>
      <c r="E159" s="36"/>
      <c r="F159" s="42"/>
      <c r="G159" s="39"/>
      <c r="H159" s="34"/>
      <c r="I159" s="39"/>
      <c r="J159" s="9" t="s">
        <v>22</v>
      </c>
      <c r="K159" s="8"/>
      <c r="L159" s="8"/>
      <c r="M159" s="8"/>
      <c r="N159" s="9"/>
      <c r="O159" s="8"/>
      <c r="P159" s="8"/>
      <c r="Q159" s="8"/>
      <c r="R159" s="9"/>
      <c r="S159" s="8"/>
      <c r="T159" s="8"/>
      <c r="U159" s="8"/>
      <c r="V159" s="9"/>
      <c r="W159" s="8"/>
      <c r="X159" s="8"/>
      <c r="Y159" s="8"/>
      <c r="Z159" s="9"/>
      <c r="AA159" s="8"/>
      <c r="AB159" s="8"/>
      <c r="AC159" s="8"/>
      <c r="AD159" s="9"/>
      <c r="AE159" s="8"/>
      <c r="AF159" s="8"/>
      <c r="AG159" s="8"/>
      <c r="AH159" s="9"/>
      <c r="AI159" s="8"/>
      <c r="AJ159" s="8"/>
      <c r="AK159" s="8"/>
      <c r="AL159" s="9"/>
      <c r="AM159" s="8"/>
      <c r="AN159" s="8"/>
      <c r="AO159" s="8"/>
      <c r="AP159" s="9"/>
      <c r="AQ159" s="8"/>
      <c r="AR159" s="8"/>
      <c r="AS159" s="8"/>
      <c r="AT159" s="9"/>
      <c r="AU159" s="8"/>
      <c r="AV159" s="8"/>
      <c r="AW159" s="8"/>
      <c r="AX159" s="9"/>
      <c r="AY159" s="8"/>
      <c r="AZ159" s="8"/>
      <c r="BA159" s="8"/>
      <c r="BB159" s="9"/>
      <c r="BC159" s="8"/>
      <c r="BD159" s="8"/>
      <c r="BE159" s="8"/>
      <c r="BF159" s="9"/>
    </row>
    <row r="160" spans="1:58" x14ac:dyDescent="0.25">
      <c r="A160" s="33"/>
      <c r="B160" s="40"/>
      <c r="C160" s="40"/>
      <c r="D160" s="35" t="s">
        <v>117</v>
      </c>
      <c r="E160" s="38" t="s">
        <v>232</v>
      </c>
      <c r="F160" s="41" t="s">
        <v>233</v>
      </c>
      <c r="G160" s="38" t="s">
        <v>20</v>
      </c>
      <c r="H160" s="32" t="s">
        <v>20</v>
      </c>
      <c r="I160" s="38" t="s">
        <v>19</v>
      </c>
      <c r="J160" s="7" t="s">
        <v>21</v>
      </c>
      <c r="K160" s="8"/>
      <c r="L160" s="8"/>
      <c r="M160" s="8"/>
      <c r="N160" s="8"/>
      <c r="O160" s="8"/>
      <c r="P160" s="8"/>
      <c r="Q160" s="8"/>
      <c r="R160" s="7">
        <v>1</v>
      </c>
      <c r="S160" s="8"/>
      <c r="T160" s="8"/>
      <c r="U160" s="8"/>
      <c r="V160" s="7">
        <v>1</v>
      </c>
      <c r="W160" s="8"/>
      <c r="X160" s="8"/>
      <c r="Y160" s="8"/>
      <c r="Z160" s="7">
        <v>1</v>
      </c>
      <c r="AA160" s="8"/>
      <c r="AB160" s="8"/>
      <c r="AC160" s="8"/>
      <c r="AD160" s="7">
        <v>1</v>
      </c>
      <c r="AE160" s="8"/>
      <c r="AF160" s="8"/>
      <c r="AG160" s="8"/>
      <c r="AH160" s="7">
        <v>1</v>
      </c>
      <c r="AI160" s="8"/>
      <c r="AJ160" s="8"/>
      <c r="AK160" s="8"/>
      <c r="AL160" s="7">
        <v>1</v>
      </c>
      <c r="AM160" s="8"/>
      <c r="AN160" s="8"/>
      <c r="AO160" s="8"/>
      <c r="AP160" s="7">
        <v>1</v>
      </c>
      <c r="AQ160" s="8"/>
      <c r="AR160" s="8"/>
      <c r="AS160" s="8"/>
      <c r="AT160" s="7">
        <v>1</v>
      </c>
      <c r="AU160" s="8"/>
      <c r="AV160" s="8"/>
      <c r="AW160" s="8"/>
      <c r="AX160" s="7">
        <v>1</v>
      </c>
      <c r="AY160" s="8"/>
      <c r="AZ160" s="8"/>
      <c r="BA160" s="8"/>
      <c r="BB160" s="7">
        <v>1</v>
      </c>
      <c r="BC160" s="8"/>
      <c r="BD160" s="8"/>
      <c r="BE160" s="8"/>
      <c r="BF160" s="7">
        <v>1</v>
      </c>
    </row>
    <row r="161" spans="1:58" x14ac:dyDescent="0.25">
      <c r="A161" s="33"/>
      <c r="B161" s="40"/>
      <c r="C161" s="40"/>
      <c r="D161" s="35"/>
      <c r="E161" s="39"/>
      <c r="F161" s="42"/>
      <c r="G161" s="39"/>
      <c r="H161" s="34"/>
      <c r="I161" s="39"/>
      <c r="J161" s="9" t="s">
        <v>22</v>
      </c>
      <c r="K161" s="8"/>
      <c r="L161" s="8"/>
      <c r="M161" s="8"/>
      <c r="N161" s="8"/>
      <c r="O161" s="8"/>
      <c r="P161" s="8"/>
      <c r="Q161" s="8"/>
      <c r="R161" s="9"/>
      <c r="S161" s="8"/>
      <c r="T161" s="8"/>
      <c r="U161" s="8"/>
      <c r="V161" s="9"/>
      <c r="W161" s="8"/>
      <c r="X161" s="8"/>
      <c r="Y161" s="8"/>
      <c r="Z161" s="9"/>
      <c r="AA161" s="8"/>
      <c r="AB161" s="8"/>
      <c r="AC161" s="8"/>
      <c r="AD161" s="9"/>
      <c r="AE161" s="8"/>
      <c r="AF161" s="8"/>
      <c r="AG161" s="8"/>
      <c r="AH161" s="9"/>
      <c r="AI161" s="8"/>
      <c r="AJ161" s="8"/>
      <c r="AK161" s="8"/>
      <c r="AL161" s="9"/>
      <c r="AM161" s="8"/>
      <c r="AN161" s="8"/>
      <c r="AO161" s="8"/>
      <c r="AP161" s="9"/>
      <c r="AQ161" s="8"/>
      <c r="AR161" s="8"/>
      <c r="AS161" s="8"/>
      <c r="AT161" s="9"/>
      <c r="AU161" s="8"/>
      <c r="AV161" s="8"/>
      <c r="AW161" s="8"/>
      <c r="AX161" s="9"/>
      <c r="AY161" s="8"/>
      <c r="AZ161" s="8"/>
      <c r="BA161" s="8"/>
      <c r="BB161" s="9"/>
      <c r="BC161" s="8"/>
      <c r="BD161" s="8"/>
      <c r="BE161" s="8"/>
      <c r="BF161" s="9"/>
    </row>
    <row r="162" spans="1:58" x14ac:dyDescent="0.25">
      <c r="A162" s="33"/>
      <c r="B162" s="40"/>
      <c r="C162" s="40"/>
      <c r="D162" s="35" t="s">
        <v>112</v>
      </c>
      <c r="E162" s="36" t="s">
        <v>232</v>
      </c>
      <c r="F162" s="35" t="s">
        <v>225</v>
      </c>
      <c r="G162" s="38" t="s">
        <v>20</v>
      </c>
      <c r="H162" s="32" t="s">
        <v>20</v>
      </c>
      <c r="I162" s="38" t="s">
        <v>114</v>
      </c>
      <c r="J162" s="7" t="s">
        <v>21</v>
      </c>
      <c r="K162" s="8"/>
      <c r="L162" s="8"/>
      <c r="M162" s="8"/>
      <c r="N162" s="8"/>
      <c r="O162" s="8"/>
      <c r="P162" s="8"/>
      <c r="Q162" s="8"/>
      <c r="R162" s="7">
        <v>1</v>
      </c>
      <c r="S162" s="8"/>
      <c r="T162" s="8"/>
      <c r="U162" s="8"/>
      <c r="V162" s="7">
        <v>1</v>
      </c>
      <c r="W162" s="8"/>
      <c r="X162" s="8"/>
      <c r="Y162" s="8"/>
      <c r="Z162" s="7">
        <v>1</v>
      </c>
      <c r="AA162" s="8"/>
      <c r="AB162" s="8"/>
      <c r="AC162" s="8"/>
      <c r="AD162" s="7">
        <v>1</v>
      </c>
      <c r="AE162" s="8"/>
      <c r="AF162" s="8"/>
      <c r="AG162" s="8"/>
      <c r="AH162" s="7">
        <v>1</v>
      </c>
      <c r="AI162" s="8"/>
      <c r="AJ162" s="8"/>
      <c r="AK162" s="8"/>
      <c r="AL162" s="7">
        <v>1</v>
      </c>
      <c r="AM162" s="8"/>
      <c r="AN162" s="8"/>
      <c r="AO162" s="8"/>
      <c r="AP162" s="7">
        <v>1</v>
      </c>
      <c r="AQ162" s="8"/>
      <c r="AR162" s="8"/>
      <c r="AS162" s="8"/>
      <c r="AT162" s="7">
        <v>1</v>
      </c>
      <c r="AU162" s="8"/>
      <c r="AV162" s="8"/>
      <c r="AW162" s="8"/>
      <c r="AX162" s="7">
        <v>1</v>
      </c>
      <c r="AY162" s="8"/>
      <c r="AZ162" s="8"/>
      <c r="BA162" s="8"/>
      <c r="BB162" s="7">
        <v>1</v>
      </c>
      <c r="BC162" s="8"/>
      <c r="BD162" s="8"/>
      <c r="BE162" s="8"/>
      <c r="BF162" s="7">
        <v>1</v>
      </c>
    </row>
    <row r="163" spans="1:58" x14ac:dyDescent="0.25">
      <c r="A163" s="33"/>
      <c r="B163" s="40"/>
      <c r="C163" s="40"/>
      <c r="D163" s="35"/>
      <c r="E163" s="36"/>
      <c r="F163" s="35"/>
      <c r="G163" s="39"/>
      <c r="H163" s="34"/>
      <c r="I163" s="39"/>
      <c r="J163" s="9" t="s">
        <v>22</v>
      </c>
      <c r="K163" s="8"/>
      <c r="L163" s="8"/>
      <c r="M163" s="8"/>
      <c r="N163" s="8"/>
      <c r="O163" s="8"/>
      <c r="P163" s="8"/>
      <c r="Q163" s="8"/>
      <c r="R163" s="9"/>
      <c r="S163" s="8"/>
      <c r="T163" s="8"/>
      <c r="U163" s="8"/>
      <c r="V163" s="9"/>
      <c r="W163" s="8"/>
      <c r="X163" s="8"/>
      <c r="Y163" s="8"/>
      <c r="Z163" s="9"/>
      <c r="AA163" s="8"/>
      <c r="AB163" s="8"/>
      <c r="AC163" s="8"/>
      <c r="AD163" s="9"/>
      <c r="AE163" s="8"/>
      <c r="AF163" s="8"/>
      <c r="AG163" s="8"/>
      <c r="AH163" s="9"/>
      <c r="AI163" s="8"/>
      <c r="AJ163" s="8"/>
      <c r="AK163" s="8"/>
      <c r="AL163" s="9"/>
      <c r="AM163" s="8"/>
      <c r="AN163" s="8"/>
      <c r="AO163" s="8"/>
      <c r="AP163" s="9"/>
      <c r="AQ163" s="8"/>
      <c r="AR163" s="8"/>
      <c r="AS163" s="8"/>
      <c r="AT163" s="9"/>
      <c r="AU163" s="8"/>
      <c r="AV163" s="8"/>
      <c r="AW163" s="8"/>
      <c r="AX163" s="9"/>
      <c r="AY163" s="8"/>
      <c r="AZ163" s="8"/>
      <c r="BA163" s="8"/>
      <c r="BB163" s="9"/>
      <c r="BC163" s="8"/>
      <c r="BD163" s="8"/>
      <c r="BE163" s="8"/>
      <c r="BF163" s="9"/>
    </row>
    <row r="164" spans="1:58" x14ac:dyDescent="0.25">
      <c r="A164" s="33"/>
      <c r="B164" s="40"/>
      <c r="C164" s="40"/>
      <c r="D164" s="45" t="s">
        <v>115</v>
      </c>
      <c r="E164" s="36" t="s">
        <v>209</v>
      </c>
      <c r="F164" s="45" t="s">
        <v>234</v>
      </c>
      <c r="G164" s="38" t="s">
        <v>20</v>
      </c>
      <c r="H164" s="32" t="s">
        <v>20</v>
      </c>
      <c r="I164" s="38" t="s">
        <v>19</v>
      </c>
      <c r="J164" s="7" t="s">
        <v>21</v>
      </c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7">
        <v>1</v>
      </c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7">
        <v>1</v>
      </c>
      <c r="AY164" s="8"/>
      <c r="AZ164" s="8"/>
      <c r="BA164" s="8"/>
      <c r="BB164" s="8"/>
      <c r="BC164" s="8"/>
      <c r="BD164" s="8"/>
      <c r="BE164" s="8"/>
      <c r="BF164" s="8"/>
    </row>
    <row r="165" spans="1:58" x14ac:dyDescent="0.25">
      <c r="A165" s="33"/>
      <c r="B165" s="40"/>
      <c r="C165" s="40"/>
      <c r="D165" s="45"/>
      <c r="E165" s="36"/>
      <c r="F165" s="45"/>
      <c r="G165" s="39"/>
      <c r="H165" s="34"/>
      <c r="I165" s="39"/>
      <c r="J165" s="9" t="s">
        <v>22</v>
      </c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9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9"/>
      <c r="AY165" s="8"/>
      <c r="AZ165" s="8"/>
      <c r="BA165" s="8"/>
      <c r="BB165" s="8"/>
      <c r="BC165" s="8"/>
      <c r="BD165" s="8"/>
      <c r="BE165" s="8"/>
      <c r="BF165" s="8"/>
    </row>
    <row r="166" spans="1:58" x14ac:dyDescent="0.25">
      <c r="A166" s="33"/>
      <c r="B166" s="40"/>
      <c r="C166" s="40"/>
      <c r="D166" s="35" t="s">
        <v>235</v>
      </c>
      <c r="E166" s="36" t="s">
        <v>209</v>
      </c>
      <c r="F166" s="35" t="s">
        <v>236</v>
      </c>
      <c r="G166" s="38" t="s">
        <v>20</v>
      </c>
      <c r="H166" s="32" t="s">
        <v>20</v>
      </c>
      <c r="I166" s="38" t="s">
        <v>19</v>
      </c>
      <c r="J166" s="7" t="s">
        <v>21</v>
      </c>
      <c r="K166" s="8"/>
      <c r="L166" s="8"/>
      <c r="M166" s="8"/>
      <c r="N166" s="8"/>
      <c r="O166" s="8"/>
      <c r="P166" s="8"/>
      <c r="Q166" s="8"/>
      <c r="R166" s="7">
        <v>1</v>
      </c>
      <c r="S166" s="8"/>
      <c r="T166" s="8"/>
      <c r="U166" s="8"/>
      <c r="V166" s="7">
        <v>1</v>
      </c>
      <c r="W166" s="8"/>
      <c r="X166" s="8"/>
      <c r="Y166" s="8"/>
      <c r="Z166" s="7">
        <v>1</v>
      </c>
      <c r="AA166" s="8"/>
      <c r="AB166" s="8"/>
      <c r="AC166" s="8"/>
      <c r="AD166" s="7">
        <v>1</v>
      </c>
      <c r="AE166" s="8"/>
      <c r="AF166" s="8"/>
      <c r="AG166" s="8"/>
      <c r="AH166" s="7">
        <v>1</v>
      </c>
      <c r="AI166" s="8"/>
      <c r="AJ166" s="8"/>
      <c r="AK166" s="8"/>
      <c r="AL166" s="7">
        <v>1</v>
      </c>
      <c r="AM166" s="8"/>
      <c r="AN166" s="8"/>
      <c r="AO166" s="8"/>
      <c r="AP166" s="7">
        <v>1</v>
      </c>
      <c r="AQ166" s="8"/>
      <c r="AR166" s="8"/>
      <c r="AS166" s="8"/>
      <c r="AT166" s="7">
        <v>1</v>
      </c>
      <c r="AU166" s="8"/>
      <c r="AV166" s="8"/>
      <c r="AW166" s="8"/>
      <c r="AX166" s="7">
        <v>1</v>
      </c>
      <c r="AY166" s="8"/>
      <c r="AZ166" s="8"/>
      <c r="BA166" s="8"/>
      <c r="BB166" s="7">
        <v>1</v>
      </c>
      <c r="BC166" s="8"/>
      <c r="BD166" s="8"/>
      <c r="BE166" s="8"/>
      <c r="BF166" s="7">
        <v>1</v>
      </c>
    </row>
    <row r="167" spans="1:58" x14ac:dyDescent="0.25">
      <c r="A167" s="34"/>
      <c r="B167" s="39"/>
      <c r="C167" s="39"/>
      <c r="D167" s="35"/>
      <c r="E167" s="36"/>
      <c r="F167" s="35"/>
      <c r="G167" s="39"/>
      <c r="H167" s="34"/>
      <c r="I167" s="39"/>
      <c r="J167" s="9" t="s">
        <v>22</v>
      </c>
      <c r="K167" s="8"/>
      <c r="L167" s="8"/>
      <c r="M167" s="8"/>
      <c r="N167" s="8"/>
      <c r="O167" s="8"/>
      <c r="P167" s="8"/>
      <c r="Q167" s="8"/>
      <c r="R167" s="9"/>
      <c r="S167" s="8"/>
      <c r="T167" s="8"/>
      <c r="U167" s="8"/>
      <c r="V167" s="9"/>
      <c r="W167" s="8"/>
      <c r="X167" s="8"/>
      <c r="Y167" s="8"/>
      <c r="Z167" s="9"/>
      <c r="AA167" s="8"/>
      <c r="AB167" s="8"/>
      <c r="AC167" s="8"/>
      <c r="AD167" s="9"/>
      <c r="AE167" s="8"/>
      <c r="AF167" s="8"/>
      <c r="AG167" s="8"/>
      <c r="AH167" s="9"/>
      <c r="AI167" s="8"/>
      <c r="AJ167" s="8"/>
      <c r="AK167" s="8"/>
      <c r="AL167" s="9"/>
      <c r="AM167" s="8"/>
      <c r="AN167" s="8"/>
      <c r="AO167" s="8"/>
      <c r="AP167" s="9"/>
      <c r="AQ167" s="8"/>
      <c r="AR167" s="8"/>
      <c r="AS167" s="8"/>
      <c r="AT167" s="9"/>
      <c r="AU167" s="8"/>
      <c r="AV167" s="8"/>
      <c r="AW167" s="8"/>
      <c r="AX167" s="9"/>
      <c r="AY167" s="8"/>
      <c r="AZ167" s="8"/>
      <c r="BA167" s="8"/>
      <c r="BB167" s="9"/>
      <c r="BC167" s="8"/>
      <c r="BD167" s="8"/>
      <c r="BE167" s="8"/>
      <c r="BF167" s="9"/>
    </row>
    <row r="168" spans="1:58" x14ac:dyDescent="0.25">
      <c r="A168" s="38">
        <v>8</v>
      </c>
      <c r="B168" s="38" t="s">
        <v>118</v>
      </c>
      <c r="C168" s="38" t="s">
        <v>263</v>
      </c>
      <c r="D168" s="41" t="s">
        <v>237</v>
      </c>
      <c r="E168" s="36" t="s">
        <v>209</v>
      </c>
      <c r="F168" s="41" t="s">
        <v>261</v>
      </c>
      <c r="G168" s="32" t="s">
        <v>20</v>
      </c>
      <c r="H168" s="38" t="s">
        <v>72</v>
      </c>
      <c r="I168" s="38" t="s">
        <v>46</v>
      </c>
      <c r="J168" s="7" t="s">
        <v>21</v>
      </c>
      <c r="K168" s="8"/>
      <c r="L168" s="8"/>
      <c r="M168" s="8"/>
      <c r="N168" s="7">
        <v>1</v>
      </c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</row>
    <row r="169" spans="1:58" x14ac:dyDescent="0.25">
      <c r="A169" s="40"/>
      <c r="B169" s="40"/>
      <c r="C169" s="40"/>
      <c r="D169" s="42"/>
      <c r="E169" s="36"/>
      <c r="F169" s="42"/>
      <c r="G169" s="34"/>
      <c r="H169" s="39"/>
      <c r="I169" s="39"/>
      <c r="J169" s="9" t="s">
        <v>22</v>
      </c>
      <c r="K169" s="8"/>
      <c r="L169" s="8"/>
      <c r="M169" s="8"/>
      <c r="N169" s="9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</row>
    <row r="170" spans="1:58" x14ac:dyDescent="0.25">
      <c r="A170" s="40"/>
      <c r="B170" s="40"/>
      <c r="C170" s="40"/>
      <c r="D170" s="41" t="s">
        <v>238</v>
      </c>
      <c r="E170" s="36" t="s">
        <v>209</v>
      </c>
      <c r="F170" s="41" t="s">
        <v>260</v>
      </c>
      <c r="G170" s="32" t="s">
        <v>20</v>
      </c>
      <c r="H170" s="38" t="s">
        <v>72</v>
      </c>
      <c r="I170" s="38" t="s">
        <v>46</v>
      </c>
      <c r="J170" s="7" t="s">
        <v>21</v>
      </c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7">
        <v>1</v>
      </c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</row>
    <row r="171" spans="1:58" x14ac:dyDescent="0.25">
      <c r="A171" s="40"/>
      <c r="B171" s="40"/>
      <c r="C171" s="40"/>
      <c r="D171" s="42"/>
      <c r="E171" s="36"/>
      <c r="F171" s="42"/>
      <c r="G171" s="34"/>
      <c r="H171" s="39"/>
      <c r="I171" s="39"/>
      <c r="J171" s="9" t="s">
        <v>22</v>
      </c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9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</row>
    <row r="172" spans="1:58" x14ac:dyDescent="0.25">
      <c r="A172" s="40"/>
      <c r="B172" s="40"/>
      <c r="C172" s="40"/>
      <c r="D172" s="41" t="s">
        <v>239</v>
      </c>
      <c r="E172" s="36" t="s">
        <v>209</v>
      </c>
      <c r="F172" s="41" t="s">
        <v>240</v>
      </c>
      <c r="G172" s="32" t="s">
        <v>20</v>
      </c>
      <c r="H172" s="38" t="s">
        <v>72</v>
      </c>
      <c r="I172" s="38" t="s">
        <v>46</v>
      </c>
      <c r="J172" s="7" t="s">
        <v>21</v>
      </c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7">
        <v>1</v>
      </c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7">
        <v>1</v>
      </c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</row>
    <row r="173" spans="1:58" x14ac:dyDescent="0.25">
      <c r="A173" s="40"/>
      <c r="B173" s="40"/>
      <c r="C173" s="40"/>
      <c r="D173" s="42"/>
      <c r="E173" s="36"/>
      <c r="F173" s="42"/>
      <c r="G173" s="34"/>
      <c r="H173" s="39"/>
      <c r="I173" s="39"/>
      <c r="J173" s="9" t="s">
        <v>22</v>
      </c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9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9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</row>
    <row r="174" spans="1:58" x14ac:dyDescent="0.25">
      <c r="A174" s="40"/>
      <c r="B174" s="40"/>
      <c r="C174" s="40"/>
      <c r="D174" s="41" t="s">
        <v>241</v>
      </c>
      <c r="E174" s="36" t="s">
        <v>209</v>
      </c>
      <c r="F174" s="41" t="s">
        <v>240</v>
      </c>
      <c r="G174" s="32" t="s">
        <v>20</v>
      </c>
      <c r="H174" s="38" t="s">
        <v>72</v>
      </c>
      <c r="I174" s="38" t="s">
        <v>46</v>
      </c>
      <c r="J174" s="7" t="s">
        <v>21</v>
      </c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7">
        <v>1</v>
      </c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7">
        <v>1</v>
      </c>
      <c r="AY174" s="8"/>
      <c r="AZ174" s="8"/>
      <c r="BA174" s="8"/>
      <c r="BB174" s="8"/>
      <c r="BC174" s="8"/>
      <c r="BD174" s="8"/>
      <c r="BE174" s="8"/>
      <c r="BF174" s="8"/>
    </row>
    <row r="175" spans="1:58" x14ac:dyDescent="0.25">
      <c r="A175" s="40"/>
      <c r="B175" s="40"/>
      <c r="C175" s="40"/>
      <c r="D175" s="42"/>
      <c r="E175" s="36"/>
      <c r="F175" s="42"/>
      <c r="G175" s="34"/>
      <c r="H175" s="39"/>
      <c r="I175" s="39"/>
      <c r="J175" s="9" t="s">
        <v>22</v>
      </c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9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9"/>
      <c r="AY175" s="8"/>
      <c r="AZ175" s="8"/>
      <c r="BA175" s="8"/>
      <c r="BB175" s="8"/>
      <c r="BC175" s="8"/>
      <c r="BD175" s="8"/>
      <c r="BE175" s="8"/>
      <c r="BF175" s="8"/>
    </row>
    <row r="176" spans="1:58" x14ac:dyDescent="0.25">
      <c r="A176" s="40"/>
      <c r="B176" s="40"/>
      <c r="C176" s="40"/>
      <c r="D176" s="41" t="s">
        <v>243</v>
      </c>
      <c r="E176" s="36" t="s">
        <v>209</v>
      </c>
      <c r="F176" s="41" t="s">
        <v>242</v>
      </c>
      <c r="G176" s="32" t="s">
        <v>20</v>
      </c>
      <c r="H176" s="38" t="s">
        <v>72</v>
      </c>
      <c r="I176" s="38" t="s">
        <v>46</v>
      </c>
      <c r="J176" s="7" t="s">
        <v>21</v>
      </c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7">
        <v>1</v>
      </c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</row>
    <row r="177" spans="1:58" x14ac:dyDescent="0.25">
      <c r="A177" s="40"/>
      <c r="B177" s="40"/>
      <c r="C177" s="40"/>
      <c r="D177" s="42"/>
      <c r="E177" s="36"/>
      <c r="F177" s="42"/>
      <c r="G177" s="34"/>
      <c r="H177" s="39"/>
      <c r="I177" s="39"/>
      <c r="J177" s="9" t="s">
        <v>22</v>
      </c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9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</row>
    <row r="178" spans="1:58" x14ac:dyDescent="0.25">
      <c r="A178" s="32">
        <v>9</v>
      </c>
      <c r="B178" s="38" t="s">
        <v>118</v>
      </c>
      <c r="C178" s="38" t="s">
        <v>23</v>
      </c>
      <c r="D178" s="41" t="s">
        <v>119</v>
      </c>
      <c r="E178" s="36" t="s">
        <v>232</v>
      </c>
      <c r="F178" s="41" t="s">
        <v>244</v>
      </c>
      <c r="G178" s="38" t="s">
        <v>20</v>
      </c>
      <c r="H178" s="38" t="s">
        <v>25</v>
      </c>
      <c r="I178" s="38" t="s">
        <v>19</v>
      </c>
      <c r="J178" s="7" t="s">
        <v>21</v>
      </c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7">
        <v>1</v>
      </c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</row>
    <row r="179" spans="1:58" x14ac:dyDescent="0.25">
      <c r="A179" s="33"/>
      <c r="B179" s="40"/>
      <c r="C179" s="40"/>
      <c r="D179" s="42"/>
      <c r="E179" s="36"/>
      <c r="F179" s="42"/>
      <c r="G179" s="39"/>
      <c r="H179" s="39"/>
      <c r="I179" s="39"/>
      <c r="J179" s="9" t="s">
        <v>22</v>
      </c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9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</row>
    <row r="180" spans="1:58" x14ac:dyDescent="0.25">
      <c r="A180" s="33"/>
      <c r="B180" s="40"/>
      <c r="C180" s="40"/>
      <c r="D180" s="41" t="s">
        <v>317</v>
      </c>
      <c r="E180" s="36" t="s">
        <v>232</v>
      </c>
      <c r="F180" s="41" t="s">
        <v>245</v>
      </c>
      <c r="G180" s="38" t="s">
        <v>20</v>
      </c>
      <c r="H180" s="38" t="s">
        <v>26</v>
      </c>
      <c r="I180" s="38" t="s">
        <v>19</v>
      </c>
      <c r="J180" s="7" t="s">
        <v>21</v>
      </c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7">
        <v>1</v>
      </c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</row>
    <row r="181" spans="1:58" x14ac:dyDescent="0.25">
      <c r="A181" s="33"/>
      <c r="B181" s="40"/>
      <c r="C181" s="40"/>
      <c r="D181" s="42"/>
      <c r="E181" s="36"/>
      <c r="F181" s="42"/>
      <c r="G181" s="39"/>
      <c r="H181" s="39"/>
      <c r="I181" s="39"/>
      <c r="J181" s="9" t="s">
        <v>22</v>
      </c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9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</row>
    <row r="182" spans="1:58" x14ac:dyDescent="0.25">
      <c r="A182" s="33"/>
      <c r="B182" s="40"/>
      <c r="C182" s="40"/>
      <c r="D182" s="41" t="s">
        <v>322</v>
      </c>
      <c r="E182" s="36" t="s">
        <v>232</v>
      </c>
      <c r="F182" s="41" t="s">
        <v>246</v>
      </c>
      <c r="G182" s="38" t="s">
        <v>20</v>
      </c>
      <c r="H182" s="38" t="s">
        <v>26</v>
      </c>
      <c r="I182" s="38" t="s">
        <v>19</v>
      </c>
      <c r="J182" s="7" t="s">
        <v>21</v>
      </c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7">
        <v>1</v>
      </c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</row>
    <row r="183" spans="1:58" x14ac:dyDescent="0.25">
      <c r="A183" s="34"/>
      <c r="B183" s="39"/>
      <c r="C183" s="39"/>
      <c r="D183" s="42"/>
      <c r="E183" s="36"/>
      <c r="F183" s="42"/>
      <c r="G183" s="39"/>
      <c r="H183" s="39"/>
      <c r="I183" s="39"/>
      <c r="J183" s="9" t="s">
        <v>22</v>
      </c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9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</row>
    <row r="184" spans="1:58" x14ac:dyDescent="0.25">
      <c r="A184" s="32">
        <v>10</v>
      </c>
      <c r="B184" s="38" t="s">
        <v>129</v>
      </c>
      <c r="C184" s="53" t="s">
        <v>86</v>
      </c>
      <c r="D184" s="41" t="s">
        <v>150</v>
      </c>
      <c r="E184" s="36" t="s">
        <v>209</v>
      </c>
      <c r="F184" s="41" t="s">
        <v>244</v>
      </c>
      <c r="G184" s="38" t="s">
        <v>20</v>
      </c>
      <c r="H184" s="38" t="s">
        <v>29</v>
      </c>
      <c r="I184" s="38" t="s">
        <v>19</v>
      </c>
      <c r="J184" s="7" t="s">
        <v>21</v>
      </c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7">
        <v>1</v>
      </c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</row>
    <row r="185" spans="1:58" x14ac:dyDescent="0.25">
      <c r="A185" s="33"/>
      <c r="B185" s="40"/>
      <c r="C185" s="90"/>
      <c r="D185" s="42"/>
      <c r="E185" s="36"/>
      <c r="F185" s="42"/>
      <c r="G185" s="39"/>
      <c r="H185" s="39"/>
      <c r="I185" s="39"/>
      <c r="J185" s="9" t="s">
        <v>22</v>
      </c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9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</row>
    <row r="186" spans="1:58" x14ac:dyDescent="0.25">
      <c r="A186" s="33"/>
      <c r="B186" s="40"/>
      <c r="C186" s="90"/>
      <c r="D186" s="41" t="s">
        <v>81</v>
      </c>
      <c r="E186" s="36" t="s">
        <v>209</v>
      </c>
      <c r="F186" s="41" t="s">
        <v>247</v>
      </c>
      <c r="G186" s="38" t="s">
        <v>20</v>
      </c>
      <c r="H186" s="38" t="s">
        <v>29</v>
      </c>
      <c r="I186" s="38" t="s">
        <v>19</v>
      </c>
      <c r="J186" s="7" t="s">
        <v>21</v>
      </c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7">
        <v>1</v>
      </c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</row>
    <row r="187" spans="1:58" x14ac:dyDescent="0.25">
      <c r="A187" s="33"/>
      <c r="B187" s="40"/>
      <c r="C187" s="90"/>
      <c r="D187" s="42"/>
      <c r="E187" s="36"/>
      <c r="F187" s="42"/>
      <c r="G187" s="39"/>
      <c r="H187" s="39"/>
      <c r="I187" s="39"/>
      <c r="J187" s="9" t="s">
        <v>22</v>
      </c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9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</row>
    <row r="188" spans="1:58" x14ac:dyDescent="0.25">
      <c r="A188" s="33"/>
      <c r="B188" s="40"/>
      <c r="C188" s="38" t="s">
        <v>89</v>
      </c>
      <c r="D188" s="41" t="s">
        <v>151</v>
      </c>
      <c r="E188" s="36" t="s">
        <v>209</v>
      </c>
      <c r="F188" s="41" t="s">
        <v>248</v>
      </c>
      <c r="G188" s="38" t="s">
        <v>20</v>
      </c>
      <c r="H188" s="38" t="s">
        <v>26</v>
      </c>
      <c r="I188" s="38" t="s">
        <v>19</v>
      </c>
      <c r="J188" s="7" t="s">
        <v>21</v>
      </c>
      <c r="K188" s="8"/>
      <c r="L188" s="8"/>
      <c r="M188" s="8"/>
      <c r="N188" s="8"/>
      <c r="O188" s="8"/>
      <c r="P188" s="8"/>
      <c r="Q188" s="8"/>
      <c r="R188" s="7">
        <v>1</v>
      </c>
      <c r="S188" s="8"/>
      <c r="T188" s="8"/>
      <c r="U188" s="8"/>
      <c r="V188" s="8"/>
      <c r="W188" s="8"/>
      <c r="X188" s="8"/>
      <c r="Y188" s="8"/>
      <c r="Z188" s="7">
        <v>1</v>
      </c>
      <c r="AA188" s="8"/>
      <c r="AB188" s="8"/>
      <c r="AC188" s="8"/>
      <c r="AD188" s="8"/>
      <c r="AE188" s="8"/>
      <c r="AF188" s="8"/>
      <c r="AG188" s="8"/>
      <c r="AH188" s="7">
        <v>1</v>
      </c>
      <c r="AI188" s="8"/>
      <c r="AJ188" s="8"/>
      <c r="AK188" s="8"/>
      <c r="AL188" s="8"/>
      <c r="AM188" s="8"/>
      <c r="AN188" s="8"/>
      <c r="AO188" s="8"/>
      <c r="AP188" s="7">
        <v>1</v>
      </c>
      <c r="AQ188" s="8"/>
      <c r="AR188" s="8"/>
      <c r="AS188" s="8"/>
      <c r="AT188" s="8"/>
      <c r="AU188" s="8"/>
      <c r="AV188" s="8"/>
      <c r="AW188" s="8"/>
      <c r="AX188" s="7">
        <v>1</v>
      </c>
      <c r="AY188" s="8"/>
      <c r="AZ188" s="8"/>
      <c r="BA188" s="8"/>
      <c r="BB188" s="8"/>
      <c r="BC188" s="8"/>
      <c r="BD188" s="8"/>
      <c r="BE188" s="8"/>
      <c r="BF188" s="7">
        <v>1</v>
      </c>
    </row>
    <row r="189" spans="1:58" x14ac:dyDescent="0.25">
      <c r="A189" s="33"/>
      <c r="B189" s="40"/>
      <c r="C189" s="40"/>
      <c r="D189" s="42"/>
      <c r="E189" s="36"/>
      <c r="F189" s="42"/>
      <c r="G189" s="39"/>
      <c r="H189" s="39"/>
      <c r="I189" s="39"/>
      <c r="J189" s="9" t="s">
        <v>22</v>
      </c>
      <c r="K189" s="8"/>
      <c r="L189" s="8"/>
      <c r="M189" s="8"/>
      <c r="N189" s="8"/>
      <c r="O189" s="8"/>
      <c r="P189" s="8"/>
      <c r="Q189" s="8"/>
      <c r="R189" s="9"/>
      <c r="S189" s="8"/>
      <c r="T189" s="8"/>
      <c r="U189" s="8"/>
      <c r="V189" s="8"/>
      <c r="W189" s="8"/>
      <c r="X189" s="8"/>
      <c r="Y189" s="8"/>
      <c r="Z189" s="9"/>
      <c r="AA189" s="8"/>
      <c r="AB189" s="8"/>
      <c r="AC189" s="8"/>
      <c r="AD189" s="8"/>
      <c r="AE189" s="8"/>
      <c r="AF189" s="8"/>
      <c r="AG189" s="8"/>
      <c r="AH189" s="9"/>
      <c r="AI189" s="8"/>
      <c r="AJ189" s="8"/>
      <c r="AK189" s="8"/>
      <c r="AL189" s="8"/>
      <c r="AM189" s="8"/>
      <c r="AN189" s="8"/>
      <c r="AO189" s="8"/>
      <c r="AP189" s="9"/>
      <c r="AQ189" s="8"/>
      <c r="AR189" s="8"/>
      <c r="AS189" s="8"/>
      <c r="AT189" s="8"/>
      <c r="AU189" s="8"/>
      <c r="AV189" s="8"/>
      <c r="AW189" s="8"/>
      <c r="AX189" s="9"/>
      <c r="AY189" s="8"/>
      <c r="AZ189" s="8"/>
      <c r="BA189" s="8"/>
      <c r="BB189" s="8"/>
      <c r="BC189" s="8"/>
      <c r="BD189" s="8"/>
      <c r="BE189" s="8"/>
      <c r="BF189" s="9"/>
    </row>
    <row r="190" spans="1:58" x14ac:dyDescent="0.25">
      <c r="A190" s="33"/>
      <c r="B190" s="40"/>
      <c r="C190" s="40"/>
      <c r="D190" s="41" t="s">
        <v>106</v>
      </c>
      <c r="E190" s="36" t="s">
        <v>209</v>
      </c>
      <c r="F190" s="41" t="s">
        <v>248</v>
      </c>
      <c r="G190" s="38" t="s">
        <v>20</v>
      </c>
      <c r="H190" s="38" t="s">
        <v>26</v>
      </c>
      <c r="I190" s="38" t="s">
        <v>19</v>
      </c>
      <c r="J190" s="7" t="s">
        <v>21</v>
      </c>
      <c r="K190" s="8"/>
      <c r="L190" s="8"/>
      <c r="M190" s="8"/>
      <c r="N190" s="8"/>
      <c r="O190" s="8"/>
      <c r="P190" s="8"/>
      <c r="Q190" s="8"/>
      <c r="R190" s="7">
        <v>1</v>
      </c>
      <c r="S190" s="8"/>
      <c r="T190" s="8"/>
      <c r="U190" s="8"/>
      <c r="V190" s="8"/>
      <c r="W190" s="8"/>
      <c r="X190" s="8"/>
      <c r="Y190" s="8"/>
      <c r="Z190" s="7">
        <v>1</v>
      </c>
      <c r="AA190" s="8"/>
      <c r="AB190" s="8"/>
      <c r="AC190" s="8"/>
      <c r="AD190" s="8"/>
      <c r="AE190" s="8"/>
      <c r="AF190" s="8"/>
      <c r="AG190" s="8"/>
      <c r="AH190" s="7">
        <v>1</v>
      </c>
      <c r="AI190" s="8"/>
      <c r="AJ190" s="8"/>
      <c r="AK190" s="8"/>
      <c r="AL190" s="8"/>
      <c r="AM190" s="8"/>
      <c r="AN190" s="8"/>
      <c r="AO190" s="8"/>
      <c r="AP190" s="7">
        <v>1</v>
      </c>
      <c r="AQ190" s="8"/>
      <c r="AR190" s="8"/>
      <c r="AS190" s="8"/>
      <c r="AT190" s="8"/>
      <c r="AU190" s="8"/>
      <c r="AV190" s="8"/>
      <c r="AW190" s="8"/>
      <c r="AX190" s="7">
        <v>1</v>
      </c>
      <c r="AY190" s="8"/>
      <c r="AZ190" s="8"/>
      <c r="BA190" s="8"/>
      <c r="BB190" s="8"/>
      <c r="BC190" s="8"/>
      <c r="BD190" s="8"/>
      <c r="BE190" s="8"/>
      <c r="BF190" s="7">
        <v>1</v>
      </c>
    </row>
    <row r="191" spans="1:58" x14ac:dyDescent="0.25">
      <c r="A191" s="33"/>
      <c r="B191" s="40"/>
      <c r="C191" s="40"/>
      <c r="D191" s="42"/>
      <c r="E191" s="36"/>
      <c r="F191" s="42"/>
      <c r="G191" s="39"/>
      <c r="H191" s="39"/>
      <c r="I191" s="39"/>
      <c r="J191" s="9" t="s">
        <v>22</v>
      </c>
      <c r="K191" s="8"/>
      <c r="L191" s="8"/>
      <c r="M191" s="8"/>
      <c r="N191" s="8"/>
      <c r="O191" s="8"/>
      <c r="P191" s="8"/>
      <c r="Q191" s="8"/>
      <c r="R191" s="9"/>
      <c r="S191" s="8"/>
      <c r="T191" s="8"/>
      <c r="U191" s="8"/>
      <c r="V191" s="8"/>
      <c r="W191" s="8"/>
      <c r="X191" s="8"/>
      <c r="Y191" s="8"/>
      <c r="Z191" s="9"/>
      <c r="AA191" s="8"/>
      <c r="AB191" s="8"/>
      <c r="AC191" s="8"/>
      <c r="AD191" s="8"/>
      <c r="AE191" s="8"/>
      <c r="AF191" s="8"/>
      <c r="AG191" s="8"/>
      <c r="AH191" s="9"/>
      <c r="AI191" s="8"/>
      <c r="AJ191" s="8"/>
      <c r="AK191" s="8"/>
      <c r="AL191" s="8"/>
      <c r="AM191" s="8"/>
      <c r="AN191" s="8"/>
      <c r="AO191" s="8"/>
      <c r="AP191" s="9"/>
      <c r="AQ191" s="8"/>
      <c r="AR191" s="8"/>
      <c r="AS191" s="8"/>
      <c r="AT191" s="8"/>
      <c r="AU191" s="8"/>
      <c r="AV191" s="8"/>
      <c r="AW191" s="8"/>
      <c r="AX191" s="9"/>
      <c r="AY191" s="8"/>
      <c r="AZ191" s="8"/>
      <c r="BA191" s="8"/>
      <c r="BB191" s="8"/>
      <c r="BC191" s="8"/>
      <c r="BD191" s="8"/>
      <c r="BE191" s="8"/>
      <c r="BF191" s="9"/>
    </row>
    <row r="192" spans="1:58" x14ac:dyDescent="0.25">
      <c r="A192" s="33"/>
      <c r="B192" s="40"/>
      <c r="C192" s="40"/>
      <c r="D192" s="41" t="s">
        <v>323</v>
      </c>
      <c r="E192" s="36" t="s">
        <v>209</v>
      </c>
      <c r="F192" s="41" t="s">
        <v>249</v>
      </c>
      <c r="G192" s="38" t="s">
        <v>20</v>
      </c>
      <c r="H192" s="38" t="s">
        <v>26</v>
      </c>
      <c r="I192" s="38" t="s">
        <v>19</v>
      </c>
      <c r="J192" s="7" t="s">
        <v>21</v>
      </c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7">
        <v>1</v>
      </c>
      <c r="AE192" s="8"/>
      <c r="AF192" s="8"/>
      <c r="AG192" s="8"/>
      <c r="AH192" s="8"/>
      <c r="AI192" s="8"/>
      <c r="AJ192" s="8"/>
      <c r="AK192" s="8"/>
      <c r="AL192" s="8"/>
      <c r="AM192" s="2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</row>
    <row r="193" spans="1:58" x14ac:dyDescent="0.25">
      <c r="A193" s="33"/>
      <c r="B193" s="40"/>
      <c r="C193" s="40"/>
      <c r="D193" s="42"/>
      <c r="E193" s="36"/>
      <c r="F193" s="42"/>
      <c r="G193" s="39"/>
      <c r="H193" s="39"/>
      <c r="I193" s="39"/>
      <c r="J193" s="9" t="s">
        <v>22</v>
      </c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Z193" s="8"/>
      <c r="AA193" s="8"/>
      <c r="AB193" s="8"/>
      <c r="AC193" s="8"/>
      <c r="AD193" s="9"/>
      <c r="AE193" s="8"/>
      <c r="AF193" s="8"/>
      <c r="AG193" s="8"/>
      <c r="AH193" s="8"/>
      <c r="AJ193" s="8"/>
      <c r="AK193" s="8"/>
      <c r="AL193" s="8"/>
      <c r="AM193" s="2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</row>
    <row r="194" spans="1:58" x14ac:dyDescent="0.25">
      <c r="A194" s="33"/>
      <c r="B194" s="40"/>
      <c r="C194" s="40"/>
      <c r="D194" s="41" t="s">
        <v>92</v>
      </c>
      <c r="E194" s="36" t="s">
        <v>209</v>
      </c>
      <c r="F194" s="41" t="s">
        <v>245</v>
      </c>
      <c r="G194" s="38" t="s">
        <v>20</v>
      </c>
      <c r="H194" s="38" t="s">
        <v>26</v>
      </c>
      <c r="I194" s="38" t="s">
        <v>19</v>
      </c>
      <c r="J194" s="7" t="s">
        <v>21</v>
      </c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7">
        <v>1</v>
      </c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</row>
    <row r="195" spans="1:58" x14ac:dyDescent="0.25">
      <c r="A195" s="33"/>
      <c r="B195" s="40"/>
      <c r="C195" s="40"/>
      <c r="D195" s="42"/>
      <c r="E195" s="36"/>
      <c r="F195" s="42"/>
      <c r="G195" s="39"/>
      <c r="H195" s="39"/>
      <c r="I195" s="39"/>
      <c r="J195" s="9" t="s">
        <v>22</v>
      </c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9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</row>
    <row r="196" spans="1:58" x14ac:dyDescent="0.25">
      <c r="A196" s="33"/>
      <c r="B196" s="40"/>
      <c r="C196" s="40"/>
      <c r="D196" s="41" t="s">
        <v>93</v>
      </c>
      <c r="E196" s="36" t="s">
        <v>209</v>
      </c>
      <c r="F196" s="41" t="s">
        <v>245</v>
      </c>
      <c r="G196" s="38" t="s">
        <v>20</v>
      </c>
      <c r="H196" s="38" t="s">
        <v>26</v>
      </c>
      <c r="I196" s="38" t="s">
        <v>19</v>
      </c>
      <c r="J196" s="7" t="s">
        <v>21</v>
      </c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7">
        <v>1</v>
      </c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</row>
    <row r="197" spans="1:58" x14ac:dyDescent="0.25">
      <c r="A197" s="33"/>
      <c r="B197" s="40"/>
      <c r="C197" s="40"/>
      <c r="D197" s="42"/>
      <c r="E197" s="36"/>
      <c r="F197" s="42"/>
      <c r="G197" s="39"/>
      <c r="H197" s="39"/>
      <c r="I197" s="39"/>
      <c r="J197" s="9" t="s">
        <v>22</v>
      </c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9"/>
      <c r="Z197" s="8"/>
      <c r="AA197" s="8"/>
      <c r="AB197" s="8"/>
      <c r="AC197" s="8"/>
      <c r="AD197" s="8"/>
      <c r="AE197" s="8"/>
      <c r="AF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</row>
    <row r="198" spans="1:58" x14ac:dyDescent="0.25">
      <c r="A198" s="33"/>
      <c r="B198" s="40"/>
      <c r="C198" s="32" t="s">
        <v>266</v>
      </c>
      <c r="D198" s="41" t="s">
        <v>90</v>
      </c>
      <c r="E198" s="36" t="s">
        <v>209</v>
      </c>
      <c r="F198" s="41" t="s">
        <v>250</v>
      </c>
      <c r="G198" s="38" t="s">
        <v>20</v>
      </c>
      <c r="H198" s="38" t="s">
        <v>26</v>
      </c>
      <c r="I198" s="38" t="s">
        <v>19</v>
      </c>
      <c r="J198" s="7" t="s">
        <v>21</v>
      </c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7">
        <v>1</v>
      </c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7">
        <v>1</v>
      </c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</row>
    <row r="199" spans="1:58" x14ac:dyDescent="0.25">
      <c r="A199" s="33"/>
      <c r="B199" s="40"/>
      <c r="C199" s="33"/>
      <c r="D199" s="42"/>
      <c r="E199" s="36"/>
      <c r="F199" s="42"/>
      <c r="G199" s="39"/>
      <c r="H199" s="39"/>
      <c r="I199" s="39"/>
      <c r="J199" s="9" t="s">
        <v>22</v>
      </c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9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9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</row>
    <row r="200" spans="1:58" x14ac:dyDescent="0.25">
      <c r="A200" s="33"/>
      <c r="B200" s="40"/>
      <c r="C200" s="33"/>
      <c r="D200" s="41" t="s">
        <v>91</v>
      </c>
      <c r="E200" s="36" t="s">
        <v>209</v>
      </c>
      <c r="F200" s="41" t="s">
        <v>250</v>
      </c>
      <c r="G200" s="38" t="s">
        <v>20</v>
      </c>
      <c r="H200" s="38" t="s">
        <v>26</v>
      </c>
      <c r="I200" s="38" t="s">
        <v>19</v>
      </c>
      <c r="J200" s="7" t="s">
        <v>21</v>
      </c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7">
        <v>1</v>
      </c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7">
        <v>1</v>
      </c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</row>
    <row r="201" spans="1:58" x14ac:dyDescent="0.25">
      <c r="A201" s="33"/>
      <c r="B201" s="40"/>
      <c r="C201" s="33"/>
      <c r="D201" s="42"/>
      <c r="E201" s="36"/>
      <c r="F201" s="42"/>
      <c r="G201" s="39"/>
      <c r="H201" s="39"/>
      <c r="I201" s="39"/>
      <c r="J201" s="9" t="s">
        <v>22</v>
      </c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9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9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</row>
    <row r="202" spans="1:58" x14ac:dyDescent="0.25">
      <c r="A202" s="33"/>
      <c r="B202" s="40"/>
      <c r="C202" s="33"/>
      <c r="D202" s="41" t="s">
        <v>100</v>
      </c>
      <c r="E202" s="36" t="s">
        <v>209</v>
      </c>
      <c r="F202" s="41" t="s">
        <v>250</v>
      </c>
      <c r="G202" s="38" t="s">
        <v>20</v>
      </c>
      <c r="H202" s="38" t="s">
        <v>26</v>
      </c>
      <c r="I202" s="38" t="s">
        <v>19</v>
      </c>
      <c r="J202" s="7" t="s">
        <v>21</v>
      </c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7">
        <v>1</v>
      </c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7">
        <v>1</v>
      </c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</row>
    <row r="203" spans="1:58" x14ac:dyDescent="0.25">
      <c r="A203" s="33"/>
      <c r="B203" s="40"/>
      <c r="C203" s="34"/>
      <c r="D203" s="42"/>
      <c r="E203" s="36"/>
      <c r="F203" s="42"/>
      <c r="G203" s="39"/>
      <c r="H203" s="39"/>
      <c r="I203" s="39"/>
      <c r="J203" s="9" t="s">
        <v>22</v>
      </c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9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9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</row>
    <row r="204" spans="1:58" x14ac:dyDescent="0.25">
      <c r="A204" s="33"/>
      <c r="B204" s="40"/>
      <c r="C204" s="37" t="s">
        <v>267</v>
      </c>
      <c r="D204" s="35" t="s">
        <v>34</v>
      </c>
      <c r="E204" s="36" t="s">
        <v>209</v>
      </c>
      <c r="F204" s="41" t="s">
        <v>245</v>
      </c>
      <c r="G204" s="37" t="s">
        <v>20</v>
      </c>
      <c r="H204" s="36" t="s">
        <v>29</v>
      </c>
      <c r="I204" s="36" t="s">
        <v>19</v>
      </c>
      <c r="J204" s="7" t="s">
        <v>21</v>
      </c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7">
        <v>1</v>
      </c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</row>
    <row r="205" spans="1:58" x14ac:dyDescent="0.25">
      <c r="A205" s="33"/>
      <c r="B205" s="40"/>
      <c r="C205" s="37"/>
      <c r="D205" s="35"/>
      <c r="E205" s="36"/>
      <c r="F205" s="42"/>
      <c r="G205" s="37"/>
      <c r="H205" s="36"/>
      <c r="I205" s="36"/>
      <c r="J205" s="9" t="s">
        <v>22</v>
      </c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9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</row>
    <row r="206" spans="1:58" x14ac:dyDescent="0.25">
      <c r="A206" s="33"/>
      <c r="B206" s="40"/>
      <c r="C206" s="37"/>
      <c r="D206" s="35" t="s">
        <v>88</v>
      </c>
      <c r="E206" s="36" t="s">
        <v>209</v>
      </c>
      <c r="F206" s="41" t="s">
        <v>245</v>
      </c>
      <c r="G206" s="37" t="s">
        <v>20</v>
      </c>
      <c r="H206" s="36" t="s">
        <v>33</v>
      </c>
      <c r="I206" s="36" t="s">
        <v>19</v>
      </c>
      <c r="J206" s="7" t="s">
        <v>21</v>
      </c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7">
        <v>1</v>
      </c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</row>
    <row r="207" spans="1:58" x14ac:dyDescent="0.25">
      <c r="A207" s="34"/>
      <c r="B207" s="39"/>
      <c r="C207" s="37"/>
      <c r="D207" s="35"/>
      <c r="E207" s="36"/>
      <c r="F207" s="42"/>
      <c r="G207" s="37"/>
      <c r="H207" s="36"/>
      <c r="I207" s="36"/>
      <c r="J207" s="9" t="s">
        <v>22</v>
      </c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9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</row>
    <row r="208" spans="1:58" x14ac:dyDescent="0.25">
      <c r="A208" s="37">
        <v>12</v>
      </c>
      <c r="B208" s="36" t="s">
        <v>152</v>
      </c>
      <c r="C208" s="37" t="s">
        <v>43</v>
      </c>
      <c r="D208" s="35" t="s">
        <v>153</v>
      </c>
      <c r="E208" s="36" t="s">
        <v>209</v>
      </c>
      <c r="F208" s="35" t="s">
        <v>153</v>
      </c>
      <c r="G208" s="35" t="s">
        <v>153</v>
      </c>
      <c r="H208" s="36" t="s">
        <v>154</v>
      </c>
      <c r="I208" s="36" t="s">
        <v>19</v>
      </c>
      <c r="J208" s="7" t="s">
        <v>21</v>
      </c>
      <c r="K208" s="8"/>
      <c r="L208" s="8"/>
      <c r="M208" s="8"/>
      <c r="N208" s="8"/>
      <c r="O208" s="8"/>
      <c r="P208" s="8"/>
      <c r="Q208" s="8"/>
      <c r="R208" s="7">
        <v>1</v>
      </c>
      <c r="S208" s="8"/>
      <c r="T208" s="8"/>
      <c r="U208" s="8"/>
      <c r="V208" s="8"/>
      <c r="W208" s="8"/>
      <c r="X208" s="8"/>
      <c r="Y208" s="8"/>
      <c r="Z208" s="7">
        <v>1</v>
      </c>
      <c r="AA208" s="8"/>
      <c r="AB208" s="8"/>
      <c r="AC208" s="8"/>
      <c r="AD208" s="8"/>
      <c r="AE208" s="8"/>
      <c r="AF208" s="8"/>
      <c r="AG208" s="8"/>
      <c r="AH208" s="7">
        <v>1</v>
      </c>
      <c r="AI208" s="8"/>
      <c r="AJ208" s="8"/>
      <c r="AK208" s="8"/>
      <c r="AL208" s="8"/>
      <c r="AM208" s="8"/>
      <c r="AN208" s="8"/>
      <c r="AO208" s="8"/>
      <c r="AP208" s="7">
        <v>1</v>
      </c>
      <c r="AQ208" s="8"/>
      <c r="AR208" s="8"/>
      <c r="AS208" s="8"/>
      <c r="AT208" s="8"/>
      <c r="AU208" s="8"/>
      <c r="AV208" s="8"/>
      <c r="AW208" s="8"/>
      <c r="AX208" s="7">
        <v>1</v>
      </c>
      <c r="AY208" s="8"/>
      <c r="AZ208" s="8"/>
      <c r="BA208" s="8"/>
      <c r="BB208" s="8"/>
      <c r="BC208" s="8"/>
      <c r="BD208" s="8"/>
      <c r="BE208" s="8"/>
      <c r="BF208" s="7">
        <v>1</v>
      </c>
    </row>
    <row r="209" spans="1:58" x14ac:dyDescent="0.25">
      <c r="A209" s="37"/>
      <c r="B209" s="36"/>
      <c r="C209" s="37"/>
      <c r="D209" s="35"/>
      <c r="E209" s="36"/>
      <c r="F209" s="35"/>
      <c r="G209" s="35"/>
      <c r="H209" s="36"/>
      <c r="I209" s="36"/>
      <c r="J209" s="9" t="s">
        <v>22</v>
      </c>
      <c r="K209" s="8"/>
      <c r="L209" s="8"/>
      <c r="M209" s="8"/>
      <c r="N209" s="8"/>
      <c r="O209" s="8"/>
      <c r="P209" s="8"/>
      <c r="Q209" s="8"/>
      <c r="R209" s="9"/>
      <c r="S209" s="8"/>
      <c r="T209" s="8"/>
      <c r="U209" s="8"/>
      <c r="V209" s="8"/>
      <c r="W209" s="8"/>
      <c r="X209" s="8"/>
      <c r="Y209" s="8"/>
      <c r="Z209" s="9"/>
      <c r="AA209" s="8"/>
      <c r="AB209" s="8"/>
      <c r="AC209" s="8"/>
      <c r="AD209" s="8"/>
      <c r="AE209" s="8"/>
      <c r="AF209" s="8"/>
      <c r="AG209" s="8"/>
      <c r="AH209" s="9"/>
      <c r="AI209" s="8"/>
      <c r="AJ209" s="8"/>
      <c r="AK209" s="8"/>
      <c r="AL209" s="8"/>
      <c r="AM209" s="8"/>
      <c r="AN209" s="8"/>
      <c r="AO209" s="8"/>
      <c r="AP209" s="9"/>
      <c r="AQ209" s="8"/>
      <c r="AR209" s="8"/>
      <c r="AS209" s="8"/>
      <c r="AT209" s="8"/>
      <c r="AU209" s="8"/>
      <c r="AV209" s="8"/>
      <c r="AW209" s="8"/>
      <c r="AX209" s="9"/>
      <c r="AY209" s="8"/>
      <c r="AZ209" s="8"/>
      <c r="BA209" s="8"/>
      <c r="BB209" s="8"/>
      <c r="BC209" s="8"/>
      <c r="BD209" s="8"/>
      <c r="BE209" s="8"/>
      <c r="BF209" s="9"/>
    </row>
    <row r="210" spans="1:58" x14ac:dyDescent="0.25">
      <c r="A210" s="37"/>
      <c r="B210" s="36"/>
      <c r="C210" s="37"/>
      <c r="D210" s="35" t="s">
        <v>268</v>
      </c>
      <c r="E210" s="36" t="s">
        <v>209</v>
      </c>
      <c r="F210" s="35" t="s">
        <v>42</v>
      </c>
      <c r="G210" s="36" t="s">
        <v>35</v>
      </c>
      <c r="H210" s="36" t="s">
        <v>36</v>
      </c>
      <c r="I210" s="36" t="s">
        <v>19</v>
      </c>
      <c r="J210" s="7" t="s">
        <v>21</v>
      </c>
      <c r="K210" s="8"/>
      <c r="L210" s="8"/>
      <c r="M210" s="8"/>
      <c r="N210" s="8"/>
      <c r="O210" s="8"/>
      <c r="P210" s="8"/>
      <c r="Q210" s="8"/>
      <c r="R210" s="7">
        <v>1</v>
      </c>
      <c r="S210" s="8"/>
      <c r="T210" s="8"/>
      <c r="U210" s="8"/>
      <c r="V210" s="7">
        <v>1</v>
      </c>
      <c r="W210" s="8"/>
      <c r="X210" s="8"/>
      <c r="Y210" s="8"/>
      <c r="Z210" s="7">
        <v>1</v>
      </c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</row>
    <row r="211" spans="1:58" x14ac:dyDescent="0.25">
      <c r="A211" s="37"/>
      <c r="B211" s="36"/>
      <c r="C211" s="37"/>
      <c r="D211" s="35"/>
      <c r="E211" s="36"/>
      <c r="F211" s="35"/>
      <c r="G211" s="36"/>
      <c r="H211" s="36"/>
      <c r="I211" s="36"/>
      <c r="J211" s="9" t="s">
        <v>22</v>
      </c>
      <c r="K211" s="8"/>
      <c r="L211" s="8"/>
      <c r="M211" s="8"/>
      <c r="N211" s="8"/>
      <c r="O211" s="8"/>
      <c r="P211" s="8"/>
      <c r="Q211" s="8"/>
      <c r="R211" s="9"/>
      <c r="S211" s="8"/>
      <c r="T211" s="8"/>
      <c r="U211" s="8"/>
      <c r="V211" s="9"/>
      <c r="W211" s="8"/>
      <c r="X211" s="8"/>
      <c r="Y211" s="8"/>
      <c r="Z211" s="9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</row>
    <row r="212" spans="1:58" x14ac:dyDescent="0.25">
      <c r="A212" s="37"/>
      <c r="B212" s="36"/>
      <c r="C212" s="37"/>
      <c r="D212" s="35" t="s">
        <v>269</v>
      </c>
      <c r="E212" s="36" t="s">
        <v>209</v>
      </c>
      <c r="F212" s="35" t="s">
        <v>155</v>
      </c>
      <c r="G212" s="37" t="s">
        <v>20</v>
      </c>
      <c r="H212" s="36" t="s">
        <v>156</v>
      </c>
      <c r="I212" s="36" t="s">
        <v>19</v>
      </c>
      <c r="J212" s="7" t="s">
        <v>21</v>
      </c>
      <c r="K212" s="8"/>
      <c r="L212" s="8"/>
      <c r="M212" s="8"/>
      <c r="N212" s="8"/>
      <c r="O212" s="8"/>
      <c r="P212" s="8"/>
      <c r="Q212" s="8"/>
      <c r="R212" s="7">
        <v>1</v>
      </c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</row>
    <row r="213" spans="1:58" x14ac:dyDescent="0.25">
      <c r="A213" s="37"/>
      <c r="B213" s="36"/>
      <c r="C213" s="37"/>
      <c r="D213" s="35"/>
      <c r="E213" s="36"/>
      <c r="F213" s="35"/>
      <c r="G213" s="37"/>
      <c r="H213" s="36"/>
      <c r="I213" s="36"/>
      <c r="J213" s="9" t="s">
        <v>22</v>
      </c>
      <c r="K213" s="8"/>
      <c r="L213" s="8"/>
      <c r="M213" s="8"/>
      <c r="N213" s="8"/>
      <c r="O213" s="8"/>
      <c r="P213" s="8"/>
      <c r="Q213" s="8"/>
      <c r="R213" s="9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</row>
    <row r="214" spans="1:58" x14ac:dyDescent="0.25">
      <c r="A214" s="37"/>
      <c r="B214" s="36"/>
      <c r="C214" s="37"/>
      <c r="D214" s="35" t="s">
        <v>321</v>
      </c>
      <c r="E214" s="36" t="s">
        <v>209</v>
      </c>
      <c r="F214" s="35" t="s">
        <v>78</v>
      </c>
      <c r="G214" s="36" t="s">
        <v>39</v>
      </c>
      <c r="H214" s="36" t="s">
        <v>38</v>
      </c>
      <c r="I214" s="36" t="s">
        <v>37</v>
      </c>
      <c r="J214" s="7" t="s">
        <v>21</v>
      </c>
      <c r="K214" s="8"/>
      <c r="L214" s="8"/>
      <c r="M214" s="8"/>
      <c r="N214" s="8"/>
      <c r="O214" s="8"/>
      <c r="P214" s="8"/>
      <c r="Q214" s="8"/>
      <c r="R214" s="7">
        <v>1</v>
      </c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</row>
    <row r="215" spans="1:58" x14ac:dyDescent="0.25">
      <c r="A215" s="37"/>
      <c r="B215" s="36"/>
      <c r="C215" s="37"/>
      <c r="D215" s="35"/>
      <c r="E215" s="36"/>
      <c r="F215" s="35"/>
      <c r="G215" s="36"/>
      <c r="H215" s="36"/>
      <c r="I215" s="36"/>
      <c r="J215" s="9" t="s">
        <v>22</v>
      </c>
      <c r="K215" s="8"/>
      <c r="L215" s="8"/>
      <c r="M215" s="8"/>
      <c r="N215" s="8"/>
      <c r="O215" s="8"/>
      <c r="P215" s="8"/>
      <c r="Q215" s="8"/>
      <c r="R215" s="9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</row>
    <row r="216" spans="1:58" x14ac:dyDescent="0.25">
      <c r="A216" s="37"/>
      <c r="B216" s="36"/>
      <c r="C216" s="37"/>
      <c r="D216" s="35" t="s">
        <v>324</v>
      </c>
      <c r="E216" s="36" t="s">
        <v>209</v>
      </c>
      <c r="F216" s="41" t="s">
        <v>318</v>
      </c>
      <c r="G216" s="37" t="s">
        <v>20</v>
      </c>
      <c r="H216" s="36" t="s">
        <v>40</v>
      </c>
      <c r="I216" s="36" t="s">
        <v>41</v>
      </c>
      <c r="J216" s="7" t="s">
        <v>21</v>
      </c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7">
        <v>1</v>
      </c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</row>
    <row r="217" spans="1:58" x14ac:dyDescent="0.25">
      <c r="A217" s="37"/>
      <c r="B217" s="36"/>
      <c r="C217" s="37"/>
      <c r="D217" s="35"/>
      <c r="E217" s="36"/>
      <c r="F217" s="42"/>
      <c r="G217" s="37"/>
      <c r="H217" s="36"/>
      <c r="I217" s="36"/>
      <c r="J217" s="9" t="s">
        <v>22</v>
      </c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9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</row>
    <row r="218" spans="1:58" x14ac:dyDescent="0.25">
      <c r="A218" s="37"/>
      <c r="B218" s="36"/>
      <c r="C218" s="37"/>
      <c r="D218" s="35" t="s">
        <v>319</v>
      </c>
      <c r="E218" s="36" t="s">
        <v>209</v>
      </c>
      <c r="F218" s="35" t="s">
        <v>320</v>
      </c>
      <c r="G218" s="37" t="s">
        <v>20</v>
      </c>
      <c r="H218" s="36" t="s">
        <v>40</v>
      </c>
      <c r="I218" s="36" t="s">
        <v>41</v>
      </c>
      <c r="J218" s="7" t="s">
        <v>21</v>
      </c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7">
        <v>1</v>
      </c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</row>
    <row r="219" spans="1:58" x14ac:dyDescent="0.25">
      <c r="A219" s="37"/>
      <c r="B219" s="36"/>
      <c r="C219" s="37"/>
      <c r="D219" s="35"/>
      <c r="E219" s="36"/>
      <c r="F219" s="35"/>
      <c r="G219" s="37"/>
      <c r="H219" s="36"/>
      <c r="I219" s="36"/>
      <c r="J219" s="9" t="s">
        <v>22</v>
      </c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9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</row>
    <row r="220" spans="1:58" x14ac:dyDescent="0.25">
      <c r="A220" s="37"/>
      <c r="B220" s="36"/>
      <c r="C220" s="37"/>
      <c r="D220" s="35" t="s">
        <v>79</v>
      </c>
      <c r="E220" s="36" t="s">
        <v>209</v>
      </c>
      <c r="F220" s="35" t="s">
        <v>79</v>
      </c>
      <c r="G220" s="37" t="s">
        <v>20</v>
      </c>
      <c r="H220" s="36" t="s">
        <v>40</v>
      </c>
      <c r="I220" s="36" t="s">
        <v>41</v>
      </c>
      <c r="J220" s="7" t="s">
        <v>21</v>
      </c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7">
        <v>1</v>
      </c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</row>
    <row r="221" spans="1:58" x14ac:dyDescent="0.25">
      <c r="A221" s="37"/>
      <c r="B221" s="36"/>
      <c r="C221" s="37"/>
      <c r="D221" s="35"/>
      <c r="E221" s="36"/>
      <c r="F221" s="35"/>
      <c r="G221" s="37"/>
      <c r="H221" s="36"/>
      <c r="I221" s="36"/>
      <c r="J221" s="9" t="s">
        <v>22</v>
      </c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9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</row>
    <row r="222" spans="1:58" ht="15" customHeight="1" x14ac:dyDescent="0.25">
      <c r="A222" s="37"/>
      <c r="B222" s="36"/>
      <c r="C222" s="37"/>
      <c r="D222" s="35" t="s">
        <v>78</v>
      </c>
      <c r="E222" s="36" t="s">
        <v>209</v>
      </c>
      <c r="F222" s="35" t="s">
        <v>78</v>
      </c>
      <c r="G222" s="37" t="s">
        <v>20</v>
      </c>
      <c r="H222" s="36" t="s">
        <v>40</v>
      </c>
      <c r="I222" s="36" t="s">
        <v>41</v>
      </c>
      <c r="J222" s="7" t="s">
        <v>21</v>
      </c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7">
        <v>1</v>
      </c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</row>
    <row r="223" spans="1:58" x14ac:dyDescent="0.25">
      <c r="A223" s="37"/>
      <c r="B223" s="36"/>
      <c r="C223" s="37"/>
      <c r="D223" s="35"/>
      <c r="E223" s="36"/>
      <c r="F223" s="35"/>
      <c r="G223" s="37"/>
      <c r="H223" s="36"/>
      <c r="I223" s="36"/>
      <c r="J223" s="9" t="s">
        <v>22</v>
      </c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9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</row>
    <row r="224" spans="1:58" x14ac:dyDescent="0.25">
      <c r="A224" s="37"/>
      <c r="B224" s="36"/>
      <c r="C224" s="37"/>
      <c r="D224" s="41" t="s">
        <v>157</v>
      </c>
      <c r="E224" s="38" t="s">
        <v>209</v>
      </c>
      <c r="F224" s="41" t="s">
        <v>157</v>
      </c>
      <c r="G224" s="32" t="s">
        <v>20</v>
      </c>
      <c r="H224" s="38" t="s">
        <v>158</v>
      </c>
      <c r="I224" s="38" t="s">
        <v>41</v>
      </c>
      <c r="J224" s="7" t="s">
        <v>21</v>
      </c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7">
        <v>1</v>
      </c>
      <c r="AW224" s="8"/>
      <c r="AX224" s="8"/>
      <c r="AY224" s="8"/>
      <c r="AZ224" s="8"/>
      <c r="BA224" s="8"/>
      <c r="BB224" s="8"/>
      <c r="BC224" s="8"/>
      <c r="BD224" s="8"/>
      <c r="BE224" s="8"/>
      <c r="BF224" s="8"/>
    </row>
    <row r="225" spans="1:58" x14ac:dyDescent="0.25">
      <c r="A225" s="37"/>
      <c r="B225" s="36"/>
      <c r="C225" s="37"/>
      <c r="D225" s="42"/>
      <c r="E225" s="39"/>
      <c r="F225" s="42"/>
      <c r="G225" s="34"/>
      <c r="H225" s="39"/>
      <c r="I225" s="39"/>
      <c r="J225" s="9" t="s">
        <v>22</v>
      </c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9"/>
      <c r="AW225" s="8"/>
      <c r="AX225" s="8"/>
      <c r="AY225" s="8"/>
      <c r="AZ225" s="8"/>
      <c r="BA225" s="8"/>
      <c r="BB225" s="8"/>
      <c r="BC225" s="8"/>
      <c r="BD225" s="8"/>
      <c r="BE225" s="8"/>
      <c r="BF225" s="8"/>
    </row>
    <row r="226" spans="1:58" x14ac:dyDescent="0.25">
      <c r="A226" s="36">
        <v>13</v>
      </c>
      <c r="B226" s="36" t="s">
        <v>120</v>
      </c>
      <c r="C226" s="36" t="s">
        <v>304</v>
      </c>
      <c r="D226" s="35" t="s">
        <v>73</v>
      </c>
      <c r="E226" s="36" t="s">
        <v>209</v>
      </c>
      <c r="F226" s="35" t="s">
        <v>252</v>
      </c>
      <c r="G226" s="37" t="s">
        <v>251</v>
      </c>
      <c r="H226" s="36" t="s">
        <v>72</v>
      </c>
      <c r="I226" s="36" t="s">
        <v>41</v>
      </c>
      <c r="J226" s="7" t="s">
        <v>21</v>
      </c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</row>
    <row r="227" spans="1:58" x14ac:dyDescent="0.25">
      <c r="A227" s="36"/>
      <c r="B227" s="36"/>
      <c r="C227" s="36"/>
      <c r="D227" s="35"/>
      <c r="E227" s="36"/>
      <c r="F227" s="35"/>
      <c r="G227" s="37"/>
      <c r="H227" s="36"/>
      <c r="I227" s="36"/>
      <c r="J227" s="9" t="s">
        <v>22</v>
      </c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</row>
    <row r="228" spans="1:58" x14ac:dyDescent="0.25">
      <c r="A228" s="36"/>
      <c r="B228" s="36"/>
      <c r="C228" s="36"/>
      <c r="D228" s="35" t="s">
        <v>85</v>
      </c>
      <c r="E228" s="36" t="s">
        <v>209</v>
      </c>
      <c r="F228" s="35" t="s">
        <v>252</v>
      </c>
      <c r="G228" s="37" t="s">
        <v>20</v>
      </c>
      <c r="H228" s="36" t="s">
        <v>72</v>
      </c>
      <c r="I228" s="36" t="s">
        <v>41</v>
      </c>
      <c r="J228" s="7" t="s">
        <v>21</v>
      </c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</row>
    <row r="229" spans="1:58" x14ac:dyDescent="0.25">
      <c r="A229" s="36"/>
      <c r="B229" s="36"/>
      <c r="C229" s="36"/>
      <c r="D229" s="35"/>
      <c r="E229" s="36"/>
      <c r="F229" s="35"/>
      <c r="G229" s="37"/>
      <c r="H229" s="36"/>
      <c r="I229" s="36"/>
      <c r="J229" s="9" t="s">
        <v>22</v>
      </c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</row>
    <row r="230" spans="1:58" x14ac:dyDescent="0.25">
      <c r="A230" s="36"/>
      <c r="B230" s="36"/>
      <c r="C230" s="36"/>
      <c r="D230" s="35" t="s">
        <v>300</v>
      </c>
      <c r="E230" s="36" t="s">
        <v>209</v>
      </c>
      <c r="F230" s="35" t="s">
        <v>252</v>
      </c>
      <c r="G230" s="37" t="s">
        <v>20</v>
      </c>
      <c r="H230" s="36" t="s">
        <v>72</v>
      </c>
      <c r="I230" s="36" t="s">
        <v>41</v>
      </c>
      <c r="J230" s="7" t="s">
        <v>21</v>
      </c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</row>
    <row r="231" spans="1:58" x14ac:dyDescent="0.25">
      <c r="A231" s="36"/>
      <c r="B231" s="36"/>
      <c r="C231" s="36"/>
      <c r="D231" s="35"/>
      <c r="E231" s="36"/>
      <c r="F231" s="35"/>
      <c r="G231" s="37"/>
      <c r="H231" s="36"/>
      <c r="I231" s="36"/>
      <c r="J231" s="9" t="s">
        <v>22</v>
      </c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</row>
    <row r="232" spans="1:58" x14ac:dyDescent="0.25">
      <c r="A232" s="36"/>
      <c r="B232" s="36"/>
      <c r="C232" s="36"/>
      <c r="D232" s="35" t="s">
        <v>301</v>
      </c>
      <c r="E232" s="36" t="s">
        <v>209</v>
      </c>
      <c r="F232" s="35" t="s">
        <v>252</v>
      </c>
      <c r="G232" s="37" t="s">
        <v>20</v>
      </c>
      <c r="H232" s="36" t="s">
        <v>72</v>
      </c>
      <c r="I232" s="36" t="s">
        <v>41</v>
      </c>
      <c r="J232" s="7" t="s">
        <v>21</v>
      </c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</row>
    <row r="233" spans="1:58" x14ac:dyDescent="0.25">
      <c r="A233" s="36"/>
      <c r="B233" s="36"/>
      <c r="C233" s="36"/>
      <c r="D233" s="35"/>
      <c r="E233" s="36"/>
      <c r="F233" s="35"/>
      <c r="G233" s="37"/>
      <c r="H233" s="36"/>
      <c r="I233" s="36"/>
      <c r="J233" s="9" t="s">
        <v>22</v>
      </c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</row>
    <row r="234" spans="1:58" x14ac:dyDescent="0.25">
      <c r="A234" s="36"/>
      <c r="B234" s="36"/>
      <c r="C234" s="36"/>
      <c r="D234" s="35" t="s">
        <v>302</v>
      </c>
      <c r="E234" s="36" t="s">
        <v>209</v>
      </c>
      <c r="F234" s="35" t="s">
        <v>252</v>
      </c>
      <c r="G234" s="37" t="s">
        <v>20</v>
      </c>
      <c r="H234" s="36" t="s">
        <v>72</v>
      </c>
      <c r="I234" s="36" t="s">
        <v>41</v>
      </c>
      <c r="J234" s="7" t="s">
        <v>21</v>
      </c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</row>
    <row r="235" spans="1:58" x14ac:dyDescent="0.25">
      <c r="A235" s="36"/>
      <c r="B235" s="36"/>
      <c r="C235" s="36"/>
      <c r="D235" s="35"/>
      <c r="E235" s="36"/>
      <c r="F235" s="35"/>
      <c r="G235" s="37"/>
      <c r="H235" s="36"/>
      <c r="I235" s="36"/>
      <c r="J235" s="9" t="s">
        <v>22</v>
      </c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</row>
    <row r="236" spans="1:58" x14ac:dyDescent="0.25">
      <c r="A236" s="36"/>
      <c r="B236" s="36"/>
      <c r="C236" s="36"/>
      <c r="D236" s="41" t="s">
        <v>303</v>
      </c>
      <c r="E236" s="36" t="s">
        <v>209</v>
      </c>
      <c r="F236" s="35" t="s">
        <v>252</v>
      </c>
      <c r="G236" s="37" t="s">
        <v>20</v>
      </c>
      <c r="H236" s="36" t="s">
        <v>72</v>
      </c>
      <c r="I236" s="36" t="s">
        <v>41</v>
      </c>
      <c r="J236" s="7" t="s">
        <v>21</v>
      </c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</row>
    <row r="237" spans="1:58" x14ac:dyDescent="0.25">
      <c r="A237" s="36"/>
      <c r="B237" s="36"/>
      <c r="C237" s="36"/>
      <c r="D237" s="42"/>
      <c r="E237" s="36"/>
      <c r="F237" s="35"/>
      <c r="G237" s="37"/>
      <c r="H237" s="36"/>
      <c r="I237" s="36"/>
      <c r="J237" s="9" t="s">
        <v>22</v>
      </c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</row>
    <row r="238" spans="1:58" ht="15.75" thickBot="1" x14ac:dyDescent="0.3">
      <c r="A238" s="10"/>
      <c r="B238" s="10"/>
      <c r="C238" s="12"/>
      <c r="D238" s="10"/>
      <c r="E238" s="10"/>
      <c r="F238" s="10"/>
      <c r="G238" s="11">
        <v>2</v>
      </c>
      <c r="H238" s="10"/>
      <c r="I238" s="10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</row>
    <row r="239" spans="1:58" ht="15.75" thickBot="1" x14ac:dyDescent="0.3">
      <c r="A239" s="49" t="e" vm="1">
        <v>#VALUE!</v>
      </c>
      <c r="B239" s="49"/>
      <c r="C239" s="49"/>
      <c r="D239" s="49"/>
      <c r="E239" s="52" t="s">
        <v>326</v>
      </c>
      <c r="F239" s="50"/>
      <c r="G239" s="46">
        <v>45677</v>
      </c>
      <c r="H239" s="47"/>
      <c r="I239" s="47"/>
      <c r="J239" s="91" t="s">
        <v>21</v>
      </c>
      <c r="K239" s="47">
        <f>SUM(K24+K26+K28+K30+K32+K34+K36+K38+K40+K42+K44+K46+K48+K50+K52+K54+K56+K58+K60+K62+K64+K66+K68+K70+K72+K74+K76+K78+K80+K82+K84+K86+K88++K90+K92+K94+K96+K98+K100+K102+K104+K106+K108+K110+K112+K114+K116+K118+K120+K122+K124+K126+K128+K130+K132+K134+K136+K138+K140+K142+K144+K146+K148+K150+K152+K154+K156+K158+K160+K162+K164+K166+K168+K170+K172+K174+K176+K178+K180+K182+K184+K186+K188+K190+K192+K194+K196+K198+K200+K202+K204+K206+K208+K210+K212+K214+K216+K218+K220+K222+K224+K226+K228+K230+K232+K234+K236)</f>
        <v>1</v>
      </c>
      <c r="L239" s="47">
        <f t="shared" ref="L239:BF239" si="0">SUM(L24+L26+L28+L30+L32+L34+L36+L38+L40+L42+L44+L46+L48+L50+L52+L54+L56+L58+L60+L62+L64+L66+L68+L70+L72+L74+L76+L78+L80+L82+L84+L86+L88++L90+L92+L94+L96+L98+L100+L102+L104+L106+L108+L110+L112+L114+L116+L118+L120+L122+L124+L126+L128+L130+L132+L134+L136+L138+L140+L142+L144+L146+L148+L150+L152+L154+L156+L158+L160+L162+L164+L166+L168+L170+L172+L174+L176+L178+L180+L182+L184+L186+L188+L190+L192+L194+L196+L198+L200+L202+L204+L206+L208+L210+L212+L214+L216+L218+L220+L222+L224+L226+L228+L230+L232+L234+L236)</f>
        <v>0</v>
      </c>
      <c r="M239" s="47">
        <f t="shared" si="0"/>
        <v>0</v>
      </c>
      <c r="N239" s="47">
        <f t="shared" si="0"/>
        <v>14</v>
      </c>
      <c r="O239" s="47">
        <f t="shared" si="0"/>
        <v>2</v>
      </c>
      <c r="P239" s="47">
        <f t="shared" si="0"/>
        <v>1</v>
      </c>
      <c r="Q239" s="47">
        <f t="shared" si="0"/>
        <v>0</v>
      </c>
      <c r="R239" s="47">
        <f t="shared" si="0"/>
        <v>27</v>
      </c>
      <c r="S239" s="47">
        <f t="shared" si="0"/>
        <v>1</v>
      </c>
      <c r="T239" s="47">
        <f t="shared" si="0"/>
        <v>1</v>
      </c>
      <c r="U239" s="47">
        <f t="shared" si="0"/>
        <v>4</v>
      </c>
      <c r="V239" s="47">
        <f t="shared" si="0"/>
        <v>32</v>
      </c>
      <c r="W239" s="47">
        <f t="shared" si="0"/>
        <v>0</v>
      </c>
      <c r="X239" s="47">
        <f t="shared" si="0"/>
        <v>2</v>
      </c>
      <c r="Y239" s="47">
        <f t="shared" si="0"/>
        <v>1</v>
      </c>
      <c r="Z239" s="47">
        <f t="shared" si="0"/>
        <v>27</v>
      </c>
      <c r="AA239" s="47">
        <f t="shared" si="0"/>
        <v>0</v>
      </c>
      <c r="AB239" s="47">
        <f t="shared" si="0"/>
        <v>0</v>
      </c>
      <c r="AC239" s="47">
        <f t="shared" si="0"/>
        <v>3</v>
      </c>
      <c r="AD239" s="47">
        <f t="shared" si="0"/>
        <v>19</v>
      </c>
      <c r="AE239" s="47">
        <f t="shared" si="0"/>
        <v>0</v>
      </c>
      <c r="AF239" s="47">
        <f t="shared" si="0"/>
        <v>0</v>
      </c>
      <c r="AG239" s="47">
        <f t="shared" si="0"/>
        <v>2</v>
      </c>
      <c r="AH239" s="47">
        <f t="shared" si="0"/>
        <v>28</v>
      </c>
      <c r="AI239" s="47">
        <f t="shared" si="0"/>
        <v>0</v>
      </c>
      <c r="AJ239" s="47">
        <f t="shared" si="0"/>
        <v>0</v>
      </c>
      <c r="AK239" s="47">
        <f t="shared" si="0"/>
        <v>1</v>
      </c>
      <c r="AL239" s="47">
        <f t="shared" si="0"/>
        <v>15</v>
      </c>
      <c r="AM239" s="47">
        <f t="shared" si="0"/>
        <v>0</v>
      </c>
      <c r="AN239" s="47">
        <f t="shared" si="0"/>
        <v>0</v>
      </c>
      <c r="AO239" s="47">
        <f t="shared" si="0"/>
        <v>0</v>
      </c>
      <c r="AP239" s="47">
        <f t="shared" si="0"/>
        <v>20</v>
      </c>
      <c r="AQ239" s="47">
        <f t="shared" si="0"/>
        <v>0</v>
      </c>
      <c r="AR239" s="47">
        <f t="shared" si="0"/>
        <v>0</v>
      </c>
      <c r="AS239" s="47">
        <f t="shared" si="0"/>
        <v>0</v>
      </c>
      <c r="AT239" s="47">
        <f t="shared" si="0"/>
        <v>24</v>
      </c>
      <c r="AU239" s="47">
        <f t="shared" si="0"/>
        <v>0</v>
      </c>
      <c r="AV239" s="47">
        <f t="shared" si="0"/>
        <v>1</v>
      </c>
      <c r="AW239" s="47">
        <f t="shared" si="0"/>
        <v>0</v>
      </c>
      <c r="AX239" s="47">
        <f t="shared" si="0"/>
        <v>20</v>
      </c>
      <c r="AY239" s="47">
        <f t="shared" si="0"/>
        <v>0</v>
      </c>
      <c r="AZ239" s="47">
        <f t="shared" si="0"/>
        <v>0</v>
      </c>
      <c r="BA239" s="47">
        <f t="shared" si="0"/>
        <v>0</v>
      </c>
      <c r="BB239" s="47">
        <f t="shared" si="0"/>
        <v>14</v>
      </c>
      <c r="BC239" s="47">
        <f t="shared" si="0"/>
        <v>0</v>
      </c>
      <c r="BD239" s="47">
        <f t="shared" si="0"/>
        <v>7</v>
      </c>
      <c r="BE239" s="47">
        <f t="shared" si="0"/>
        <v>0</v>
      </c>
      <c r="BF239" s="47">
        <f t="shared" si="0"/>
        <v>21</v>
      </c>
    </row>
    <row r="240" spans="1:58" ht="15.75" thickBot="1" x14ac:dyDescent="0.3">
      <c r="A240" s="49"/>
      <c r="B240" s="49"/>
      <c r="C240" s="49"/>
      <c r="D240" s="49"/>
      <c r="E240" s="52"/>
      <c r="F240" s="51"/>
      <c r="G240" s="48"/>
      <c r="H240" s="47"/>
      <c r="I240" s="47"/>
      <c r="J240" s="91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  <c r="AS240" s="47"/>
      <c r="AT240" s="47"/>
      <c r="AU240" s="47"/>
      <c r="AV240" s="47"/>
      <c r="AW240" s="47"/>
      <c r="AX240" s="47"/>
      <c r="AY240" s="47"/>
      <c r="AZ240" s="47"/>
      <c r="BA240" s="47"/>
      <c r="BB240" s="47"/>
      <c r="BC240" s="47"/>
      <c r="BD240" s="47"/>
      <c r="BE240" s="47"/>
      <c r="BF240" s="47"/>
    </row>
    <row r="241" spans="1:58" ht="15.75" thickBot="1" x14ac:dyDescent="0.3">
      <c r="A241" s="49" t="s">
        <v>327</v>
      </c>
      <c r="B241" s="49"/>
      <c r="C241" s="49"/>
      <c r="D241" s="49"/>
      <c r="E241" s="52"/>
      <c r="F241" s="50" t="s">
        <v>325</v>
      </c>
      <c r="G241" s="48"/>
      <c r="H241" s="47"/>
      <c r="I241" s="47"/>
      <c r="J241" s="92" t="s">
        <v>22</v>
      </c>
      <c r="K241" s="94">
        <f>SUM(K25+K27+K29+K31+K33+K35+K37+K39+K41+K43+K45+K47+K49+K51+K53+K55+K57+K59+K61+K63+K65+K67+K69+K71+K73+K75+K77+K79+K81+K83+K85+K87+K89+K91+K93+K95+K97+K99+K101+K103+K105+K107+K109+K111+K113+K115+K117+K119+K121+K123+K125+K127+K129+K131+K133+K135+K137+K139+K141+K143+K145+K147+K149+K151+K153+K155+K157+K159+K161+K163+K165+K167+K169+K171+K173+K175+K177+K179+K181+K183+K191+K185+K187+K189+K193+K195+K197+K199+K201+K203+K205+K207+K209+K211+K213+K215+K217+K219+K221+K223+K225+K227+K229+K231+K233+K235+K237)</f>
        <v>0</v>
      </c>
      <c r="L241" s="94">
        <f t="shared" ref="L241:BF241" si="1">SUM(L25+L27+L29+L31+L33+L35+L37+L39+L41+L43+L45+L47+L49+L51+L53+L55+L57+L59+L61+L63+L65+L67+L69+L71+L73+L75+L77+L79+L81+L83+L85+L87+L89+L91+L93+L95+L97+L99+L101+L103+L105+L107+L109+L111+L113+L115+L117+L119+L121+L123+L125+L127+L129+L131+L133+L135+L137+L139+L141+L143+L145+L147+L149+L151+L153+L155+L157+L159+L161+L163+L165+L167+L169+L171+L173+L175+L177+L179+L181+L183+L191+L185+L187+L189+L193+L195+L197+L199+L201+L203+L205+L207+L209+L211+L213+L215+L217+L219+L221+L223+L225+L227+L229+L231+L233+L235+L237)</f>
        <v>0</v>
      </c>
      <c r="M241" s="94">
        <f t="shared" si="1"/>
        <v>0</v>
      </c>
      <c r="N241" s="94">
        <f t="shared" si="1"/>
        <v>0</v>
      </c>
      <c r="O241" s="94">
        <f t="shared" si="1"/>
        <v>0</v>
      </c>
      <c r="P241" s="94">
        <f t="shared" si="1"/>
        <v>0</v>
      </c>
      <c r="Q241" s="94">
        <f t="shared" si="1"/>
        <v>0</v>
      </c>
      <c r="R241" s="94">
        <f t="shared" si="1"/>
        <v>0</v>
      </c>
      <c r="S241" s="94">
        <f t="shared" si="1"/>
        <v>0</v>
      </c>
      <c r="T241" s="94">
        <f t="shared" si="1"/>
        <v>0</v>
      </c>
      <c r="U241" s="94">
        <f t="shared" si="1"/>
        <v>0</v>
      </c>
      <c r="V241" s="94">
        <f t="shared" si="1"/>
        <v>0</v>
      </c>
      <c r="W241" s="94">
        <f t="shared" si="1"/>
        <v>0</v>
      </c>
      <c r="X241" s="94">
        <f t="shared" si="1"/>
        <v>0</v>
      </c>
      <c r="Y241" s="94">
        <f t="shared" si="1"/>
        <v>0</v>
      </c>
      <c r="Z241" s="94">
        <f t="shared" si="1"/>
        <v>0</v>
      </c>
      <c r="AA241" s="94">
        <f t="shared" si="1"/>
        <v>0</v>
      </c>
      <c r="AB241" s="94">
        <f t="shared" si="1"/>
        <v>0</v>
      </c>
      <c r="AC241" s="94">
        <f t="shared" si="1"/>
        <v>0</v>
      </c>
      <c r="AD241" s="94">
        <f t="shared" si="1"/>
        <v>0</v>
      </c>
      <c r="AE241" s="94">
        <f t="shared" si="1"/>
        <v>0</v>
      </c>
      <c r="AF241" s="94">
        <f t="shared" si="1"/>
        <v>0</v>
      </c>
      <c r="AG241" s="94">
        <f t="shared" si="1"/>
        <v>0</v>
      </c>
      <c r="AH241" s="94">
        <f t="shared" si="1"/>
        <v>0</v>
      </c>
      <c r="AI241" s="94">
        <f t="shared" si="1"/>
        <v>0</v>
      </c>
      <c r="AJ241" s="94">
        <f t="shared" si="1"/>
        <v>0</v>
      </c>
      <c r="AK241" s="94">
        <f t="shared" si="1"/>
        <v>0</v>
      </c>
      <c r="AL241" s="94">
        <f t="shared" si="1"/>
        <v>0</v>
      </c>
      <c r="AM241" s="94">
        <f t="shared" si="1"/>
        <v>0</v>
      </c>
      <c r="AN241" s="94">
        <f t="shared" si="1"/>
        <v>0</v>
      </c>
      <c r="AO241" s="94">
        <f t="shared" si="1"/>
        <v>0</v>
      </c>
      <c r="AP241" s="94">
        <f t="shared" si="1"/>
        <v>0</v>
      </c>
      <c r="AQ241" s="94">
        <f t="shared" si="1"/>
        <v>0</v>
      </c>
      <c r="AR241" s="94">
        <f t="shared" si="1"/>
        <v>0</v>
      </c>
      <c r="AS241" s="94">
        <f t="shared" si="1"/>
        <v>0</v>
      </c>
      <c r="AT241" s="94">
        <f t="shared" si="1"/>
        <v>0</v>
      </c>
      <c r="AU241" s="94">
        <f t="shared" si="1"/>
        <v>0</v>
      </c>
      <c r="AV241" s="94">
        <f t="shared" si="1"/>
        <v>0</v>
      </c>
      <c r="AW241" s="94">
        <f t="shared" si="1"/>
        <v>0</v>
      </c>
      <c r="AX241" s="94">
        <f t="shared" si="1"/>
        <v>0</v>
      </c>
      <c r="AY241" s="94">
        <f t="shared" si="1"/>
        <v>0</v>
      </c>
      <c r="AZ241" s="94">
        <f t="shared" si="1"/>
        <v>0</v>
      </c>
      <c r="BA241" s="94">
        <f t="shared" si="1"/>
        <v>0</v>
      </c>
      <c r="BB241" s="94">
        <f t="shared" si="1"/>
        <v>0</v>
      </c>
      <c r="BC241" s="94">
        <f t="shared" si="1"/>
        <v>0</v>
      </c>
      <c r="BD241" s="94">
        <f t="shared" si="1"/>
        <v>0</v>
      </c>
      <c r="BE241" s="94">
        <f t="shared" si="1"/>
        <v>0</v>
      </c>
      <c r="BF241" s="94">
        <f t="shared" si="1"/>
        <v>0</v>
      </c>
    </row>
    <row r="242" spans="1:58" ht="15.75" thickBot="1" x14ac:dyDescent="0.3">
      <c r="A242" s="49"/>
      <c r="B242" s="49"/>
      <c r="C242" s="49"/>
      <c r="D242" s="49"/>
      <c r="E242" s="52"/>
      <c r="F242" s="51"/>
      <c r="G242" s="48"/>
      <c r="H242" s="47"/>
      <c r="I242" s="47"/>
      <c r="J242" s="93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  <c r="AP242" s="47"/>
      <c r="AQ242" s="47"/>
      <c r="AR242" s="47"/>
      <c r="AS242" s="47"/>
      <c r="AT242" s="47"/>
      <c r="AU242" s="47"/>
      <c r="AV242" s="47"/>
      <c r="AW242" s="47"/>
      <c r="AX242" s="47"/>
      <c r="AY242" s="47"/>
      <c r="AZ242" s="47"/>
      <c r="BA242" s="47"/>
      <c r="BB242" s="47"/>
      <c r="BC242" s="47"/>
      <c r="BD242" s="47"/>
      <c r="BE242" s="47"/>
      <c r="BF242" s="47"/>
    </row>
    <row r="243" spans="1:58" ht="15.75" thickBot="1" x14ac:dyDescent="0.3">
      <c r="A243" s="47" t="s">
        <v>101</v>
      </c>
      <c r="B243" s="47"/>
      <c r="C243" s="47"/>
      <c r="D243" s="47"/>
      <c r="E243" s="47" t="s">
        <v>58</v>
      </c>
      <c r="F243" s="47" t="s">
        <v>102</v>
      </c>
      <c r="G243" s="48" t="s">
        <v>59</v>
      </c>
      <c r="H243" s="47"/>
      <c r="I243" s="47"/>
      <c r="J243" s="7" t="s">
        <v>21</v>
      </c>
      <c r="K243" s="95" t="s">
        <v>60</v>
      </c>
      <c r="L243" s="95"/>
      <c r="M243" s="47">
        <f>SUM(K239:N239)</f>
        <v>15</v>
      </c>
      <c r="N243" s="47"/>
      <c r="O243" s="95" t="s">
        <v>61</v>
      </c>
      <c r="P243" s="95"/>
      <c r="Q243" s="47">
        <f>SUM(O239:R240)</f>
        <v>30</v>
      </c>
      <c r="R243" s="47"/>
      <c r="S243" s="95" t="s">
        <v>62</v>
      </c>
      <c r="T243" s="95"/>
      <c r="U243" s="47">
        <f>SUM(S239:V240)</f>
        <v>38</v>
      </c>
      <c r="V243" s="47"/>
      <c r="W243" s="95" t="s">
        <v>71</v>
      </c>
      <c r="X243" s="95"/>
      <c r="Y243" s="47">
        <f>SUM(W239:Z240)</f>
        <v>30</v>
      </c>
      <c r="Z243" s="47"/>
      <c r="AA243" s="95" t="s">
        <v>63</v>
      </c>
      <c r="AB243" s="95"/>
      <c r="AC243" s="47">
        <f>SUM(AA239:AD240)</f>
        <v>22</v>
      </c>
      <c r="AD243" s="47"/>
      <c r="AE243" s="95" t="s">
        <v>64</v>
      </c>
      <c r="AF243" s="95"/>
      <c r="AG243" s="47">
        <f>SUM(AE239:AH240)</f>
        <v>30</v>
      </c>
      <c r="AH243" s="47"/>
      <c r="AI243" s="95" t="s">
        <v>65</v>
      </c>
      <c r="AJ243" s="95"/>
      <c r="AK243" s="47">
        <f>SUM(AI239:AL240)</f>
        <v>16</v>
      </c>
      <c r="AL243" s="47"/>
      <c r="AM243" s="95" t="s">
        <v>66</v>
      </c>
      <c r="AN243" s="95"/>
      <c r="AO243" s="47">
        <f>SUM(AM239:AP240)</f>
        <v>20</v>
      </c>
      <c r="AP243" s="47"/>
      <c r="AQ243" s="95" t="s">
        <v>67</v>
      </c>
      <c r="AR243" s="95"/>
      <c r="AS243" s="47">
        <f>SUM(AQ239:AT240)</f>
        <v>24</v>
      </c>
      <c r="AT243" s="47"/>
      <c r="AU243" s="95" t="s">
        <v>68</v>
      </c>
      <c r="AV243" s="95"/>
      <c r="AW243" s="47">
        <f>SUM(AU239:AX240)</f>
        <v>21</v>
      </c>
      <c r="AX243" s="47"/>
      <c r="AY243" s="95" t="s">
        <v>69</v>
      </c>
      <c r="AZ243" s="95"/>
      <c r="BA243" s="47">
        <f>SUM(AY239:BB240)</f>
        <v>14</v>
      </c>
      <c r="BB243" s="47"/>
      <c r="BC243" s="95" t="s">
        <v>70</v>
      </c>
      <c r="BD243" s="95"/>
      <c r="BE243" s="47">
        <f>SUM(BC239:BF240)</f>
        <v>28</v>
      </c>
      <c r="BF243" s="47"/>
    </row>
    <row r="244" spans="1:58" ht="15.75" thickBot="1" x14ac:dyDescent="0.3">
      <c r="A244" s="47"/>
      <c r="B244" s="47"/>
      <c r="C244" s="47"/>
      <c r="D244" s="47"/>
      <c r="E244" s="47"/>
      <c r="F244" s="47"/>
      <c r="G244" s="48"/>
      <c r="H244" s="47"/>
      <c r="I244" s="47"/>
      <c r="J244" s="9" t="s">
        <v>22</v>
      </c>
      <c r="K244" s="95"/>
      <c r="L244" s="95"/>
      <c r="M244" s="47">
        <f>SUM(K241:N241)</f>
        <v>0</v>
      </c>
      <c r="N244" s="47"/>
      <c r="O244" s="95"/>
      <c r="P244" s="95"/>
      <c r="Q244" s="47">
        <f>SUM(O241:R242)</f>
        <v>0</v>
      </c>
      <c r="R244" s="47"/>
      <c r="S244" s="95"/>
      <c r="T244" s="95"/>
      <c r="U244" s="47">
        <f>SUM(S241:V242)</f>
        <v>0</v>
      </c>
      <c r="V244" s="47"/>
      <c r="W244" s="95"/>
      <c r="X244" s="95"/>
      <c r="Y244" s="47">
        <f>SUM(W241:Z242)</f>
        <v>0</v>
      </c>
      <c r="Z244" s="47"/>
      <c r="AA244" s="95"/>
      <c r="AB244" s="95"/>
      <c r="AC244" s="47">
        <f>SUM(AA241:AD242)</f>
        <v>0</v>
      </c>
      <c r="AD244" s="47"/>
      <c r="AE244" s="95"/>
      <c r="AF244" s="95"/>
      <c r="AG244" s="47">
        <f>SUM(AE241:AH242)</f>
        <v>0</v>
      </c>
      <c r="AH244" s="47"/>
      <c r="AI244" s="95"/>
      <c r="AJ244" s="95"/>
      <c r="AK244" s="47">
        <f>SUM(AI241:AL242)</f>
        <v>0</v>
      </c>
      <c r="AL244" s="47"/>
      <c r="AM244" s="95"/>
      <c r="AN244" s="95"/>
      <c r="AO244" s="47">
        <f>SUM(AM241:AP242)</f>
        <v>0</v>
      </c>
      <c r="AP244" s="47"/>
      <c r="AQ244" s="95"/>
      <c r="AR244" s="95"/>
      <c r="AS244" s="47">
        <f>SUM(AQ241:AT242)</f>
        <v>0</v>
      </c>
      <c r="AT244" s="47"/>
      <c r="AU244" s="95"/>
      <c r="AV244" s="95"/>
      <c r="AW244" s="47">
        <f>SUM(AU241:AX242)</f>
        <v>0</v>
      </c>
      <c r="AX244" s="47"/>
      <c r="AY244" s="95"/>
      <c r="AZ244" s="95"/>
      <c r="BA244" s="47">
        <f>SUM(AY241:BB242)</f>
        <v>0</v>
      </c>
      <c r="BB244" s="47"/>
      <c r="BC244" s="95"/>
      <c r="BD244" s="95"/>
      <c r="BE244" s="47">
        <f>SUM(BC241:BF242)</f>
        <v>0</v>
      </c>
      <c r="BF244" s="47"/>
    </row>
    <row r="245" spans="1:58" ht="15.75" thickBot="1" x14ac:dyDescent="0.3">
      <c r="A245" s="104" t="s">
        <v>75</v>
      </c>
      <c r="B245" s="104"/>
      <c r="C245" s="97" t="s">
        <v>76</v>
      </c>
      <c r="D245" s="98"/>
      <c r="E245" s="99"/>
      <c r="F245" s="16">
        <f>SUM(M243+Q243+U243+Y243+AC243+AG243+AK243+AO243+AS243+AW243+BA243+BE243)</f>
        <v>288</v>
      </c>
      <c r="G245" s="105">
        <f>F246/F245</f>
        <v>0</v>
      </c>
      <c r="H245" s="106"/>
      <c r="I245" s="106"/>
      <c r="J245" s="107"/>
      <c r="K245" s="95"/>
      <c r="L245" s="95"/>
      <c r="M245" s="96">
        <f>M244/M243</f>
        <v>0</v>
      </c>
      <c r="N245" s="96"/>
      <c r="O245" s="95"/>
      <c r="P245" s="95"/>
      <c r="Q245" s="96">
        <f>Q244/Q243</f>
        <v>0</v>
      </c>
      <c r="R245" s="96"/>
      <c r="S245" s="95"/>
      <c r="T245" s="95"/>
      <c r="U245" s="96">
        <f>U244/U243</f>
        <v>0</v>
      </c>
      <c r="V245" s="96"/>
      <c r="W245" s="95"/>
      <c r="X245" s="95"/>
      <c r="Y245" s="96">
        <f>Y244/Y243</f>
        <v>0</v>
      </c>
      <c r="Z245" s="96"/>
      <c r="AA245" s="95"/>
      <c r="AB245" s="95"/>
      <c r="AC245" s="96">
        <f>AC244/AC243</f>
        <v>0</v>
      </c>
      <c r="AD245" s="96"/>
      <c r="AE245" s="95"/>
      <c r="AF245" s="95"/>
      <c r="AG245" s="96">
        <f>AG244/AG243</f>
        <v>0</v>
      </c>
      <c r="AH245" s="96"/>
      <c r="AI245" s="95"/>
      <c r="AJ245" s="95"/>
      <c r="AK245" s="103">
        <f>AK244/AK243</f>
        <v>0</v>
      </c>
      <c r="AL245" s="103"/>
      <c r="AM245" s="95"/>
      <c r="AN245" s="95"/>
      <c r="AO245" s="103">
        <f>AO244/AO243</f>
        <v>0</v>
      </c>
      <c r="AP245" s="103"/>
      <c r="AQ245" s="95"/>
      <c r="AR245" s="95"/>
      <c r="AS245" s="96">
        <f>AS244/AS243</f>
        <v>0</v>
      </c>
      <c r="AT245" s="96"/>
      <c r="AU245" s="95"/>
      <c r="AV245" s="95"/>
      <c r="AW245" s="96">
        <f>AW244/AW243</f>
        <v>0</v>
      </c>
      <c r="AX245" s="96"/>
      <c r="AY245" s="95"/>
      <c r="AZ245" s="95"/>
      <c r="BA245" s="96">
        <f>BA244/BA243</f>
        <v>0</v>
      </c>
      <c r="BB245" s="96"/>
      <c r="BC245" s="95"/>
      <c r="BD245" s="95"/>
      <c r="BE245" s="96">
        <f>BE244/BE243</f>
        <v>0</v>
      </c>
      <c r="BF245" s="96"/>
    </row>
    <row r="246" spans="1:58" ht="15.75" thickBot="1" x14ac:dyDescent="0.3">
      <c r="A246" s="95"/>
      <c r="B246" s="95"/>
      <c r="C246" s="100" t="s">
        <v>77</v>
      </c>
      <c r="D246" s="101"/>
      <c r="E246" s="102"/>
      <c r="F246" s="13">
        <f>SUM(M244+Q244+U244+Y244+AC244+AG244+AK244+AO244+AS244+AW244+BA244+BE244)</f>
        <v>0</v>
      </c>
      <c r="G246" s="108"/>
      <c r="H246" s="109"/>
      <c r="I246" s="109"/>
      <c r="J246" s="110"/>
      <c r="K246" s="95"/>
      <c r="L246" s="95"/>
      <c r="M246" s="96"/>
      <c r="N246" s="96"/>
      <c r="O246" s="95"/>
      <c r="P246" s="95"/>
      <c r="Q246" s="96"/>
      <c r="R246" s="96"/>
      <c r="S246" s="95"/>
      <c r="T246" s="95"/>
      <c r="U246" s="96"/>
      <c r="V246" s="96"/>
      <c r="W246" s="95"/>
      <c r="X246" s="95"/>
      <c r="Y246" s="96"/>
      <c r="Z246" s="96"/>
      <c r="AA246" s="95"/>
      <c r="AB246" s="95"/>
      <c r="AC246" s="96"/>
      <c r="AD246" s="96"/>
      <c r="AE246" s="95"/>
      <c r="AF246" s="95"/>
      <c r="AG246" s="96"/>
      <c r="AH246" s="96"/>
      <c r="AI246" s="95"/>
      <c r="AJ246" s="95"/>
      <c r="AK246" s="103"/>
      <c r="AL246" s="103"/>
      <c r="AM246" s="95"/>
      <c r="AN246" s="95"/>
      <c r="AO246" s="103"/>
      <c r="AP246" s="103"/>
      <c r="AQ246" s="95"/>
      <c r="AR246" s="95"/>
      <c r="AS246" s="96"/>
      <c r="AT246" s="96"/>
      <c r="AU246" s="95"/>
      <c r="AV246" s="95"/>
      <c r="AW246" s="96"/>
      <c r="AX246" s="96"/>
      <c r="AY246" s="95"/>
      <c r="AZ246" s="95"/>
      <c r="BA246" s="96"/>
      <c r="BB246" s="96"/>
      <c r="BC246" s="95"/>
      <c r="BD246" s="95"/>
      <c r="BE246" s="96"/>
      <c r="BF246" s="96"/>
    </row>
    <row r="254" spans="1:58" x14ac:dyDescent="0.25">
      <c r="D254" s="1" t="s">
        <v>253</v>
      </c>
    </row>
  </sheetData>
  <mergeCells count="886">
    <mergeCell ref="C130:C153"/>
    <mergeCell ref="B130:B153"/>
    <mergeCell ref="A130:A153"/>
    <mergeCell ref="I146:I147"/>
    <mergeCell ref="H146:H147"/>
    <mergeCell ref="G146:G147"/>
    <mergeCell ref="F146:F147"/>
    <mergeCell ref="E146:E147"/>
    <mergeCell ref="I148:I149"/>
    <mergeCell ref="D150:D151"/>
    <mergeCell ref="E150:E151"/>
    <mergeCell ref="F150:F151"/>
    <mergeCell ref="G150:G151"/>
    <mergeCell ref="H150:H151"/>
    <mergeCell ref="I150:I151"/>
    <mergeCell ref="I152:I153"/>
    <mergeCell ref="H130:H131"/>
    <mergeCell ref="H138:H139"/>
    <mergeCell ref="E130:E131"/>
    <mergeCell ref="H148:H149"/>
    <mergeCell ref="D140:D141"/>
    <mergeCell ref="E132:E133"/>
    <mergeCell ref="F132:F133"/>
    <mergeCell ref="I130:I131"/>
    <mergeCell ref="D21:D23"/>
    <mergeCell ref="D24:D25"/>
    <mergeCell ref="D26:D27"/>
    <mergeCell ref="E68:E69"/>
    <mergeCell ref="H70:H71"/>
    <mergeCell ref="G76:G77"/>
    <mergeCell ref="F102:F103"/>
    <mergeCell ref="G102:G103"/>
    <mergeCell ref="G130:G131"/>
    <mergeCell ref="D74:D75"/>
    <mergeCell ref="D106:D107"/>
    <mergeCell ref="D72:D73"/>
    <mergeCell ref="D88:D89"/>
    <mergeCell ref="D86:D87"/>
    <mergeCell ref="D102:D103"/>
    <mergeCell ref="E50:E51"/>
    <mergeCell ref="E52:E53"/>
    <mergeCell ref="E54:E55"/>
    <mergeCell ref="AK20:AS20"/>
    <mergeCell ref="AT20:BF20"/>
    <mergeCell ref="A86:A95"/>
    <mergeCell ref="B86:B95"/>
    <mergeCell ref="C86:C95"/>
    <mergeCell ref="F94:F95"/>
    <mergeCell ref="A66:A85"/>
    <mergeCell ref="B66:B85"/>
    <mergeCell ref="C66:C85"/>
    <mergeCell ref="D94:D95"/>
    <mergeCell ref="E66:E67"/>
    <mergeCell ref="G66:G67"/>
    <mergeCell ref="H66:H67"/>
    <mergeCell ref="B24:B65"/>
    <mergeCell ref="C24:C65"/>
    <mergeCell ref="E56:E57"/>
    <mergeCell ref="E58:E59"/>
    <mergeCell ref="E60:E61"/>
    <mergeCell ref="D68:D69"/>
    <mergeCell ref="D76:D77"/>
    <mergeCell ref="D80:D81"/>
    <mergeCell ref="D70:D71"/>
    <mergeCell ref="A20:B20"/>
    <mergeCell ref="C20:D20"/>
    <mergeCell ref="F224:F225"/>
    <mergeCell ref="G224:G225"/>
    <mergeCell ref="H224:H225"/>
    <mergeCell ref="E224:E225"/>
    <mergeCell ref="E208:E209"/>
    <mergeCell ref="E210:E211"/>
    <mergeCell ref="E204:E205"/>
    <mergeCell ref="N20:U20"/>
    <mergeCell ref="V20:AJ20"/>
    <mergeCell ref="F20:H20"/>
    <mergeCell ref="I20:M20"/>
    <mergeCell ref="F148:F149"/>
    <mergeCell ref="E148:E149"/>
    <mergeCell ref="E142:E143"/>
    <mergeCell ref="E188:E189"/>
    <mergeCell ref="E192:E193"/>
    <mergeCell ref="E212:E213"/>
    <mergeCell ref="E214:E215"/>
    <mergeCell ref="E216:E217"/>
    <mergeCell ref="E222:E223"/>
    <mergeCell ref="E206:E207"/>
    <mergeCell ref="H204:H205"/>
    <mergeCell ref="H206:H207"/>
    <mergeCell ref="H208:H209"/>
    <mergeCell ref="G186:G187"/>
    <mergeCell ref="H186:H187"/>
    <mergeCell ref="G184:G185"/>
    <mergeCell ref="H162:H163"/>
    <mergeCell ref="F182:F183"/>
    <mergeCell ref="G182:G183"/>
    <mergeCell ref="F156:F157"/>
    <mergeCell ref="F152:F153"/>
    <mergeCell ref="G152:G153"/>
    <mergeCell ref="H152:H153"/>
    <mergeCell ref="G154:G155"/>
    <mergeCell ref="F186:F187"/>
    <mergeCell ref="F166:F167"/>
    <mergeCell ref="F154:F155"/>
    <mergeCell ref="H160:H161"/>
    <mergeCell ref="F176:F177"/>
    <mergeCell ref="G176:G177"/>
    <mergeCell ref="G178:G179"/>
    <mergeCell ref="F180:F181"/>
    <mergeCell ref="G180:G181"/>
    <mergeCell ref="F174:F175"/>
    <mergeCell ref="G174:G175"/>
    <mergeCell ref="H184:H185"/>
    <mergeCell ref="B184:B207"/>
    <mergeCell ref="B154:B167"/>
    <mergeCell ref="D186:D187"/>
    <mergeCell ref="D188:D189"/>
    <mergeCell ref="D192:D193"/>
    <mergeCell ref="D194:D195"/>
    <mergeCell ref="D190:D191"/>
    <mergeCell ref="D184:D185"/>
    <mergeCell ref="D168:D169"/>
    <mergeCell ref="D172:D173"/>
    <mergeCell ref="D174:D175"/>
    <mergeCell ref="D176:D177"/>
    <mergeCell ref="D182:D183"/>
    <mergeCell ref="D178:D179"/>
    <mergeCell ref="D180:D181"/>
    <mergeCell ref="D170:D171"/>
    <mergeCell ref="I78:I79"/>
    <mergeCell ref="G84:G85"/>
    <mergeCell ref="E104:E105"/>
    <mergeCell ref="G88:G89"/>
    <mergeCell ref="F88:F89"/>
    <mergeCell ref="G148:G149"/>
    <mergeCell ref="A154:A167"/>
    <mergeCell ref="C154:C167"/>
    <mergeCell ref="E154:E155"/>
    <mergeCell ref="E156:E157"/>
    <mergeCell ref="E158:E159"/>
    <mergeCell ref="E162:E163"/>
    <mergeCell ref="E164:E165"/>
    <mergeCell ref="D160:D161"/>
    <mergeCell ref="E166:E167"/>
    <mergeCell ref="E160:E161"/>
    <mergeCell ref="D164:D165"/>
    <mergeCell ref="D154:D155"/>
    <mergeCell ref="D166:D167"/>
    <mergeCell ref="D156:D157"/>
    <mergeCell ref="D162:D163"/>
    <mergeCell ref="D158:D159"/>
    <mergeCell ref="H154:H155"/>
    <mergeCell ref="E152:E153"/>
    <mergeCell ref="D104:D105"/>
    <mergeCell ref="D58:D59"/>
    <mergeCell ref="F104:F105"/>
    <mergeCell ref="G104:G105"/>
    <mergeCell ref="E106:E107"/>
    <mergeCell ref="E108:E109"/>
    <mergeCell ref="D108:D109"/>
    <mergeCell ref="D60:D61"/>
    <mergeCell ref="I154:I155"/>
    <mergeCell ref="I84:I85"/>
    <mergeCell ref="D84:D85"/>
    <mergeCell ref="I80:I81"/>
    <mergeCell ref="D78:D79"/>
    <mergeCell ref="F78:F79"/>
    <mergeCell ref="G82:G83"/>
    <mergeCell ref="H82:H83"/>
    <mergeCell ref="I82:I83"/>
    <mergeCell ref="D92:D93"/>
    <mergeCell ref="F92:F93"/>
    <mergeCell ref="I92:I93"/>
    <mergeCell ref="E80:E81"/>
    <mergeCell ref="E82:E83"/>
    <mergeCell ref="E84:E85"/>
    <mergeCell ref="I102:I103"/>
    <mergeCell ref="G44:G45"/>
    <mergeCell ref="F108:F109"/>
    <mergeCell ref="G108:G109"/>
    <mergeCell ref="F110:F111"/>
    <mergeCell ref="G110:G111"/>
    <mergeCell ref="F76:F77"/>
    <mergeCell ref="E70:E71"/>
    <mergeCell ref="E72:E73"/>
    <mergeCell ref="G86:G87"/>
    <mergeCell ref="E96:E97"/>
    <mergeCell ref="E98:E99"/>
    <mergeCell ref="E100:E101"/>
    <mergeCell ref="E102:E103"/>
    <mergeCell ref="G94:G95"/>
    <mergeCell ref="D228:D229"/>
    <mergeCell ref="E168:E169"/>
    <mergeCell ref="E170:E171"/>
    <mergeCell ref="E172:E173"/>
    <mergeCell ref="E174:E175"/>
    <mergeCell ref="E176:E177"/>
    <mergeCell ref="E178:E179"/>
    <mergeCell ref="E180:E181"/>
    <mergeCell ref="E182:E183"/>
    <mergeCell ref="E198:E199"/>
    <mergeCell ref="E200:E201"/>
    <mergeCell ref="E202:E203"/>
    <mergeCell ref="E184:E185"/>
    <mergeCell ref="E186:E187"/>
    <mergeCell ref="D128:D129"/>
    <mergeCell ref="D138:D139"/>
    <mergeCell ref="D136:D137"/>
    <mergeCell ref="D134:D135"/>
    <mergeCell ref="D132:D133"/>
    <mergeCell ref="D142:D143"/>
    <mergeCell ref="D152:D153"/>
    <mergeCell ref="D112:D113"/>
    <mergeCell ref="E21:E23"/>
    <mergeCell ref="E24:E25"/>
    <mergeCell ref="E26:E27"/>
    <mergeCell ref="E28:E29"/>
    <mergeCell ref="E30:E31"/>
    <mergeCell ref="E64:E65"/>
    <mergeCell ref="E44:E45"/>
    <mergeCell ref="E46:E47"/>
    <mergeCell ref="E48:E49"/>
    <mergeCell ref="D148:D149"/>
    <mergeCell ref="D146:D147"/>
    <mergeCell ref="D130:D131"/>
    <mergeCell ref="D82:D83"/>
    <mergeCell ref="D66:D67"/>
    <mergeCell ref="D44:D45"/>
    <mergeCell ref="D90:D91"/>
    <mergeCell ref="D28:D29"/>
    <mergeCell ref="D30:D31"/>
    <mergeCell ref="D32:D33"/>
    <mergeCell ref="D42:D43"/>
    <mergeCell ref="D34:D35"/>
    <mergeCell ref="D36:D37"/>
    <mergeCell ref="D38:D39"/>
    <mergeCell ref="D40:D41"/>
    <mergeCell ref="E32:E33"/>
    <mergeCell ref="E34:E35"/>
    <mergeCell ref="E36:E37"/>
    <mergeCell ref="E38:E39"/>
    <mergeCell ref="E40:E41"/>
    <mergeCell ref="E42:E43"/>
    <mergeCell ref="D64:D65"/>
    <mergeCell ref="D46:D47"/>
    <mergeCell ref="D48:D49"/>
    <mergeCell ref="D50:D51"/>
    <mergeCell ref="D52:D53"/>
    <mergeCell ref="D54:D55"/>
    <mergeCell ref="D56:D57"/>
    <mergeCell ref="D62:D63"/>
    <mergeCell ref="H58:H59"/>
    <mergeCell ref="I62:I63"/>
    <mergeCell ref="I70:I71"/>
    <mergeCell ref="F72:F73"/>
    <mergeCell ref="G72:G73"/>
    <mergeCell ref="H72:H73"/>
    <mergeCell ref="I72:I73"/>
    <mergeCell ref="F74:F75"/>
    <mergeCell ref="I66:I67"/>
    <mergeCell ref="F68:F69"/>
    <mergeCell ref="I68:I69"/>
    <mergeCell ref="F70:F71"/>
    <mergeCell ref="G70:G71"/>
    <mergeCell ref="F66:F67"/>
    <mergeCell ref="G74:G75"/>
    <mergeCell ref="H74:H75"/>
    <mergeCell ref="I74:I75"/>
    <mergeCell ref="H68:H69"/>
    <mergeCell ref="I64:I65"/>
    <mergeCell ref="H62:H63"/>
    <mergeCell ref="H64:H65"/>
    <mergeCell ref="G64:G65"/>
    <mergeCell ref="F64:F65"/>
    <mergeCell ref="G68:G69"/>
    <mergeCell ref="F42:F43"/>
    <mergeCell ref="G42:G43"/>
    <mergeCell ref="H42:H43"/>
    <mergeCell ref="I42:I43"/>
    <mergeCell ref="F44:F45"/>
    <mergeCell ref="H44:H45"/>
    <mergeCell ref="I44:I45"/>
    <mergeCell ref="E62:E63"/>
    <mergeCell ref="G62:G63"/>
    <mergeCell ref="I58:I59"/>
    <mergeCell ref="F60:F61"/>
    <mergeCell ref="G60:G61"/>
    <mergeCell ref="H60:H61"/>
    <mergeCell ref="I60:I61"/>
    <mergeCell ref="I54:I55"/>
    <mergeCell ref="F56:F57"/>
    <mergeCell ref="G56:G57"/>
    <mergeCell ref="H56:H57"/>
    <mergeCell ref="I56:I57"/>
    <mergeCell ref="F54:F55"/>
    <mergeCell ref="G54:G55"/>
    <mergeCell ref="H54:H55"/>
    <mergeCell ref="F58:F59"/>
    <mergeCell ref="G58:G59"/>
    <mergeCell ref="I50:I51"/>
    <mergeCell ref="F52:F53"/>
    <mergeCell ref="G52:G53"/>
    <mergeCell ref="H52:H53"/>
    <mergeCell ref="I52:I53"/>
    <mergeCell ref="F46:F47"/>
    <mergeCell ref="G46:G47"/>
    <mergeCell ref="H46:H47"/>
    <mergeCell ref="I46:I47"/>
    <mergeCell ref="F48:F49"/>
    <mergeCell ref="G48:G49"/>
    <mergeCell ref="H48:H49"/>
    <mergeCell ref="I48:I49"/>
    <mergeCell ref="F50:F51"/>
    <mergeCell ref="G50:G51"/>
    <mergeCell ref="H50:H51"/>
    <mergeCell ref="I36:I37"/>
    <mergeCell ref="H30:H31"/>
    <mergeCell ref="I30:I31"/>
    <mergeCell ref="F32:F33"/>
    <mergeCell ref="G32:G33"/>
    <mergeCell ref="H32:H33"/>
    <mergeCell ref="I32:I33"/>
    <mergeCell ref="G34:G35"/>
    <mergeCell ref="H34:H35"/>
    <mergeCell ref="I34:I35"/>
    <mergeCell ref="G36:G37"/>
    <mergeCell ref="H36:H37"/>
    <mergeCell ref="AB239:AB240"/>
    <mergeCell ref="AC239:AC240"/>
    <mergeCell ref="AD239:AD240"/>
    <mergeCell ref="AE239:AE240"/>
    <mergeCell ref="AF239:AF240"/>
    <mergeCell ref="AG239:AG240"/>
    <mergeCell ref="V239:V240"/>
    <mergeCell ref="W239:W240"/>
    <mergeCell ref="X239:X240"/>
    <mergeCell ref="Y239:Y240"/>
    <mergeCell ref="Z239:Z240"/>
    <mergeCell ref="AA239:AA240"/>
    <mergeCell ref="BE245:BF246"/>
    <mergeCell ref="I24:I25"/>
    <mergeCell ref="BA244:BB244"/>
    <mergeCell ref="BE244:BF244"/>
    <mergeCell ref="A245:B246"/>
    <mergeCell ref="G245:J246"/>
    <mergeCell ref="M245:N246"/>
    <mergeCell ref="Q245:R246"/>
    <mergeCell ref="U245:V246"/>
    <mergeCell ref="Y245:Z246"/>
    <mergeCell ref="AC245:AD246"/>
    <mergeCell ref="AG245:AH246"/>
    <mergeCell ref="AY243:AZ246"/>
    <mergeCell ref="BA243:BB243"/>
    <mergeCell ref="BC243:BD246"/>
    <mergeCell ref="BE243:BF243"/>
    <mergeCell ref="M244:N244"/>
    <mergeCell ref="Q244:R244"/>
    <mergeCell ref="U244:V244"/>
    <mergeCell ref="Y244:Z244"/>
    <mergeCell ref="O243:P246"/>
    <mergeCell ref="H26:H27"/>
    <mergeCell ref="I26:I27"/>
    <mergeCell ref="F28:F29"/>
    <mergeCell ref="BC241:BC242"/>
    <mergeCell ref="AJ241:AJ242"/>
    <mergeCell ref="Y241:Y242"/>
    <mergeCell ref="Z241:Z242"/>
    <mergeCell ref="AA241:AA242"/>
    <mergeCell ref="AB241:AB242"/>
    <mergeCell ref="AC241:AC242"/>
    <mergeCell ref="AD241:AD242"/>
    <mergeCell ref="S241:S242"/>
    <mergeCell ref="T241:T242"/>
    <mergeCell ref="U241:U242"/>
    <mergeCell ref="V241:V242"/>
    <mergeCell ref="W241:W242"/>
    <mergeCell ref="X241:X242"/>
    <mergeCell ref="AG241:AG242"/>
    <mergeCell ref="AH241:AH242"/>
    <mergeCell ref="AI241:AI242"/>
    <mergeCell ref="AY239:AY240"/>
    <mergeCell ref="AN239:AN240"/>
    <mergeCell ref="AO239:AO240"/>
    <mergeCell ref="AP239:AP240"/>
    <mergeCell ref="AQ239:AQ240"/>
    <mergeCell ref="AR239:AR240"/>
    <mergeCell ref="AS239:AS240"/>
    <mergeCell ref="AW243:AX243"/>
    <mergeCell ref="AO244:AP244"/>
    <mergeCell ref="AN241:AN242"/>
    <mergeCell ref="AO241:AO242"/>
    <mergeCell ref="AP241:AP242"/>
    <mergeCell ref="AM243:AN246"/>
    <mergeCell ref="AS245:AT246"/>
    <mergeCell ref="AS244:AT244"/>
    <mergeCell ref="AO243:AP243"/>
    <mergeCell ref="AQ243:AR246"/>
    <mergeCell ref="AW244:AX244"/>
    <mergeCell ref="C245:E245"/>
    <mergeCell ref="C246:E246"/>
    <mergeCell ref="AE241:AE242"/>
    <mergeCell ref="AF241:AF242"/>
    <mergeCell ref="AH239:AH240"/>
    <mergeCell ref="AI239:AI240"/>
    <mergeCell ref="AJ239:AJ240"/>
    <mergeCell ref="AK239:AK240"/>
    <mergeCell ref="AS243:AT243"/>
    <mergeCell ref="AL239:AL240"/>
    <mergeCell ref="AM239:AM240"/>
    <mergeCell ref="AK241:AK242"/>
    <mergeCell ref="AL241:AL242"/>
    <mergeCell ref="AM241:AM242"/>
    <mergeCell ref="AO245:AP246"/>
    <mergeCell ref="AA243:AB246"/>
    <mergeCell ref="AC243:AD243"/>
    <mergeCell ref="AE243:AF246"/>
    <mergeCell ref="AG243:AH243"/>
    <mergeCell ref="AI243:AJ246"/>
    <mergeCell ref="AK243:AL243"/>
    <mergeCell ref="AK244:AL244"/>
    <mergeCell ref="AK245:AL246"/>
    <mergeCell ref="Q243:R243"/>
    <mergeCell ref="K243:L246"/>
    <mergeCell ref="M243:N243"/>
    <mergeCell ref="AW241:AW242"/>
    <mergeCell ref="AX241:AX242"/>
    <mergeCell ref="AY241:AY242"/>
    <mergeCell ref="AZ241:AZ242"/>
    <mergeCell ref="BA241:BA242"/>
    <mergeCell ref="BB241:BB242"/>
    <mergeCell ref="AQ241:AQ242"/>
    <mergeCell ref="AR241:AR242"/>
    <mergeCell ref="AS241:AS242"/>
    <mergeCell ref="AT241:AT242"/>
    <mergeCell ref="AU241:AU242"/>
    <mergeCell ref="AV241:AV242"/>
    <mergeCell ref="AU243:AV246"/>
    <mergeCell ref="AW245:AX246"/>
    <mergeCell ref="S243:T246"/>
    <mergeCell ref="U243:V243"/>
    <mergeCell ref="W243:X246"/>
    <mergeCell ref="Y243:Z243"/>
    <mergeCell ref="AC244:AD244"/>
    <mergeCell ref="AG244:AH244"/>
    <mergeCell ref="BA245:BB246"/>
    <mergeCell ref="BF239:BF240"/>
    <mergeCell ref="J241:J242"/>
    <mergeCell ref="K241:K242"/>
    <mergeCell ref="L241:L242"/>
    <mergeCell ref="M241:M242"/>
    <mergeCell ref="N241:N242"/>
    <mergeCell ref="O241:O242"/>
    <mergeCell ref="P241:P242"/>
    <mergeCell ref="Q241:Q242"/>
    <mergeCell ref="R241:R242"/>
    <mergeCell ref="AZ239:AZ240"/>
    <mergeCell ref="BA239:BA240"/>
    <mergeCell ref="BB239:BB240"/>
    <mergeCell ref="BC239:BC240"/>
    <mergeCell ref="BD239:BD240"/>
    <mergeCell ref="BE239:BE240"/>
    <mergeCell ref="AT239:AT240"/>
    <mergeCell ref="AU239:AU240"/>
    <mergeCell ref="BE241:BE242"/>
    <mergeCell ref="BF241:BF242"/>
    <mergeCell ref="BD241:BD242"/>
    <mergeCell ref="AV239:AV240"/>
    <mergeCell ref="AW239:AW240"/>
    <mergeCell ref="AX239:AX240"/>
    <mergeCell ref="P239:P240"/>
    <mergeCell ref="Q239:Q240"/>
    <mergeCell ref="R239:R240"/>
    <mergeCell ref="S239:S240"/>
    <mergeCell ref="T239:T240"/>
    <mergeCell ref="U239:U240"/>
    <mergeCell ref="J239:J240"/>
    <mergeCell ref="K239:K240"/>
    <mergeCell ref="L239:L240"/>
    <mergeCell ref="M239:M240"/>
    <mergeCell ref="N239:N240"/>
    <mergeCell ref="O239:O240"/>
    <mergeCell ref="I224:I225"/>
    <mergeCell ref="A226:A237"/>
    <mergeCell ref="B226:B237"/>
    <mergeCell ref="C226:C237"/>
    <mergeCell ref="F232:F233"/>
    <mergeCell ref="G232:G233"/>
    <mergeCell ref="H232:H233"/>
    <mergeCell ref="I232:I233"/>
    <mergeCell ref="F234:F235"/>
    <mergeCell ref="G234:G235"/>
    <mergeCell ref="H234:H235"/>
    <mergeCell ref="I234:I235"/>
    <mergeCell ref="F226:F227"/>
    <mergeCell ref="G226:G227"/>
    <mergeCell ref="H226:H227"/>
    <mergeCell ref="I226:I227"/>
    <mergeCell ref="F228:F229"/>
    <mergeCell ref="G228:G229"/>
    <mergeCell ref="H228:H229"/>
    <mergeCell ref="I228:I229"/>
    <mergeCell ref="D234:D235"/>
    <mergeCell ref="D230:D231"/>
    <mergeCell ref="E230:E231"/>
    <mergeCell ref="F230:F231"/>
    <mergeCell ref="I216:I217"/>
    <mergeCell ref="F222:F223"/>
    <mergeCell ref="G222:G223"/>
    <mergeCell ref="H222:H223"/>
    <mergeCell ref="I222:I223"/>
    <mergeCell ref="H212:H213"/>
    <mergeCell ref="I212:I213"/>
    <mergeCell ref="F214:F215"/>
    <mergeCell ref="G214:G215"/>
    <mergeCell ref="H214:H215"/>
    <mergeCell ref="I214:I215"/>
    <mergeCell ref="G216:G217"/>
    <mergeCell ref="H216:H217"/>
    <mergeCell ref="I210:I211"/>
    <mergeCell ref="F196:F197"/>
    <mergeCell ref="G196:G197"/>
    <mergeCell ref="H196:H197"/>
    <mergeCell ref="I196:I197"/>
    <mergeCell ref="I204:I205"/>
    <mergeCell ref="I206:I207"/>
    <mergeCell ref="I200:I201"/>
    <mergeCell ref="F202:F203"/>
    <mergeCell ref="G202:G203"/>
    <mergeCell ref="H202:H203"/>
    <mergeCell ref="I202:I203"/>
    <mergeCell ref="G204:G205"/>
    <mergeCell ref="G206:G207"/>
    <mergeCell ref="F198:F199"/>
    <mergeCell ref="G198:G199"/>
    <mergeCell ref="H198:H199"/>
    <mergeCell ref="I198:I199"/>
    <mergeCell ref="F200:F201"/>
    <mergeCell ref="G200:G201"/>
    <mergeCell ref="H200:H201"/>
    <mergeCell ref="A208:A225"/>
    <mergeCell ref="B208:B225"/>
    <mergeCell ref="C208:C225"/>
    <mergeCell ref="F208:F209"/>
    <mergeCell ref="G208:G209"/>
    <mergeCell ref="F212:F213"/>
    <mergeCell ref="G212:G213"/>
    <mergeCell ref="F216:F217"/>
    <mergeCell ref="F194:F195"/>
    <mergeCell ref="G194:G195"/>
    <mergeCell ref="D216:D217"/>
    <mergeCell ref="D222:D223"/>
    <mergeCell ref="D196:D197"/>
    <mergeCell ref="D198:D199"/>
    <mergeCell ref="D200:D201"/>
    <mergeCell ref="D202:D203"/>
    <mergeCell ref="D204:D205"/>
    <mergeCell ref="D206:D207"/>
    <mergeCell ref="D210:D211"/>
    <mergeCell ref="D212:D213"/>
    <mergeCell ref="D214:D215"/>
    <mergeCell ref="F206:F207"/>
    <mergeCell ref="C204:C207"/>
    <mergeCell ref="F204:F205"/>
    <mergeCell ref="D224:D225"/>
    <mergeCell ref="D208:D209"/>
    <mergeCell ref="H194:H195"/>
    <mergeCell ref="I194:I195"/>
    <mergeCell ref="C188:C197"/>
    <mergeCell ref="F188:F189"/>
    <mergeCell ref="G188:G189"/>
    <mergeCell ref="H188:H189"/>
    <mergeCell ref="I188:I189"/>
    <mergeCell ref="F192:F193"/>
    <mergeCell ref="G192:G193"/>
    <mergeCell ref="H192:H193"/>
    <mergeCell ref="I190:I191"/>
    <mergeCell ref="E194:E195"/>
    <mergeCell ref="E190:E191"/>
    <mergeCell ref="E196:E197"/>
    <mergeCell ref="G190:G191"/>
    <mergeCell ref="H190:H191"/>
    <mergeCell ref="I192:I193"/>
    <mergeCell ref="F190:F191"/>
    <mergeCell ref="I208:I209"/>
    <mergeCell ref="F210:F211"/>
    <mergeCell ref="G210:G211"/>
    <mergeCell ref="H210:H211"/>
    <mergeCell ref="I186:I187"/>
    <mergeCell ref="A178:A183"/>
    <mergeCell ref="B178:B183"/>
    <mergeCell ref="C178:C183"/>
    <mergeCell ref="F178:F179"/>
    <mergeCell ref="A168:A177"/>
    <mergeCell ref="B168:B177"/>
    <mergeCell ref="C168:C177"/>
    <mergeCell ref="C184:C187"/>
    <mergeCell ref="F184:F185"/>
    <mergeCell ref="H176:H177"/>
    <mergeCell ref="I176:I177"/>
    <mergeCell ref="H182:H183"/>
    <mergeCell ref="I182:I183"/>
    <mergeCell ref="H178:H179"/>
    <mergeCell ref="I178:I179"/>
    <mergeCell ref="H180:H181"/>
    <mergeCell ref="I180:I181"/>
    <mergeCell ref="H174:H175"/>
    <mergeCell ref="I174:I175"/>
    <mergeCell ref="G168:G169"/>
    <mergeCell ref="A184:A207"/>
    <mergeCell ref="C198:C203"/>
    <mergeCell ref="F172:F173"/>
    <mergeCell ref="I172:I173"/>
    <mergeCell ref="H172:H173"/>
    <mergeCell ref="A21:A23"/>
    <mergeCell ref="B21:B23"/>
    <mergeCell ref="C21:C23"/>
    <mergeCell ref="F21:F23"/>
    <mergeCell ref="G21:I21"/>
    <mergeCell ref="J21:J23"/>
    <mergeCell ref="I108:I109"/>
    <mergeCell ref="G100:G101"/>
    <mergeCell ref="A24:A65"/>
    <mergeCell ref="F100:F101"/>
    <mergeCell ref="F24:F25"/>
    <mergeCell ref="F26:F27"/>
    <mergeCell ref="F30:F31"/>
    <mergeCell ref="F34:F35"/>
    <mergeCell ref="F62:F63"/>
    <mergeCell ref="F38:F39"/>
    <mergeCell ref="I38:I39"/>
    <mergeCell ref="F40:F41"/>
    <mergeCell ref="G40:G41"/>
    <mergeCell ref="H40:H41"/>
    <mergeCell ref="I40:I41"/>
    <mergeCell ref="F36:F37"/>
    <mergeCell ref="K21:N22"/>
    <mergeCell ref="O21:R22"/>
    <mergeCell ref="D110:D111"/>
    <mergeCell ref="A96:A111"/>
    <mergeCell ref="B96:B111"/>
    <mergeCell ref="C96:C111"/>
    <mergeCell ref="D96:D97"/>
    <mergeCell ref="F96:F97"/>
    <mergeCell ref="G96:G97"/>
    <mergeCell ref="H96:H97"/>
    <mergeCell ref="I96:I97"/>
    <mergeCell ref="D98:D99"/>
    <mergeCell ref="I110:I111"/>
    <mergeCell ref="F98:F99"/>
    <mergeCell ref="G98:G99"/>
    <mergeCell ref="H98:H99"/>
    <mergeCell ref="I98:I99"/>
    <mergeCell ref="D100:D101"/>
    <mergeCell ref="I76:I77"/>
    <mergeCell ref="I100:I101"/>
    <mergeCell ref="H90:H91"/>
    <mergeCell ref="I90:I91"/>
    <mergeCell ref="H86:H87"/>
    <mergeCell ref="H108:H109"/>
    <mergeCell ref="AQ21:AT22"/>
    <mergeCell ref="AU21:AX22"/>
    <mergeCell ref="AY21:BB22"/>
    <mergeCell ref="BC21:BF22"/>
    <mergeCell ref="G156:G157"/>
    <mergeCell ref="S21:V22"/>
    <mergeCell ref="W21:Z22"/>
    <mergeCell ref="AA21:AD22"/>
    <mergeCell ref="AE21:AH22"/>
    <mergeCell ref="AI21:AL22"/>
    <mergeCell ref="AM21:AP22"/>
    <mergeCell ref="I156:I157"/>
    <mergeCell ref="H156:H157"/>
    <mergeCell ref="H106:H107"/>
    <mergeCell ref="I106:I107"/>
    <mergeCell ref="G28:G29"/>
    <mergeCell ref="H28:H29"/>
    <mergeCell ref="I28:I29"/>
    <mergeCell ref="G26:G27"/>
    <mergeCell ref="G24:G25"/>
    <mergeCell ref="H24:H25"/>
    <mergeCell ref="G30:G31"/>
    <mergeCell ref="G38:G39"/>
    <mergeCell ref="H38:H39"/>
    <mergeCell ref="A11:BF11"/>
    <mergeCell ref="A12:B18"/>
    <mergeCell ref="C12:BF18"/>
    <mergeCell ref="A9:B9"/>
    <mergeCell ref="A1:B7"/>
    <mergeCell ref="C1:BB2"/>
    <mergeCell ref="BC1:BF2"/>
    <mergeCell ref="C3:BB4"/>
    <mergeCell ref="BC3:BF4"/>
    <mergeCell ref="C5:BB7"/>
    <mergeCell ref="BC5:BF7"/>
    <mergeCell ref="F9:O9"/>
    <mergeCell ref="P9:U9"/>
    <mergeCell ref="V9:AF9"/>
    <mergeCell ref="AG9:AT9"/>
    <mergeCell ref="AU9:BF9"/>
    <mergeCell ref="D9:E9"/>
    <mergeCell ref="I86:I87"/>
    <mergeCell ref="I88:I89"/>
    <mergeCell ref="I94:I95"/>
    <mergeCell ref="H80:H81"/>
    <mergeCell ref="H84:H85"/>
    <mergeCell ref="F86:F87"/>
    <mergeCell ref="F106:F107"/>
    <mergeCell ref="G106:G107"/>
    <mergeCell ref="F80:F81"/>
    <mergeCell ref="F84:F85"/>
    <mergeCell ref="H104:H105"/>
    <mergeCell ref="H92:H93"/>
    <mergeCell ref="H94:H95"/>
    <mergeCell ref="F90:F91"/>
    <mergeCell ref="G90:G91"/>
    <mergeCell ref="H88:H89"/>
    <mergeCell ref="H100:H101"/>
    <mergeCell ref="H102:H103"/>
    <mergeCell ref="I104:I105"/>
    <mergeCell ref="E74:E75"/>
    <mergeCell ref="E76:E77"/>
    <mergeCell ref="E78:E79"/>
    <mergeCell ref="F82:F83"/>
    <mergeCell ref="G92:G93"/>
    <mergeCell ref="G80:G81"/>
    <mergeCell ref="G78:G79"/>
    <mergeCell ref="G124:G125"/>
    <mergeCell ref="H124:H125"/>
    <mergeCell ref="H110:H111"/>
    <mergeCell ref="H76:H77"/>
    <mergeCell ref="E86:E87"/>
    <mergeCell ref="E88:E89"/>
    <mergeCell ref="E90:E91"/>
    <mergeCell ref="F124:F125"/>
    <mergeCell ref="E110:E111"/>
    <mergeCell ref="E92:E93"/>
    <mergeCell ref="E94:E95"/>
    <mergeCell ref="E124:E125"/>
    <mergeCell ref="E112:E113"/>
    <mergeCell ref="F112:F113"/>
    <mergeCell ref="G112:G113"/>
    <mergeCell ref="H112:H113"/>
    <mergeCell ref="H78:H79"/>
    <mergeCell ref="G126:G127"/>
    <mergeCell ref="H126:H127"/>
    <mergeCell ref="I126:I127"/>
    <mergeCell ref="G120:G121"/>
    <mergeCell ref="H120:H121"/>
    <mergeCell ref="I120:I121"/>
    <mergeCell ref="D122:D123"/>
    <mergeCell ref="E122:E123"/>
    <mergeCell ref="F122:F123"/>
    <mergeCell ref="G122:G123"/>
    <mergeCell ref="H122:H123"/>
    <mergeCell ref="I122:I123"/>
    <mergeCell ref="D124:D125"/>
    <mergeCell ref="I128:I129"/>
    <mergeCell ref="E128:E129"/>
    <mergeCell ref="F128:F129"/>
    <mergeCell ref="G128:G129"/>
    <mergeCell ref="H128:H129"/>
    <mergeCell ref="D116:D117"/>
    <mergeCell ref="E116:E117"/>
    <mergeCell ref="F116:F117"/>
    <mergeCell ref="G116:G117"/>
    <mergeCell ref="H116:H117"/>
    <mergeCell ref="I116:I117"/>
    <mergeCell ref="D118:D119"/>
    <mergeCell ref="E118:E119"/>
    <mergeCell ref="F118:F119"/>
    <mergeCell ref="G118:G119"/>
    <mergeCell ref="H118:H119"/>
    <mergeCell ref="I118:I119"/>
    <mergeCell ref="D120:D121"/>
    <mergeCell ref="E120:E121"/>
    <mergeCell ref="F120:F121"/>
    <mergeCell ref="I124:I125"/>
    <mergeCell ref="D126:D127"/>
    <mergeCell ref="E126:E127"/>
    <mergeCell ref="F126:F127"/>
    <mergeCell ref="F130:F131"/>
    <mergeCell ref="G140:G141"/>
    <mergeCell ref="H140:H141"/>
    <mergeCell ref="I140:I141"/>
    <mergeCell ref="E136:E137"/>
    <mergeCell ref="F136:F137"/>
    <mergeCell ref="G136:G137"/>
    <mergeCell ref="H136:H137"/>
    <mergeCell ref="I136:I137"/>
    <mergeCell ref="E138:E139"/>
    <mergeCell ref="F138:F139"/>
    <mergeCell ref="G138:G139"/>
    <mergeCell ref="I138:I139"/>
    <mergeCell ref="E140:E141"/>
    <mergeCell ref="F140:F141"/>
    <mergeCell ref="I134:I135"/>
    <mergeCell ref="G132:G133"/>
    <mergeCell ref="H132:H133"/>
    <mergeCell ref="I132:I133"/>
    <mergeCell ref="F134:F135"/>
    <mergeCell ref="E134:E135"/>
    <mergeCell ref="G134:G135"/>
    <mergeCell ref="H134:H135"/>
    <mergeCell ref="G239:I242"/>
    <mergeCell ref="F243:F244"/>
    <mergeCell ref="G243:I244"/>
    <mergeCell ref="A243:D244"/>
    <mergeCell ref="A239:D240"/>
    <mergeCell ref="A241:D242"/>
    <mergeCell ref="E226:E227"/>
    <mergeCell ref="E228:E229"/>
    <mergeCell ref="E232:E233"/>
    <mergeCell ref="E234:E235"/>
    <mergeCell ref="D236:D237"/>
    <mergeCell ref="E236:E237"/>
    <mergeCell ref="F236:F237"/>
    <mergeCell ref="G236:G237"/>
    <mergeCell ref="H236:H237"/>
    <mergeCell ref="I236:I237"/>
    <mergeCell ref="F241:F242"/>
    <mergeCell ref="F239:F240"/>
    <mergeCell ref="E239:E242"/>
    <mergeCell ref="E243:E244"/>
    <mergeCell ref="G230:G231"/>
    <mergeCell ref="H230:H231"/>
    <mergeCell ref="I230:I231"/>
    <mergeCell ref="D226:D227"/>
    <mergeCell ref="I184:I185"/>
    <mergeCell ref="I162:I163"/>
    <mergeCell ref="I166:I167"/>
    <mergeCell ref="D232:D233"/>
    <mergeCell ref="G142:G143"/>
    <mergeCell ref="H142:H143"/>
    <mergeCell ref="I142:I143"/>
    <mergeCell ref="D144:D145"/>
    <mergeCell ref="E144:E145"/>
    <mergeCell ref="G144:G145"/>
    <mergeCell ref="H144:H145"/>
    <mergeCell ref="I144:I145"/>
    <mergeCell ref="F142:F143"/>
    <mergeCell ref="F144:F145"/>
    <mergeCell ref="G172:G173"/>
    <mergeCell ref="F158:F159"/>
    <mergeCell ref="F160:F161"/>
    <mergeCell ref="G160:G161"/>
    <mergeCell ref="F164:F165"/>
    <mergeCell ref="G164:G165"/>
    <mergeCell ref="I160:I161"/>
    <mergeCell ref="H168:H169"/>
    <mergeCell ref="I168:I169"/>
    <mergeCell ref="F168:F169"/>
    <mergeCell ref="G162:G163"/>
    <mergeCell ref="F162:F163"/>
    <mergeCell ref="G158:G159"/>
    <mergeCell ref="H158:H159"/>
    <mergeCell ref="I158:I159"/>
    <mergeCell ref="G170:G171"/>
    <mergeCell ref="H170:H171"/>
    <mergeCell ref="G166:G167"/>
    <mergeCell ref="H166:H167"/>
    <mergeCell ref="H164:H165"/>
    <mergeCell ref="I164:I165"/>
    <mergeCell ref="A112:A129"/>
    <mergeCell ref="D218:D219"/>
    <mergeCell ref="E218:E219"/>
    <mergeCell ref="F218:F219"/>
    <mergeCell ref="G218:G219"/>
    <mergeCell ref="H218:H219"/>
    <mergeCell ref="I218:I219"/>
    <mergeCell ref="D220:D221"/>
    <mergeCell ref="E220:E221"/>
    <mergeCell ref="F220:F221"/>
    <mergeCell ref="G220:G221"/>
    <mergeCell ref="H220:H221"/>
    <mergeCell ref="I220:I221"/>
    <mergeCell ref="I112:I113"/>
    <mergeCell ref="D114:D115"/>
    <mergeCell ref="E114:E115"/>
    <mergeCell ref="F114:F115"/>
    <mergeCell ref="G114:G115"/>
    <mergeCell ref="H114:H115"/>
    <mergeCell ref="I114:I115"/>
    <mergeCell ref="C112:C129"/>
    <mergeCell ref="B112:B129"/>
    <mergeCell ref="F170:F171"/>
    <mergeCell ref="I170:I171"/>
  </mergeCells>
  <pageMargins left="0.7" right="0.7" top="0.75" bottom="0.75" header="0.3" footer="0.3"/>
  <pageSetup paperSize="9" scale="2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122"/>
  <sheetViews>
    <sheetView zoomScale="54" zoomScaleNormal="85" workbookViewId="0">
      <pane ySplit="22" topLeftCell="A111" activePane="bottomLeft" state="frozen"/>
      <selection activeCell="C22" sqref="C22"/>
      <selection pane="bottomLeft" activeCell="A114" sqref="A114:D115"/>
    </sheetView>
  </sheetViews>
  <sheetFormatPr baseColWidth="10" defaultColWidth="11.42578125" defaultRowHeight="15" x14ac:dyDescent="0.25"/>
  <cols>
    <col min="1" max="1" width="7.7109375" style="2" customWidth="1"/>
    <col min="2" max="2" width="38" style="2" customWidth="1"/>
    <col min="3" max="3" width="18.140625" style="2" customWidth="1"/>
    <col min="4" max="4" width="36.85546875" style="1" customWidth="1"/>
    <col min="5" max="5" width="23.28515625" style="2" customWidth="1"/>
    <col min="6" max="6" width="48.42578125" style="1" customWidth="1"/>
    <col min="7" max="7" width="11.7109375" style="2" customWidth="1"/>
    <col min="8" max="8" width="14.5703125" style="2" customWidth="1"/>
    <col min="9" max="9" width="12.140625" style="2" customWidth="1"/>
    <col min="10" max="10" width="4" style="3" customWidth="1"/>
    <col min="11" max="14" width="5.42578125" style="3" customWidth="1"/>
    <col min="15" max="15" width="8" style="3" customWidth="1"/>
    <col min="16" max="33" width="5.42578125" style="3" customWidth="1"/>
    <col min="34" max="34" width="5.85546875" style="3" customWidth="1"/>
    <col min="35" max="41" width="7.5703125" style="3" customWidth="1"/>
    <col min="42" max="42" width="7.28515625" style="3" customWidth="1"/>
    <col min="43" max="50" width="7.5703125" style="3" customWidth="1"/>
    <col min="51" max="51" width="8.140625" style="3" customWidth="1"/>
    <col min="52" max="58" width="7.28515625" style="3" customWidth="1"/>
    <col min="59" max="16384" width="11.42578125" style="2"/>
  </cols>
  <sheetData>
    <row r="1" spans="1:58" ht="15.75" thickBot="1" x14ac:dyDescent="0.3">
      <c r="A1" s="66"/>
      <c r="B1" s="67"/>
      <c r="C1" s="72" t="s">
        <v>95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3" t="s">
        <v>99</v>
      </c>
      <c r="BD1" s="74"/>
      <c r="BE1" s="74"/>
      <c r="BF1" s="74"/>
    </row>
    <row r="2" spans="1:58" ht="15.75" thickBot="1" x14ac:dyDescent="0.3">
      <c r="A2" s="68"/>
      <c r="B2" s="69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4"/>
      <c r="BD2" s="74"/>
      <c r="BE2" s="74"/>
      <c r="BF2" s="74"/>
    </row>
    <row r="3" spans="1:58" ht="15.75" thickBot="1" x14ac:dyDescent="0.3">
      <c r="A3" s="68"/>
      <c r="B3" s="69"/>
      <c r="C3" s="72" t="s">
        <v>96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 t="s">
        <v>83</v>
      </c>
      <c r="BD3" s="72"/>
      <c r="BE3" s="72"/>
      <c r="BF3" s="72"/>
    </row>
    <row r="4" spans="1:58" ht="15.75" thickBot="1" x14ac:dyDescent="0.3">
      <c r="A4" s="68"/>
      <c r="B4" s="69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</row>
    <row r="5" spans="1:58" ht="15.75" thickBot="1" x14ac:dyDescent="0.3">
      <c r="A5" s="68"/>
      <c r="B5" s="69"/>
      <c r="C5" s="72" t="s">
        <v>97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 t="s">
        <v>84</v>
      </c>
      <c r="BD5" s="72"/>
      <c r="BE5" s="72"/>
      <c r="BF5" s="72"/>
    </row>
    <row r="6" spans="1:58" ht="15.75" thickBot="1" x14ac:dyDescent="0.3">
      <c r="A6" s="68"/>
      <c r="B6" s="69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</row>
    <row r="7" spans="1:58" ht="15.75" thickBot="1" x14ac:dyDescent="0.3">
      <c r="A7" s="70"/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</row>
    <row r="8" spans="1:58" ht="27.75" customHeight="1" thickBot="1" x14ac:dyDescent="0.3">
      <c r="A8" s="14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9" spans="1:58" ht="27.75" customHeight="1" thickBot="1" x14ac:dyDescent="0.3">
      <c r="A9" s="56" t="s">
        <v>47</v>
      </c>
      <c r="B9" s="56"/>
      <c r="C9" s="18">
        <v>45658</v>
      </c>
      <c r="D9" s="81" t="s">
        <v>48</v>
      </c>
      <c r="E9" s="82"/>
      <c r="F9" s="75" t="s">
        <v>272</v>
      </c>
      <c r="G9" s="75"/>
      <c r="H9" s="75"/>
      <c r="I9" s="75"/>
      <c r="J9" s="75"/>
      <c r="K9" s="75"/>
      <c r="L9" s="75"/>
      <c r="M9" s="75"/>
      <c r="N9" s="75"/>
      <c r="O9" s="75"/>
      <c r="P9" s="76" t="s">
        <v>49</v>
      </c>
      <c r="Q9" s="76"/>
      <c r="R9" s="76"/>
      <c r="S9" s="76"/>
      <c r="T9" s="76"/>
      <c r="U9" s="76"/>
      <c r="V9" s="77" t="s">
        <v>98</v>
      </c>
      <c r="W9" s="77"/>
      <c r="X9" s="77"/>
      <c r="Y9" s="77"/>
      <c r="Z9" s="77"/>
      <c r="AA9" s="77"/>
      <c r="AB9" s="77"/>
      <c r="AC9" s="77"/>
      <c r="AD9" s="77"/>
      <c r="AE9" s="77"/>
      <c r="AF9" s="77"/>
      <c r="AG9" s="56" t="s">
        <v>50</v>
      </c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78" t="s">
        <v>51</v>
      </c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80"/>
    </row>
    <row r="10" spans="1:58" ht="27.75" customHeight="1" thickBot="1" x14ac:dyDescent="0.3">
      <c r="A10" s="14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</row>
    <row r="11" spans="1:58" ht="15.75" thickBot="1" x14ac:dyDescent="0.3">
      <c r="A11" s="55" t="s">
        <v>271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</row>
    <row r="12" spans="1:58" ht="15.75" thickBot="1" x14ac:dyDescent="0.3">
      <c r="A12" s="56" t="s">
        <v>52</v>
      </c>
      <c r="B12" s="56"/>
      <c r="C12" s="57" t="s">
        <v>82</v>
      </c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9"/>
    </row>
    <row r="13" spans="1:58" ht="15.75" thickBot="1" x14ac:dyDescent="0.3">
      <c r="A13" s="56"/>
      <c r="B13" s="56"/>
      <c r="C13" s="60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2"/>
    </row>
    <row r="14" spans="1:58" ht="15.75" thickBot="1" x14ac:dyDescent="0.3">
      <c r="A14" s="56"/>
      <c r="B14" s="56"/>
      <c r="C14" s="60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2"/>
    </row>
    <row r="15" spans="1:58" ht="15.75" thickBot="1" x14ac:dyDescent="0.3">
      <c r="A15" s="56"/>
      <c r="B15" s="56"/>
      <c r="C15" s="60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2"/>
    </row>
    <row r="16" spans="1:58" ht="15.75" thickBot="1" x14ac:dyDescent="0.3">
      <c r="A16" s="56"/>
      <c r="B16" s="56"/>
      <c r="C16" s="60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2"/>
    </row>
    <row r="17" spans="1:58" ht="15.75" thickBot="1" x14ac:dyDescent="0.3">
      <c r="A17" s="56"/>
      <c r="B17" s="56"/>
      <c r="C17" s="60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2"/>
    </row>
    <row r="18" spans="1:58" ht="15.75" thickBot="1" x14ac:dyDescent="0.3">
      <c r="A18" s="56"/>
      <c r="B18" s="56"/>
      <c r="C18" s="63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5"/>
    </row>
    <row r="19" spans="1:58" ht="15.75" thickBot="1" x14ac:dyDescent="0.3">
      <c r="A19" s="20"/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</row>
    <row r="20" spans="1:58" ht="13.5" customHeight="1" thickBot="1" x14ac:dyDescent="0.3">
      <c r="A20" s="81" t="s">
        <v>2</v>
      </c>
      <c r="B20" s="116"/>
      <c r="C20" s="116"/>
      <c r="D20" s="116"/>
      <c r="E20" s="82"/>
      <c r="F20" s="56" t="s">
        <v>53</v>
      </c>
      <c r="G20" s="56"/>
      <c r="H20" s="56"/>
      <c r="I20" s="77" t="s">
        <v>94</v>
      </c>
      <c r="J20" s="77"/>
      <c r="K20" s="77"/>
      <c r="L20" s="77"/>
      <c r="M20" s="77"/>
      <c r="N20" s="56" t="s">
        <v>54</v>
      </c>
      <c r="O20" s="56"/>
      <c r="P20" s="56"/>
      <c r="Q20" s="56"/>
      <c r="R20" s="56"/>
      <c r="S20" s="56"/>
      <c r="T20" s="56"/>
      <c r="U20" s="56"/>
      <c r="V20" s="77" t="s">
        <v>55</v>
      </c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56" t="s">
        <v>56</v>
      </c>
      <c r="AL20" s="56"/>
      <c r="AM20" s="56"/>
      <c r="AN20" s="56"/>
      <c r="AO20" s="56"/>
      <c r="AP20" s="56"/>
      <c r="AQ20" s="56"/>
      <c r="AR20" s="56"/>
      <c r="AS20" s="56"/>
      <c r="AT20" s="113" t="s">
        <v>57</v>
      </c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5"/>
    </row>
    <row r="21" spans="1:58" ht="15.75" thickBot="1" x14ac:dyDescent="0.3">
      <c r="A21" s="20"/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</row>
    <row r="22" spans="1:58" x14ac:dyDescent="0.25">
      <c r="A22" s="83" t="s">
        <v>0</v>
      </c>
      <c r="B22" s="83" t="s">
        <v>109</v>
      </c>
      <c r="C22" s="85" t="s">
        <v>24</v>
      </c>
      <c r="D22" s="83" t="s">
        <v>1</v>
      </c>
      <c r="E22" s="112" t="s">
        <v>160</v>
      </c>
      <c r="F22" s="83" t="s">
        <v>163</v>
      </c>
      <c r="G22" s="83" t="s">
        <v>2</v>
      </c>
      <c r="H22" s="83"/>
      <c r="I22" s="83"/>
      <c r="J22" s="83" t="s">
        <v>3</v>
      </c>
      <c r="K22" s="83" t="s">
        <v>4</v>
      </c>
      <c r="L22" s="83"/>
      <c r="M22" s="83"/>
      <c r="N22" s="83"/>
      <c r="O22" s="83" t="s">
        <v>5</v>
      </c>
      <c r="P22" s="83"/>
      <c r="Q22" s="83"/>
      <c r="R22" s="83"/>
      <c r="S22" s="83" t="s">
        <v>6</v>
      </c>
      <c r="T22" s="83"/>
      <c r="U22" s="83"/>
      <c r="V22" s="83"/>
      <c r="W22" s="83" t="s">
        <v>7</v>
      </c>
      <c r="X22" s="83"/>
      <c r="Y22" s="83"/>
      <c r="Z22" s="83"/>
      <c r="AA22" s="83" t="s">
        <v>8</v>
      </c>
      <c r="AB22" s="83"/>
      <c r="AC22" s="83"/>
      <c r="AD22" s="83"/>
      <c r="AE22" s="83" t="s">
        <v>9</v>
      </c>
      <c r="AF22" s="83"/>
      <c r="AG22" s="83"/>
      <c r="AH22" s="83"/>
      <c r="AI22" s="83" t="s">
        <v>10</v>
      </c>
      <c r="AJ22" s="83"/>
      <c r="AK22" s="83"/>
      <c r="AL22" s="83"/>
      <c r="AM22" s="83" t="s">
        <v>11</v>
      </c>
      <c r="AN22" s="83"/>
      <c r="AO22" s="83"/>
      <c r="AP22" s="83"/>
      <c r="AQ22" s="83" t="s">
        <v>12</v>
      </c>
      <c r="AR22" s="83"/>
      <c r="AS22" s="83"/>
      <c r="AT22" s="83"/>
      <c r="AU22" s="83" t="s">
        <v>13</v>
      </c>
      <c r="AV22" s="83"/>
      <c r="AW22" s="83"/>
      <c r="AX22" s="83"/>
      <c r="AY22" s="83" t="s">
        <v>14</v>
      </c>
      <c r="AZ22" s="83"/>
      <c r="BA22" s="83"/>
      <c r="BB22" s="83"/>
      <c r="BC22" s="83" t="s">
        <v>15</v>
      </c>
      <c r="BD22" s="83"/>
      <c r="BE22" s="83"/>
      <c r="BF22" s="83"/>
    </row>
    <row r="23" spans="1:58" s="4" customFormat="1" x14ac:dyDescent="0.25">
      <c r="A23" s="83"/>
      <c r="B23" s="83"/>
      <c r="C23" s="86"/>
      <c r="D23" s="83"/>
      <c r="E23" s="86"/>
      <c r="F23" s="83"/>
      <c r="G23" s="5" t="s">
        <v>16</v>
      </c>
      <c r="H23" s="5" t="s">
        <v>17</v>
      </c>
      <c r="I23" s="5" t="s">
        <v>18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</row>
    <row r="24" spans="1:58" x14ac:dyDescent="0.25">
      <c r="A24" s="83"/>
      <c r="B24" s="83"/>
      <c r="C24" s="87"/>
      <c r="D24" s="83"/>
      <c r="E24" s="87"/>
      <c r="F24" s="83"/>
      <c r="G24" s="6"/>
      <c r="H24" s="6"/>
      <c r="I24" s="6"/>
      <c r="J24" s="83"/>
      <c r="K24" s="5">
        <v>1</v>
      </c>
      <c r="L24" s="5">
        <v>2</v>
      </c>
      <c r="M24" s="5">
        <v>3</v>
      </c>
      <c r="N24" s="5">
        <v>4</v>
      </c>
      <c r="O24" s="5">
        <v>1</v>
      </c>
      <c r="P24" s="5">
        <v>2</v>
      </c>
      <c r="Q24" s="5">
        <v>3</v>
      </c>
      <c r="R24" s="5">
        <v>4</v>
      </c>
      <c r="S24" s="5">
        <v>1</v>
      </c>
      <c r="T24" s="5">
        <v>2</v>
      </c>
      <c r="U24" s="5">
        <v>3</v>
      </c>
      <c r="V24" s="5">
        <v>4</v>
      </c>
      <c r="W24" s="5">
        <v>1</v>
      </c>
      <c r="X24" s="5">
        <v>2</v>
      </c>
      <c r="Y24" s="5">
        <v>3</v>
      </c>
      <c r="Z24" s="5">
        <v>4</v>
      </c>
      <c r="AA24" s="5">
        <v>1</v>
      </c>
      <c r="AB24" s="5">
        <v>2</v>
      </c>
      <c r="AC24" s="5">
        <v>3</v>
      </c>
      <c r="AD24" s="5">
        <v>4</v>
      </c>
      <c r="AE24" s="5">
        <v>1</v>
      </c>
      <c r="AF24" s="5">
        <v>2</v>
      </c>
      <c r="AG24" s="5">
        <v>3</v>
      </c>
      <c r="AH24" s="5">
        <v>4</v>
      </c>
      <c r="AI24" s="5">
        <v>1</v>
      </c>
      <c r="AJ24" s="5">
        <v>2</v>
      </c>
      <c r="AK24" s="5">
        <v>3</v>
      </c>
      <c r="AL24" s="5">
        <v>4</v>
      </c>
      <c r="AM24" s="5">
        <v>1</v>
      </c>
      <c r="AN24" s="5">
        <v>2</v>
      </c>
      <c r="AO24" s="5">
        <v>3</v>
      </c>
      <c r="AP24" s="5">
        <v>4</v>
      </c>
      <c r="AQ24" s="5">
        <v>1</v>
      </c>
      <c r="AR24" s="5">
        <v>2</v>
      </c>
      <c r="AS24" s="5">
        <v>3</v>
      </c>
      <c r="AT24" s="5">
        <v>4</v>
      </c>
      <c r="AU24" s="5">
        <v>1</v>
      </c>
      <c r="AV24" s="5">
        <v>2</v>
      </c>
      <c r="AW24" s="5">
        <v>3</v>
      </c>
      <c r="AX24" s="5">
        <v>4</v>
      </c>
      <c r="AY24" s="5">
        <v>1</v>
      </c>
      <c r="AZ24" s="5">
        <v>2</v>
      </c>
      <c r="BA24" s="5">
        <v>3</v>
      </c>
      <c r="BB24" s="5">
        <v>4</v>
      </c>
      <c r="BC24" s="5">
        <v>1</v>
      </c>
      <c r="BD24" s="5">
        <v>2</v>
      </c>
      <c r="BE24" s="5">
        <v>3</v>
      </c>
      <c r="BF24" s="5">
        <v>4</v>
      </c>
    </row>
    <row r="25" spans="1:58" x14ac:dyDescent="0.25">
      <c r="A25" s="40">
        <v>1</v>
      </c>
      <c r="B25" s="40" t="s">
        <v>332</v>
      </c>
      <c r="C25" s="40" t="s">
        <v>264</v>
      </c>
      <c r="D25" s="89" t="s">
        <v>329</v>
      </c>
      <c r="E25" s="38" t="s">
        <v>167</v>
      </c>
      <c r="F25" s="89" t="s">
        <v>328</v>
      </c>
      <c r="G25" s="36" t="s">
        <v>20</v>
      </c>
      <c r="H25" s="36" t="s">
        <v>20</v>
      </c>
      <c r="I25" s="36" t="s">
        <v>19</v>
      </c>
      <c r="J25" s="7" t="s">
        <v>21</v>
      </c>
      <c r="K25" s="8"/>
      <c r="L25" s="8"/>
      <c r="M25" s="8"/>
      <c r="N25" s="8"/>
      <c r="O25" s="8"/>
      <c r="P25" s="8"/>
      <c r="Q25" s="8"/>
      <c r="R25" s="7">
        <v>1</v>
      </c>
      <c r="S25" s="8"/>
      <c r="T25" s="8"/>
      <c r="U25" s="8"/>
      <c r="V25" s="7">
        <v>1</v>
      </c>
      <c r="W25" s="8"/>
      <c r="X25" s="8"/>
      <c r="Y25" s="8"/>
      <c r="Z25" s="7">
        <v>1</v>
      </c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</row>
    <row r="26" spans="1:58" ht="49.5" customHeight="1" x14ac:dyDescent="0.25">
      <c r="A26" s="40"/>
      <c r="B26" s="40"/>
      <c r="C26" s="40"/>
      <c r="D26" s="89"/>
      <c r="E26" s="39"/>
      <c r="F26" s="89"/>
      <c r="G26" s="36"/>
      <c r="H26" s="36"/>
      <c r="I26" s="36"/>
      <c r="J26" s="9" t="s">
        <v>22</v>
      </c>
      <c r="K26" s="8"/>
      <c r="L26" s="8"/>
      <c r="M26" s="8"/>
      <c r="N26" s="8"/>
      <c r="O26" s="8"/>
      <c r="P26" s="8"/>
      <c r="Q26" s="8"/>
      <c r="R26" s="9"/>
      <c r="S26" s="8"/>
      <c r="T26" s="8"/>
      <c r="U26" s="8"/>
      <c r="V26" s="9"/>
      <c r="W26" s="8"/>
      <c r="X26" s="8"/>
      <c r="Y26" s="8"/>
      <c r="Z26" s="9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</row>
    <row r="27" spans="1:58" x14ac:dyDescent="0.25">
      <c r="A27" s="40"/>
      <c r="B27" s="40"/>
      <c r="C27" s="40"/>
      <c r="D27" s="89" t="s">
        <v>331</v>
      </c>
      <c r="E27" s="38" t="s">
        <v>167</v>
      </c>
      <c r="F27" s="89" t="s">
        <v>330</v>
      </c>
      <c r="G27" s="36" t="s">
        <v>20</v>
      </c>
      <c r="H27" s="36" t="s">
        <v>20</v>
      </c>
      <c r="I27" s="36" t="s">
        <v>19</v>
      </c>
      <c r="J27" s="7" t="s">
        <v>21</v>
      </c>
      <c r="K27" s="8"/>
      <c r="L27" s="8"/>
      <c r="M27" s="8"/>
      <c r="N27" s="8"/>
      <c r="O27" s="8"/>
      <c r="P27" s="8"/>
      <c r="Q27" s="8"/>
      <c r="R27" s="7">
        <v>1</v>
      </c>
      <c r="S27" s="8"/>
      <c r="T27" s="8"/>
      <c r="U27" s="8"/>
      <c r="V27" s="7">
        <v>1</v>
      </c>
      <c r="W27" s="8"/>
      <c r="X27" s="8"/>
      <c r="Y27" s="8"/>
      <c r="Z27" s="7">
        <v>1</v>
      </c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</row>
    <row r="28" spans="1:58" x14ac:dyDescent="0.25">
      <c r="A28" s="40"/>
      <c r="B28" s="40"/>
      <c r="C28" s="40"/>
      <c r="D28" s="89"/>
      <c r="E28" s="39"/>
      <c r="F28" s="89"/>
      <c r="G28" s="36"/>
      <c r="H28" s="36"/>
      <c r="I28" s="36"/>
      <c r="J28" s="9" t="s">
        <v>22</v>
      </c>
      <c r="K28" s="8"/>
      <c r="L28" s="8"/>
      <c r="M28" s="8"/>
      <c r="N28" s="8"/>
      <c r="O28" s="8"/>
      <c r="P28" s="8"/>
      <c r="Q28" s="8"/>
      <c r="R28" s="9"/>
      <c r="S28" s="8"/>
      <c r="T28" s="8"/>
      <c r="U28" s="8"/>
      <c r="V28" s="9"/>
      <c r="W28" s="8"/>
      <c r="X28" s="8"/>
      <c r="Y28" s="8"/>
      <c r="Z28" s="9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</row>
    <row r="29" spans="1:58" x14ac:dyDescent="0.25">
      <c r="A29" s="37">
        <v>2</v>
      </c>
      <c r="B29" s="36" t="s">
        <v>120</v>
      </c>
      <c r="C29" s="36" t="s">
        <v>121</v>
      </c>
      <c r="D29" s="35" t="s">
        <v>122</v>
      </c>
      <c r="E29" s="36" t="s">
        <v>185</v>
      </c>
      <c r="F29" s="41" t="s">
        <v>122</v>
      </c>
      <c r="G29" s="38" t="s">
        <v>20</v>
      </c>
      <c r="H29" s="38" t="s">
        <v>26</v>
      </c>
      <c r="I29" s="38" t="s">
        <v>28</v>
      </c>
      <c r="J29" s="7" t="s">
        <v>21</v>
      </c>
      <c r="K29" s="8"/>
      <c r="L29" s="8"/>
      <c r="M29" s="8"/>
      <c r="N29" s="7">
        <v>1</v>
      </c>
      <c r="O29" s="8"/>
      <c r="P29" s="8"/>
      <c r="Q29" s="8"/>
      <c r="R29" s="7">
        <v>1</v>
      </c>
      <c r="S29" s="8"/>
      <c r="T29" s="8"/>
      <c r="U29" s="8"/>
      <c r="V29" s="7">
        <v>1</v>
      </c>
      <c r="W29" s="8"/>
      <c r="X29" s="8"/>
      <c r="Y29" s="8"/>
      <c r="Z29" s="7">
        <v>1</v>
      </c>
      <c r="AA29" s="8"/>
      <c r="AB29" s="8"/>
      <c r="AC29" s="8"/>
      <c r="AD29" s="7">
        <v>1</v>
      </c>
      <c r="AE29" s="8"/>
      <c r="AF29" s="8"/>
      <c r="AG29" s="8"/>
      <c r="AH29" s="7">
        <v>1</v>
      </c>
      <c r="AI29" s="8"/>
      <c r="AJ29" s="8"/>
      <c r="AK29" s="8"/>
      <c r="AL29" s="7">
        <v>1</v>
      </c>
      <c r="AM29" s="8"/>
      <c r="AN29" s="8"/>
      <c r="AO29" s="8"/>
      <c r="AP29" s="7">
        <v>1</v>
      </c>
      <c r="AQ29" s="8"/>
      <c r="AR29" s="8"/>
      <c r="AS29" s="8"/>
      <c r="AT29" s="7">
        <v>1</v>
      </c>
      <c r="AU29" s="8"/>
      <c r="AV29" s="8"/>
      <c r="AW29" s="8"/>
      <c r="AX29" s="7">
        <v>1</v>
      </c>
      <c r="AY29" s="8"/>
      <c r="AZ29" s="8"/>
      <c r="BA29" s="8"/>
      <c r="BB29" s="7">
        <v>1</v>
      </c>
      <c r="BC29" s="8"/>
      <c r="BD29" s="8"/>
      <c r="BE29" s="8"/>
      <c r="BF29" s="7">
        <v>1</v>
      </c>
    </row>
    <row r="30" spans="1:58" x14ac:dyDescent="0.25">
      <c r="A30" s="37"/>
      <c r="B30" s="36"/>
      <c r="C30" s="36"/>
      <c r="D30" s="35"/>
      <c r="E30" s="36"/>
      <c r="F30" s="42"/>
      <c r="G30" s="39"/>
      <c r="H30" s="39"/>
      <c r="I30" s="39"/>
      <c r="J30" s="9" t="s">
        <v>22</v>
      </c>
      <c r="K30" s="8"/>
      <c r="L30" s="8"/>
      <c r="M30" s="8"/>
      <c r="N30" s="9"/>
      <c r="O30" s="8"/>
      <c r="P30" s="8"/>
      <c r="Q30" s="8"/>
      <c r="R30" s="9"/>
      <c r="S30" s="8"/>
      <c r="T30" s="8"/>
      <c r="U30" s="8"/>
      <c r="V30" s="9"/>
      <c r="W30" s="8"/>
      <c r="X30" s="8"/>
      <c r="Y30" s="8"/>
      <c r="Z30" s="9"/>
      <c r="AA30" s="8"/>
      <c r="AB30" s="8"/>
      <c r="AC30" s="8"/>
      <c r="AD30" s="9"/>
      <c r="AE30" s="8"/>
      <c r="AF30" s="8"/>
      <c r="AG30" s="8"/>
      <c r="AH30" s="9"/>
      <c r="AI30" s="8"/>
      <c r="AJ30" s="8"/>
      <c r="AK30" s="8"/>
      <c r="AL30" s="9"/>
      <c r="AM30" s="8"/>
      <c r="AN30" s="8"/>
      <c r="AO30" s="8"/>
      <c r="AP30" s="9"/>
      <c r="AQ30" s="8"/>
      <c r="AR30" s="8"/>
      <c r="AS30" s="8"/>
      <c r="AT30" s="9"/>
      <c r="AU30" s="8"/>
      <c r="AV30" s="8"/>
      <c r="AW30" s="8"/>
      <c r="AX30" s="9"/>
      <c r="AY30" s="8"/>
      <c r="AZ30" s="8"/>
      <c r="BA30" s="8"/>
      <c r="BB30" s="9"/>
      <c r="BC30" s="8"/>
      <c r="BD30" s="8"/>
      <c r="BE30" s="8"/>
      <c r="BF30" s="9"/>
    </row>
    <row r="31" spans="1:58" x14ac:dyDescent="0.25">
      <c r="A31" s="37"/>
      <c r="B31" s="36"/>
      <c r="C31" s="36"/>
      <c r="D31" s="35" t="s">
        <v>27</v>
      </c>
      <c r="E31" s="36" t="s">
        <v>185</v>
      </c>
      <c r="F31" s="41" t="s">
        <v>196</v>
      </c>
      <c r="G31" s="38" t="s">
        <v>20</v>
      </c>
      <c r="H31" s="38" t="s">
        <v>26</v>
      </c>
      <c r="I31" s="38" t="s">
        <v>28</v>
      </c>
      <c r="J31" s="7" t="s">
        <v>21</v>
      </c>
      <c r="K31" s="8"/>
      <c r="L31" s="8"/>
      <c r="M31" s="8"/>
      <c r="N31" s="7">
        <v>1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</row>
    <row r="32" spans="1:58" x14ac:dyDescent="0.25">
      <c r="A32" s="37"/>
      <c r="B32" s="36"/>
      <c r="C32" s="36"/>
      <c r="D32" s="35"/>
      <c r="E32" s="36"/>
      <c r="F32" s="42"/>
      <c r="G32" s="39"/>
      <c r="H32" s="39"/>
      <c r="I32" s="39"/>
      <c r="J32" s="9" t="s">
        <v>22</v>
      </c>
      <c r="K32" s="8"/>
      <c r="L32" s="8"/>
      <c r="M32" s="8"/>
      <c r="N32" s="9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</row>
    <row r="33" spans="1:58" x14ac:dyDescent="0.25">
      <c r="A33" s="37"/>
      <c r="B33" s="36"/>
      <c r="C33" s="36"/>
      <c r="D33" s="35" t="s">
        <v>197</v>
      </c>
      <c r="E33" s="36" t="s">
        <v>185</v>
      </c>
      <c r="F33" s="41" t="s">
        <v>195</v>
      </c>
      <c r="G33" s="38" t="s">
        <v>20</v>
      </c>
      <c r="H33" s="38" t="s">
        <v>26</v>
      </c>
      <c r="I33" s="38" t="s">
        <v>28</v>
      </c>
      <c r="J33" s="7" t="s">
        <v>21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7">
        <v>1</v>
      </c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</row>
    <row r="34" spans="1:58" x14ac:dyDescent="0.25">
      <c r="A34" s="37"/>
      <c r="B34" s="36"/>
      <c r="C34" s="36"/>
      <c r="D34" s="35"/>
      <c r="E34" s="36"/>
      <c r="F34" s="42"/>
      <c r="G34" s="39"/>
      <c r="H34" s="39"/>
      <c r="I34" s="39"/>
      <c r="J34" s="9" t="s">
        <v>22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9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</row>
    <row r="35" spans="1:58" x14ac:dyDescent="0.25">
      <c r="A35" s="37"/>
      <c r="B35" s="36"/>
      <c r="C35" s="36"/>
      <c r="D35" s="35" t="s">
        <v>333</v>
      </c>
      <c r="E35" s="36" t="s">
        <v>185</v>
      </c>
      <c r="F35" s="41" t="s">
        <v>198</v>
      </c>
      <c r="G35" s="38" t="s">
        <v>20</v>
      </c>
      <c r="H35" s="38" t="s">
        <v>26</v>
      </c>
      <c r="I35" s="38" t="s">
        <v>28</v>
      </c>
      <c r="J35" s="7" t="s">
        <v>21</v>
      </c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7">
        <v>1</v>
      </c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</row>
    <row r="36" spans="1:58" x14ac:dyDescent="0.25">
      <c r="A36" s="37"/>
      <c r="B36" s="36"/>
      <c r="C36" s="36"/>
      <c r="D36" s="35"/>
      <c r="E36" s="36"/>
      <c r="F36" s="42"/>
      <c r="G36" s="39"/>
      <c r="H36" s="39"/>
      <c r="I36" s="39"/>
      <c r="J36" s="9" t="s">
        <v>22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9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</row>
    <row r="37" spans="1:58" x14ac:dyDescent="0.25">
      <c r="A37" s="36">
        <v>3</v>
      </c>
      <c r="B37" s="36" t="s">
        <v>120</v>
      </c>
      <c r="C37" s="36" t="s">
        <v>126</v>
      </c>
      <c r="D37" s="45" t="s">
        <v>202</v>
      </c>
      <c r="E37" s="36" t="s">
        <v>207</v>
      </c>
      <c r="F37" s="35" t="s">
        <v>201</v>
      </c>
      <c r="G37" s="36" t="s">
        <v>20</v>
      </c>
      <c r="H37" s="36" t="s">
        <v>26</v>
      </c>
      <c r="I37" s="36" t="s">
        <v>30</v>
      </c>
      <c r="J37" s="7" t="s">
        <v>21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7">
        <v>1</v>
      </c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</row>
    <row r="38" spans="1:58" x14ac:dyDescent="0.25">
      <c r="A38" s="36"/>
      <c r="B38" s="36"/>
      <c r="C38" s="36"/>
      <c r="D38" s="45"/>
      <c r="E38" s="36"/>
      <c r="F38" s="35"/>
      <c r="G38" s="36"/>
      <c r="H38" s="36"/>
      <c r="I38" s="36"/>
      <c r="J38" s="9" t="s">
        <v>22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9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</row>
    <row r="39" spans="1:58" x14ac:dyDescent="0.25">
      <c r="A39" s="36"/>
      <c r="B39" s="36"/>
      <c r="C39" s="36"/>
      <c r="D39" s="35" t="s">
        <v>305</v>
      </c>
      <c r="E39" s="36" t="s">
        <v>207</v>
      </c>
      <c r="F39" s="43" t="s">
        <v>203</v>
      </c>
      <c r="G39" s="38" t="s">
        <v>20</v>
      </c>
      <c r="H39" s="38" t="s">
        <v>25</v>
      </c>
      <c r="I39" s="38" t="s">
        <v>30</v>
      </c>
      <c r="J39" s="7" t="s">
        <v>21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">
        <v>1</v>
      </c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</row>
    <row r="40" spans="1:58" x14ac:dyDescent="0.25">
      <c r="A40" s="36"/>
      <c r="B40" s="36"/>
      <c r="C40" s="36"/>
      <c r="D40" s="35"/>
      <c r="E40" s="36"/>
      <c r="F40" s="44"/>
      <c r="G40" s="39"/>
      <c r="H40" s="39"/>
      <c r="I40" s="39"/>
      <c r="J40" s="9" t="s">
        <v>22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9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</row>
    <row r="41" spans="1:58" x14ac:dyDescent="0.25">
      <c r="A41" s="36"/>
      <c r="B41" s="36"/>
      <c r="C41" s="36"/>
      <c r="D41" s="35" t="s">
        <v>306</v>
      </c>
      <c r="E41" s="36" t="s">
        <v>207</v>
      </c>
      <c r="F41" s="43" t="s">
        <v>203</v>
      </c>
      <c r="G41" s="38" t="s">
        <v>20</v>
      </c>
      <c r="H41" s="38" t="s">
        <v>26</v>
      </c>
      <c r="I41" s="38" t="s">
        <v>30</v>
      </c>
      <c r="J41" s="7" t="s">
        <v>21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">
        <v>1</v>
      </c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</row>
    <row r="42" spans="1:58" ht="16.5" customHeight="1" x14ac:dyDescent="0.25">
      <c r="A42" s="36"/>
      <c r="B42" s="36"/>
      <c r="C42" s="36"/>
      <c r="D42" s="35"/>
      <c r="E42" s="36"/>
      <c r="F42" s="44"/>
      <c r="G42" s="39"/>
      <c r="H42" s="39"/>
      <c r="I42" s="39"/>
      <c r="J42" s="9" t="s">
        <v>22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9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</row>
    <row r="43" spans="1:58" ht="15" customHeight="1" x14ac:dyDescent="0.25">
      <c r="A43" s="37">
        <v>4</v>
      </c>
      <c r="B43" s="36" t="s">
        <v>118</v>
      </c>
      <c r="C43" s="36" t="s">
        <v>265</v>
      </c>
      <c r="D43" s="35" t="s">
        <v>212</v>
      </c>
      <c r="E43" s="36" t="s">
        <v>217</v>
      </c>
      <c r="F43" s="35" t="s">
        <v>213</v>
      </c>
      <c r="G43" s="37" t="s">
        <v>20</v>
      </c>
      <c r="H43" s="36" t="s">
        <v>40</v>
      </c>
      <c r="I43" s="36" t="s">
        <v>41</v>
      </c>
      <c r="J43" s="7" t="s">
        <v>21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7">
        <v>1</v>
      </c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</row>
    <row r="44" spans="1:58" x14ac:dyDescent="0.25">
      <c r="A44" s="37"/>
      <c r="B44" s="36"/>
      <c r="C44" s="36"/>
      <c r="D44" s="35"/>
      <c r="E44" s="36"/>
      <c r="F44" s="35"/>
      <c r="G44" s="37"/>
      <c r="H44" s="36"/>
      <c r="I44" s="36"/>
      <c r="J44" s="9" t="s">
        <v>22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9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</row>
    <row r="45" spans="1:58" ht="15" customHeight="1" x14ac:dyDescent="0.25">
      <c r="A45" s="37"/>
      <c r="B45" s="36"/>
      <c r="C45" s="36"/>
      <c r="D45" s="35" t="s">
        <v>307</v>
      </c>
      <c r="E45" s="36" t="s">
        <v>217</v>
      </c>
      <c r="F45" s="35" t="s">
        <v>214</v>
      </c>
      <c r="G45" s="37" t="s">
        <v>20</v>
      </c>
      <c r="H45" s="36" t="s">
        <v>40</v>
      </c>
      <c r="I45" s="36" t="s">
        <v>41</v>
      </c>
      <c r="J45" s="7" t="s">
        <v>21</v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7">
        <v>1</v>
      </c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</row>
    <row r="46" spans="1:58" x14ac:dyDescent="0.25">
      <c r="A46" s="37"/>
      <c r="B46" s="36"/>
      <c r="C46" s="36"/>
      <c r="D46" s="35"/>
      <c r="E46" s="36"/>
      <c r="F46" s="35"/>
      <c r="G46" s="37"/>
      <c r="H46" s="36"/>
      <c r="I46" s="36"/>
      <c r="J46" s="9" t="s">
        <v>22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9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</row>
    <row r="47" spans="1:58" x14ac:dyDescent="0.25">
      <c r="A47" s="37"/>
      <c r="B47" s="36"/>
      <c r="C47" s="36"/>
      <c r="D47" s="35" t="s">
        <v>313</v>
      </c>
      <c r="E47" s="36" t="s">
        <v>217</v>
      </c>
      <c r="F47" s="35" t="s">
        <v>214</v>
      </c>
      <c r="G47" s="37" t="s">
        <v>20</v>
      </c>
      <c r="H47" s="36" t="s">
        <v>45</v>
      </c>
      <c r="I47" s="36" t="s">
        <v>41</v>
      </c>
      <c r="J47" s="7" t="s">
        <v>21</v>
      </c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7">
        <v>1</v>
      </c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</row>
    <row r="48" spans="1:58" x14ac:dyDescent="0.25">
      <c r="A48" s="37"/>
      <c r="B48" s="36"/>
      <c r="C48" s="36"/>
      <c r="D48" s="35"/>
      <c r="E48" s="36"/>
      <c r="F48" s="35"/>
      <c r="G48" s="37"/>
      <c r="H48" s="36"/>
      <c r="I48" s="36"/>
      <c r="J48" s="9" t="s">
        <v>22</v>
      </c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9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</row>
    <row r="49" spans="1:58" ht="15" customHeight="1" x14ac:dyDescent="0.25">
      <c r="A49" s="36">
        <v>5</v>
      </c>
      <c r="B49" s="36" t="s">
        <v>118</v>
      </c>
      <c r="C49" s="36" t="s">
        <v>74</v>
      </c>
      <c r="D49" s="41" t="s">
        <v>334</v>
      </c>
      <c r="E49" s="38" t="s">
        <v>258</v>
      </c>
      <c r="F49" s="41" t="s">
        <v>224</v>
      </c>
      <c r="G49" s="32" t="s">
        <v>20</v>
      </c>
      <c r="H49" s="38" t="s">
        <v>72</v>
      </c>
      <c r="I49" s="38" t="s">
        <v>259</v>
      </c>
      <c r="J49" s="7" t="s">
        <v>21</v>
      </c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7">
        <v>1</v>
      </c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</row>
    <row r="50" spans="1:58" x14ac:dyDescent="0.25">
      <c r="A50" s="36"/>
      <c r="B50" s="36"/>
      <c r="C50" s="36"/>
      <c r="D50" s="42"/>
      <c r="E50" s="39"/>
      <c r="F50" s="42"/>
      <c r="G50" s="34"/>
      <c r="H50" s="39"/>
      <c r="I50" s="39"/>
      <c r="J50" s="9" t="s">
        <v>22</v>
      </c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9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</row>
    <row r="51" spans="1:58" ht="15" customHeight="1" x14ac:dyDescent="0.25">
      <c r="A51" s="36"/>
      <c r="B51" s="36"/>
      <c r="C51" s="36"/>
      <c r="D51" s="43" t="s">
        <v>335</v>
      </c>
      <c r="E51" s="38" t="s">
        <v>258</v>
      </c>
      <c r="F51" s="41" t="s">
        <v>224</v>
      </c>
      <c r="G51" s="32" t="s">
        <v>20</v>
      </c>
      <c r="H51" s="38" t="s">
        <v>72</v>
      </c>
      <c r="I51" s="38" t="s">
        <v>259</v>
      </c>
      <c r="J51" s="7" t="s">
        <v>21</v>
      </c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7">
        <v>1</v>
      </c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</row>
    <row r="52" spans="1:58" x14ac:dyDescent="0.25">
      <c r="A52" s="36"/>
      <c r="B52" s="36"/>
      <c r="C52" s="36"/>
      <c r="D52" s="44"/>
      <c r="E52" s="39"/>
      <c r="F52" s="42"/>
      <c r="G52" s="34"/>
      <c r="H52" s="39"/>
      <c r="I52" s="39"/>
      <c r="J52" s="9" t="s">
        <v>22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9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</row>
    <row r="53" spans="1:58" ht="15" customHeight="1" x14ac:dyDescent="0.25">
      <c r="A53" s="36"/>
      <c r="B53" s="36"/>
      <c r="C53" s="36"/>
      <c r="D53" s="43" t="s">
        <v>257</v>
      </c>
      <c r="E53" s="38" t="s">
        <v>258</v>
      </c>
      <c r="F53" s="41" t="s">
        <v>224</v>
      </c>
      <c r="G53" s="32" t="s">
        <v>20</v>
      </c>
      <c r="H53" s="38" t="s">
        <v>72</v>
      </c>
      <c r="I53" s="38" t="s">
        <v>259</v>
      </c>
      <c r="J53" s="7" t="s">
        <v>21</v>
      </c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7">
        <v>1</v>
      </c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</row>
    <row r="54" spans="1:58" x14ac:dyDescent="0.25">
      <c r="A54" s="36"/>
      <c r="B54" s="36"/>
      <c r="C54" s="36"/>
      <c r="D54" s="44"/>
      <c r="E54" s="39"/>
      <c r="F54" s="42"/>
      <c r="G54" s="34"/>
      <c r="H54" s="39"/>
      <c r="I54" s="39"/>
      <c r="J54" s="9" t="s">
        <v>22</v>
      </c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9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</row>
    <row r="55" spans="1:58" ht="15" customHeight="1" x14ac:dyDescent="0.25">
      <c r="A55" s="36"/>
      <c r="B55" s="36"/>
      <c r="C55" s="36"/>
      <c r="D55" s="43" t="s">
        <v>104</v>
      </c>
      <c r="E55" s="38" t="s">
        <v>258</v>
      </c>
      <c r="F55" s="43" t="s">
        <v>224</v>
      </c>
      <c r="G55" s="32" t="s">
        <v>20</v>
      </c>
      <c r="H55" s="38" t="s">
        <v>72</v>
      </c>
      <c r="I55" s="38" t="s">
        <v>259</v>
      </c>
      <c r="J55" s="7" t="s">
        <v>21</v>
      </c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7">
        <v>1</v>
      </c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</row>
    <row r="56" spans="1:58" x14ac:dyDescent="0.25">
      <c r="A56" s="36"/>
      <c r="B56" s="36"/>
      <c r="C56" s="36"/>
      <c r="D56" s="44"/>
      <c r="E56" s="39"/>
      <c r="F56" s="44"/>
      <c r="G56" s="34"/>
      <c r="H56" s="39"/>
      <c r="I56" s="39"/>
      <c r="J56" s="9" t="s">
        <v>22</v>
      </c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9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</row>
    <row r="57" spans="1:58" ht="15" customHeight="1" x14ac:dyDescent="0.25">
      <c r="A57" s="36"/>
      <c r="B57" s="36"/>
      <c r="C57" s="36"/>
      <c r="D57" s="43" t="s">
        <v>255</v>
      </c>
      <c r="E57" s="38" t="s">
        <v>258</v>
      </c>
      <c r="F57" s="43" t="s">
        <v>224</v>
      </c>
      <c r="G57" s="32" t="s">
        <v>20</v>
      </c>
      <c r="H57" s="38" t="s">
        <v>72</v>
      </c>
      <c r="I57" s="38" t="s">
        <v>259</v>
      </c>
      <c r="J57" s="7" t="s">
        <v>21</v>
      </c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7">
        <v>1</v>
      </c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</row>
    <row r="58" spans="1:58" x14ac:dyDescent="0.25">
      <c r="A58" s="36"/>
      <c r="B58" s="36"/>
      <c r="C58" s="36"/>
      <c r="D58" s="44"/>
      <c r="E58" s="39"/>
      <c r="F58" s="44"/>
      <c r="G58" s="34"/>
      <c r="H58" s="39"/>
      <c r="I58" s="39"/>
      <c r="J58" s="9" t="s">
        <v>22</v>
      </c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9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</row>
    <row r="59" spans="1:58" ht="15" customHeight="1" x14ac:dyDescent="0.25">
      <c r="A59" s="36"/>
      <c r="B59" s="36"/>
      <c r="C59" s="36"/>
      <c r="D59" s="43" t="s">
        <v>105</v>
      </c>
      <c r="E59" s="38" t="s">
        <v>258</v>
      </c>
      <c r="F59" s="43" t="s">
        <v>224</v>
      </c>
      <c r="G59" s="32" t="s">
        <v>20</v>
      </c>
      <c r="H59" s="38" t="s">
        <v>72</v>
      </c>
      <c r="I59" s="38" t="s">
        <v>259</v>
      </c>
      <c r="J59" s="7" t="s">
        <v>21</v>
      </c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7">
        <v>1</v>
      </c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</row>
    <row r="60" spans="1:58" x14ac:dyDescent="0.25">
      <c r="A60" s="36"/>
      <c r="B60" s="36"/>
      <c r="C60" s="36"/>
      <c r="D60" s="44"/>
      <c r="E60" s="39"/>
      <c r="F60" s="44"/>
      <c r="G60" s="34"/>
      <c r="H60" s="39"/>
      <c r="I60" s="39"/>
      <c r="J60" s="9" t="s">
        <v>22</v>
      </c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9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</row>
    <row r="61" spans="1:58" ht="15" customHeight="1" x14ac:dyDescent="0.25">
      <c r="A61" s="36"/>
      <c r="B61" s="36"/>
      <c r="C61" s="36"/>
      <c r="D61" s="43" t="s">
        <v>254</v>
      </c>
      <c r="E61" s="38" t="s">
        <v>258</v>
      </c>
      <c r="F61" s="43" t="s">
        <v>224</v>
      </c>
      <c r="G61" s="32" t="s">
        <v>20</v>
      </c>
      <c r="H61" s="38" t="s">
        <v>72</v>
      </c>
      <c r="I61" s="38" t="s">
        <v>259</v>
      </c>
      <c r="J61" s="7" t="s">
        <v>21</v>
      </c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7">
        <v>1</v>
      </c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</row>
    <row r="62" spans="1:58" x14ac:dyDescent="0.25">
      <c r="A62" s="36"/>
      <c r="B62" s="36"/>
      <c r="C62" s="36"/>
      <c r="D62" s="44"/>
      <c r="E62" s="39"/>
      <c r="F62" s="44"/>
      <c r="G62" s="34"/>
      <c r="H62" s="39"/>
      <c r="I62" s="39"/>
      <c r="J62" s="9" t="s">
        <v>22</v>
      </c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9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</row>
    <row r="63" spans="1:58" ht="15" customHeight="1" x14ac:dyDescent="0.25">
      <c r="A63" s="36"/>
      <c r="B63" s="36"/>
      <c r="C63" s="36"/>
      <c r="D63" s="43" t="s">
        <v>256</v>
      </c>
      <c r="E63" s="38" t="s">
        <v>258</v>
      </c>
      <c r="F63" s="43" t="s">
        <v>224</v>
      </c>
      <c r="G63" s="32" t="s">
        <v>20</v>
      </c>
      <c r="H63" s="38" t="s">
        <v>72</v>
      </c>
      <c r="I63" s="38" t="s">
        <v>259</v>
      </c>
      <c r="J63" s="7" t="s">
        <v>21</v>
      </c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7">
        <v>1</v>
      </c>
      <c r="AY63" s="8"/>
      <c r="AZ63" s="8"/>
      <c r="BA63" s="8"/>
      <c r="BB63" s="8"/>
      <c r="BC63" s="8"/>
      <c r="BD63" s="8"/>
      <c r="BE63" s="8"/>
      <c r="BF63" s="8"/>
    </row>
    <row r="64" spans="1:58" x14ac:dyDescent="0.25">
      <c r="A64" s="36"/>
      <c r="B64" s="36"/>
      <c r="C64" s="36"/>
      <c r="D64" s="44"/>
      <c r="E64" s="39"/>
      <c r="F64" s="44"/>
      <c r="G64" s="34"/>
      <c r="H64" s="39"/>
      <c r="I64" s="39"/>
      <c r="J64" s="9" t="s">
        <v>22</v>
      </c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9"/>
      <c r="AY64" s="8"/>
      <c r="AZ64" s="8"/>
      <c r="BA64" s="8"/>
      <c r="BB64" s="8"/>
      <c r="BC64" s="8"/>
      <c r="BD64" s="8"/>
      <c r="BE64" s="8"/>
      <c r="BF64" s="8"/>
    </row>
    <row r="65" spans="1:58" ht="15" customHeight="1" x14ac:dyDescent="0.25">
      <c r="A65" s="36"/>
      <c r="B65" s="36"/>
      <c r="C65" s="36"/>
      <c r="D65" s="43" t="s">
        <v>103</v>
      </c>
      <c r="E65" s="38" t="s">
        <v>258</v>
      </c>
      <c r="F65" s="43" t="s">
        <v>223</v>
      </c>
      <c r="G65" s="32" t="s">
        <v>20</v>
      </c>
      <c r="H65" s="38" t="s">
        <v>72</v>
      </c>
      <c r="I65" s="38" t="s">
        <v>259</v>
      </c>
      <c r="J65" s="7" t="s">
        <v>21</v>
      </c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7">
        <v>1</v>
      </c>
      <c r="BC65" s="8"/>
      <c r="BD65" s="8"/>
      <c r="BE65" s="8"/>
      <c r="BF65" s="8"/>
    </row>
    <row r="66" spans="1:58" x14ac:dyDescent="0.25">
      <c r="A66" s="36"/>
      <c r="B66" s="36"/>
      <c r="C66" s="36"/>
      <c r="D66" s="44"/>
      <c r="E66" s="39"/>
      <c r="F66" s="44"/>
      <c r="G66" s="34"/>
      <c r="H66" s="39"/>
      <c r="I66" s="39"/>
      <c r="J66" s="9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9"/>
      <c r="BC66" s="8"/>
      <c r="BD66" s="8"/>
      <c r="BE66" s="8"/>
      <c r="BF66" s="8"/>
    </row>
    <row r="67" spans="1:58" x14ac:dyDescent="0.25">
      <c r="A67" s="40">
        <v>6</v>
      </c>
      <c r="B67" s="40" t="s">
        <v>118</v>
      </c>
      <c r="C67" s="40" t="s">
        <v>263</v>
      </c>
      <c r="D67" s="41" t="s">
        <v>239</v>
      </c>
      <c r="E67" s="36" t="s">
        <v>209</v>
      </c>
      <c r="F67" s="41" t="s">
        <v>240</v>
      </c>
      <c r="G67" s="32" t="s">
        <v>20</v>
      </c>
      <c r="H67" s="38" t="s">
        <v>72</v>
      </c>
      <c r="I67" s="38" t="s">
        <v>46</v>
      </c>
      <c r="J67" s="7" t="s">
        <v>21</v>
      </c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7">
        <v>1</v>
      </c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7">
        <v>1</v>
      </c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</row>
    <row r="68" spans="1:58" ht="57.75" customHeight="1" x14ac:dyDescent="0.25">
      <c r="A68" s="40"/>
      <c r="B68" s="40"/>
      <c r="C68" s="40"/>
      <c r="D68" s="42"/>
      <c r="E68" s="36"/>
      <c r="F68" s="42"/>
      <c r="G68" s="34"/>
      <c r="H68" s="39"/>
      <c r="I68" s="39"/>
      <c r="J68" s="9" t="s">
        <v>22</v>
      </c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9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9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</row>
    <row r="69" spans="1:58" x14ac:dyDescent="0.25">
      <c r="A69" s="40"/>
      <c r="B69" s="40"/>
      <c r="C69" s="40"/>
      <c r="D69" s="41" t="s">
        <v>241</v>
      </c>
      <c r="E69" s="36" t="s">
        <v>209</v>
      </c>
      <c r="F69" s="41" t="s">
        <v>240</v>
      </c>
      <c r="G69" s="32" t="s">
        <v>20</v>
      </c>
      <c r="H69" s="38" t="s">
        <v>72</v>
      </c>
      <c r="I69" s="38" t="s">
        <v>46</v>
      </c>
      <c r="J69" s="7" t="s">
        <v>21</v>
      </c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7">
        <v>1</v>
      </c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7">
        <v>1</v>
      </c>
      <c r="AY69" s="8"/>
      <c r="AZ69" s="8"/>
      <c r="BA69" s="8"/>
      <c r="BB69" s="8"/>
      <c r="BC69" s="8"/>
      <c r="BD69" s="8"/>
      <c r="BE69" s="8"/>
      <c r="BF69" s="8"/>
    </row>
    <row r="70" spans="1:58" ht="55.5" customHeight="1" x14ac:dyDescent="0.25">
      <c r="A70" s="40"/>
      <c r="B70" s="40"/>
      <c r="C70" s="40"/>
      <c r="D70" s="42"/>
      <c r="E70" s="36"/>
      <c r="F70" s="42"/>
      <c r="G70" s="34"/>
      <c r="H70" s="39"/>
      <c r="I70" s="39"/>
      <c r="J70" s="9" t="s">
        <v>22</v>
      </c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9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9"/>
      <c r="AY70" s="8"/>
      <c r="AZ70" s="8"/>
      <c r="BA70" s="8"/>
      <c r="BB70" s="8"/>
      <c r="BC70" s="8"/>
      <c r="BD70" s="8"/>
      <c r="BE70" s="8"/>
      <c r="BF70" s="8"/>
    </row>
    <row r="71" spans="1:58" ht="55.5" customHeight="1" x14ac:dyDescent="0.25">
      <c r="A71" s="33">
        <v>7</v>
      </c>
      <c r="B71" s="40" t="s">
        <v>118</v>
      </c>
      <c r="C71" s="40" t="s">
        <v>23</v>
      </c>
      <c r="D71" s="41" t="s">
        <v>322</v>
      </c>
      <c r="E71" s="36" t="s">
        <v>232</v>
      </c>
      <c r="F71" s="41" t="s">
        <v>246</v>
      </c>
      <c r="G71" s="38" t="s">
        <v>20</v>
      </c>
      <c r="H71" s="38" t="s">
        <v>26</v>
      </c>
      <c r="I71" s="38" t="s">
        <v>19</v>
      </c>
      <c r="J71" s="7" t="s">
        <v>21</v>
      </c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7">
        <v>1</v>
      </c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</row>
    <row r="72" spans="1:58" ht="87" customHeight="1" x14ac:dyDescent="0.25">
      <c r="A72" s="34"/>
      <c r="B72" s="39"/>
      <c r="C72" s="39"/>
      <c r="D72" s="42"/>
      <c r="E72" s="36"/>
      <c r="F72" s="42"/>
      <c r="G72" s="39"/>
      <c r="H72" s="39"/>
      <c r="I72" s="39"/>
      <c r="J72" s="9" t="s">
        <v>22</v>
      </c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9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</row>
    <row r="73" spans="1:58" x14ac:dyDescent="0.25">
      <c r="A73" s="32">
        <v>8</v>
      </c>
      <c r="B73" s="38" t="s">
        <v>129</v>
      </c>
      <c r="C73" s="53" t="s">
        <v>86</v>
      </c>
      <c r="D73" s="41" t="s">
        <v>81</v>
      </c>
      <c r="E73" s="36" t="s">
        <v>209</v>
      </c>
      <c r="F73" s="41" t="s">
        <v>247</v>
      </c>
      <c r="G73" s="38" t="s">
        <v>20</v>
      </c>
      <c r="H73" s="38" t="s">
        <v>29</v>
      </c>
      <c r="I73" s="38" t="s">
        <v>19</v>
      </c>
      <c r="J73" s="7" t="s">
        <v>21</v>
      </c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7">
        <v>1</v>
      </c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</row>
    <row r="74" spans="1:58" x14ac:dyDescent="0.25">
      <c r="A74" s="33"/>
      <c r="B74" s="40"/>
      <c r="C74" s="90"/>
      <c r="D74" s="42"/>
      <c r="E74" s="36"/>
      <c r="F74" s="42"/>
      <c r="G74" s="39"/>
      <c r="H74" s="39"/>
      <c r="I74" s="39"/>
      <c r="J74" s="9" t="s">
        <v>22</v>
      </c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9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</row>
    <row r="75" spans="1:58" x14ac:dyDescent="0.25">
      <c r="A75" s="33"/>
      <c r="B75" s="40"/>
      <c r="C75" s="38" t="s">
        <v>89</v>
      </c>
      <c r="D75" s="41" t="s">
        <v>151</v>
      </c>
      <c r="E75" s="36" t="s">
        <v>209</v>
      </c>
      <c r="F75" s="41" t="s">
        <v>248</v>
      </c>
      <c r="G75" s="38" t="s">
        <v>20</v>
      </c>
      <c r="H75" s="38" t="s">
        <v>26</v>
      </c>
      <c r="I75" s="38" t="s">
        <v>19</v>
      </c>
      <c r="J75" s="7" t="s">
        <v>21</v>
      </c>
      <c r="K75" s="8"/>
      <c r="L75" s="8"/>
      <c r="M75" s="8"/>
      <c r="N75" s="8"/>
      <c r="O75" s="8"/>
      <c r="P75" s="8"/>
      <c r="Q75" s="8"/>
      <c r="R75" s="7">
        <v>1</v>
      </c>
      <c r="S75" s="8"/>
      <c r="T75" s="8"/>
      <c r="U75" s="8"/>
      <c r="V75" s="8"/>
      <c r="W75" s="8"/>
      <c r="X75" s="8"/>
      <c r="Y75" s="8"/>
      <c r="Z75" s="7">
        <v>1</v>
      </c>
      <c r="AA75" s="8"/>
      <c r="AB75" s="8"/>
      <c r="AC75" s="8"/>
      <c r="AD75" s="8"/>
      <c r="AE75" s="8"/>
      <c r="AF75" s="8"/>
      <c r="AG75" s="8"/>
      <c r="AH75" s="7">
        <v>1</v>
      </c>
      <c r="AI75" s="8"/>
      <c r="AJ75" s="8"/>
      <c r="AK75" s="8"/>
      <c r="AL75" s="8"/>
      <c r="AM75" s="8"/>
      <c r="AN75" s="8"/>
      <c r="AO75" s="8"/>
      <c r="AP75" s="7">
        <v>1</v>
      </c>
      <c r="AQ75" s="8"/>
      <c r="AR75" s="8"/>
      <c r="AS75" s="8"/>
      <c r="AT75" s="8"/>
      <c r="AU75" s="8"/>
      <c r="AV75" s="8"/>
      <c r="AW75" s="8"/>
      <c r="AX75" s="7">
        <v>1</v>
      </c>
      <c r="AY75" s="8"/>
      <c r="AZ75" s="8"/>
      <c r="BA75" s="8"/>
      <c r="BB75" s="8"/>
      <c r="BC75" s="8"/>
      <c r="BD75" s="8"/>
      <c r="BE75" s="8"/>
      <c r="BF75" s="7">
        <v>1</v>
      </c>
    </row>
    <row r="76" spans="1:58" x14ac:dyDescent="0.25">
      <c r="A76" s="33"/>
      <c r="B76" s="40"/>
      <c r="C76" s="40"/>
      <c r="D76" s="42"/>
      <c r="E76" s="36"/>
      <c r="F76" s="42"/>
      <c r="G76" s="39"/>
      <c r="H76" s="39"/>
      <c r="I76" s="39"/>
      <c r="J76" s="9" t="s">
        <v>22</v>
      </c>
      <c r="K76" s="8"/>
      <c r="L76" s="8"/>
      <c r="M76" s="8"/>
      <c r="N76" s="8"/>
      <c r="O76" s="8"/>
      <c r="P76" s="8"/>
      <c r="Q76" s="8"/>
      <c r="R76" s="9"/>
      <c r="S76" s="8"/>
      <c r="T76" s="8"/>
      <c r="U76" s="8"/>
      <c r="V76" s="8"/>
      <c r="W76" s="8"/>
      <c r="X76" s="8"/>
      <c r="Y76" s="8"/>
      <c r="Z76" s="9"/>
      <c r="AA76" s="8"/>
      <c r="AB76" s="8"/>
      <c r="AC76" s="8"/>
      <c r="AD76" s="8"/>
      <c r="AE76" s="8"/>
      <c r="AF76" s="8"/>
      <c r="AG76" s="8"/>
      <c r="AH76" s="9"/>
      <c r="AI76" s="8"/>
      <c r="AJ76" s="8"/>
      <c r="AK76" s="8"/>
      <c r="AL76" s="8"/>
      <c r="AM76" s="8"/>
      <c r="AN76" s="8"/>
      <c r="AO76" s="8"/>
      <c r="AP76" s="9"/>
      <c r="AQ76" s="8"/>
      <c r="AR76" s="8"/>
      <c r="AS76" s="8"/>
      <c r="AT76" s="8"/>
      <c r="AU76" s="8"/>
      <c r="AV76" s="8"/>
      <c r="AW76" s="8"/>
      <c r="AX76" s="9"/>
      <c r="AY76" s="8"/>
      <c r="AZ76" s="8"/>
      <c r="BA76" s="8"/>
      <c r="BB76" s="8"/>
      <c r="BC76" s="8"/>
      <c r="BD76" s="8"/>
      <c r="BE76" s="8"/>
      <c r="BF76" s="9"/>
    </row>
    <row r="77" spans="1:58" x14ac:dyDescent="0.25">
      <c r="A77" s="33"/>
      <c r="B77" s="40"/>
      <c r="C77" s="40"/>
      <c r="D77" s="41" t="s">
        <v>106</v>
      </c>
      <c r="E77" s="36" t="s">
        <v>209</v>
      </c>
      <c r="F77" s="41" t="s">
        <v>248</v>
      </c>
      <c r="G77" s="38" t="s">
        <v>20</v>
      </c>
      <c r="H77" s="38" t="s">
        <v>26</v>
      </c>
      <c r="I77" s="38" t="s">
        <v>19</v>
      </c>
      <c r="J77" s="7" t="s">
        <v>21</v>
      </c>
      <c r="K77" s="8"/>
      <c r="L77" s="8"/>
      <c r="M77" s="8"/>
      <c r="N77" s="8"/>
      <c r="O77" s="8"/>
      <c r="P77" s="8"/>
      <c r="Q77" s="8"/>
      <c r="R77" s="7">
        <v>1</v>
      </c>
      <c r="S77" s="8"/>
      <c r="T77" s="8"/>
      <c r="U77" s="8"/>
      <c r="V77" s="8"/>
      <c r="W77" s="8"/>
      <c r="X77" s="8"/>
      <c r="Y77" s="8"/>
      <c r="Z77" s="7">
        <v>1</v>
      </c>
      <c r="AA77" s="8"/>
      <c r="AB77" s="8"/>
      <c r="AC77" s="8"/>
      <c r="AD77" s="8"/>
      <c r="AE77" s="8"/>
      <c r="AF77" s="8"/>
      <c r="AG77" s="8"/>
      <c r="AH77" s="7">
        <v>1</v>
      </c>
      <c r="AI77" s="8"/>
      <c r="AJ77" s="8"/>
      <c r="AK77" s="8"/>
      <c r="AL77" s="8"/>
      <c r="AM77" s="8"/>
      <c r="AN77" s="8"/>
      <c r="AO77" s="8"/>
      <c r="AP77" s="7">
        <v>1</v>
      </c>
      <c r="AQ77" s="8"/>
      <c r="AR77" s="8"/>
      <c r="AS77" s="8"/>
      <c r="AT77" s="8"/>
      <c r="AU77" s="8"/>
      <c r="AV77" s="8"/>
      <c r="AW77" s="8"/>
      <c r="AX77" s="7">
        <v>1</v>
      </c>
      <c r="AY77" s="8"/>
      <c r="AZ77" s="8"/>
      <c r="BA77" s="8"/>
      <c r="BB77" s="8"/>
      <c r="BC77" s="8"/>
      <c r="BD77" s="8"/>
      <c r="BE77" s="8"/>
      <c r="BF77" s="7">
        <v>1</v>
      </c>
    </row>
    <row r="78" spans="1:58" x14ac:dyDescent="0.25">
      <c r="A78" s="33"/>
      <c r="B78" s="40"/>
      <c r="C78" s="40"/>
      <c r="D78" s="42"/>
      <c r="E78" s="36"/>
      <c r="F78" s="42"/>
      <c r="G78" s="39"/>
      <c r="H78" s="39"/>
      <c r="I78" s="39"/>
      <c r="J78" s="9" t="s">
        <v>22</v>
      </c>
      <c r="K78" s="8"/>
      <c r="L78" s="8"/>
      <c r="M78" s="8"/>
      <c r="N78" s="8"/>
      <c r="O78" s="8"/>
      <c r="P78" s="8"/>
      <c r="Q78" s="8"/>
      <c r="R78" s="9"/>
      <c r="S78" s="8"/>
      <c r="T78" s="8"/>
      <c r="U78" s="8"/>
      <c r="V78" s="8"/>
      <c r="W78" s="8"/>
      <c r="X78" s="8"/>
      <c r="Y78" s="8"/>
      <c r="Z78" s="9"/>
      <c r="AA78" s="8"/>
      <c r="AB78" s="8"/>
      <c r="AC78" s="8"/>
      <c r="AD78" s="8"/>
      <c r="AE78" s="8"/>
      <c r="AF78" s="8"/>
      <c r="AG78" s="8"/>
      <c r="AH78" s="9"/>
      <c r="AI78" s="8"/>
      <c r="AJ78" s="8"/>
      <c r="AK78" s="8"/>
      <c r="AL78" s="8"/>
      <c r="AM78" s="8"/>
      <c r="AN78" s="8"/>
      <c r="AO78" s="8"/>
      <c r="AP78" s="9"/>
      <c r="AQ78" s="8"/>
      <c r="AR78" s="8"/>
      <c r="AS78" s="8"/>
      <c r="AT78" s="8"/>
      <c r="AU78" s="8"/>
      <c r="AV78" s="8"/>
      <c r="AW78" s="8"/>
      <c r="AX78" s="9"/>
      <c r="AY78" s="8"/>
      <c r="AZ78" s="8"/>
      <c r="BA78" s="8"/>
      <c r="BB78" s="8"/>
      <c r="BC78" s="8"/>
      <c r="BD78" s="8"/>
      <c r="BE78" s="8"/>
      <c r="BF78" s="9"/>
    </row>
    <row r="79" spans="1:58" x14ac:dyDescent="0.25">
      <c r="A79" s="33"/>
      <c r="B79" s="40"/>
      <c r="C79" s="40"/>
      <c r="D79" s="41" t="s">
        <v>323</v>
      </c>
      <c r="E79" s="36" t="s">
        <v>209</v>
      </c>
      <c r="F79" s="41" t="s">
        <v>249</v>
      </c>
      <c r="G79" s="38" t="s">
        <v>20</v>
      </c>
      <c r="H79" s="38" t="s">
        <v>26</v>
      </c>
      <c r="I79" s="38" t="s">
        <v>19</v>
      </c>
      <c r="J79" s="7" t="s">
        <v>21</v>
      </c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7">
        <v>1</v>
      </c>
      <c r="AE79" s="8"/>
      <c r="AF79" s="8"/>
      <c r="AG79" s="8"/>
      <c r="AH79" s="8"/>
      <c r="AI79" s="8"/>
      <c r="AJ79" s="8"/>
      <c r="AK79" s="8"/>
      <c r="AL79" s="8"/>
      <c r="AM79" s="2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</row>
    <row r="80" spans="1:58" x14ac:dyDescent="0.25">
      <c r="A80" s="33"/>
      <c r="B80" s="40"/>
      <c r="C80" s="40"/>
      <c r="D80" s="42"/>
      <c r="E80" s="36"/>
      <c r="F80" s="42"/>
      <c r="G80" s="39"/>
      <c r="H80" s="39"/>
      <c r="I80" s="39"/>
      <c r="J80" s="9" t="s">
        <v>22</v>
      </c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Z80" s="8"/>
      <c r="AA80" s="8"/>
      <c r="AB80" s="8"/>
      <c r="AC80" s="8"/>
      <c r="AD80" s="9"/>
      <c r="AE80" s="8"/>
      <c r="AF80" s="8"/>
      <c r="AG80" s="8"/>
      <c r="AH80" s="8"/>
      <c r="AJ80" s="8"/>
      <c r="AK80" s="8"/>
      <c r="AL80" s="8"/>
      <c r="AM80" s="2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</row>
    <row r="81" spans="1:58" x14ac:dyDescent="0.25">
      <c r="A81" s="33"/>
      <c r="B81" s="40"/>
      <c r="C81" s="40"/>
      <c r="D81" s="41" t="s">
        <v>92</v>
      </c>
      <c r="E81" s="36" t="s">
        <v>209</v>
      </c>
      <c r="F81" s="41" t="s">
        <v>245</v>
      </c>
      <c r="G81" s="38" t="s">
        <v>20</v>
      </c>
      <c r="H81" s="38" t="s">
        <v>26</v>
      </c>
      <c r="I81" s="38" t="s">
        <v>19</v>
      </c>
      <c r="J81" s="7" t="s">
        <v>21</v>
      </c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7">
        <v>1</v>
      </c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</row>
    <row r="82" spans="1:58" x14ac:dyDescent="0.25">
      <c r="A82" s="33"/>
      <c r="B82" s="40"/>
      <c r="C82" s="40"/>
      <c r="D82" s="42"/>
      <c r="E82" s="36"/>
      <c r="F82" s="42"/>
      <c r="G82" s="39"/>
      <c r="H82" s="39"/>
      <c r="I82" s="39"/>
      <c r="J82" s="9" t="s">
        <v>22</v>
      </c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9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</row>
    <row r="83" spans="1:58" x14ac:dyDescent="0.25">
      <c r="A83" s="33"/>
      <c r="B83" s="40"/>
      <c r="C83" s="40"/>
      <c r="D83" s="41" t="s">
        <v>93</v>
      </c>
      <c r="E83" s="36" t="s">
        <v>209</v>
      </c>
      <c r="F83" s="41" t="s">
        <v>245</v>
      </c>
      <c r="G83" s="38" t="s">
        <v>20</v>
      </c>
      <c r="H83" s="38" t="s">
        <v>26</v>
      </c>
      <c r="I83" s="38" t="s">
        <v>19</v>
      </c>
      <c r="J83" s="7" t="s">
        <v>21</v>
      </c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7">
        <v>1</v>
      </c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</row>
    <row r="84" spans="1:58" x14ac:dyDescent="0.25">
      <c r="A84" s="33"/>
      <c r="B84" s="40"/>
      <c r="C84" s="40"/>
      <c r="D84" s="42"/>
      <c r="E84" s="36"/>
      <c r="F84" s="42"/>
      <c r="G84" s="39"/>
      <c r="H84" s="39"/>
      <c r="I84" s="39"/>
      <c r="J84" s="9" t="s">
        <v>22</v>
      </c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9"/>
      <c r="Z84" s="8"/>
      <c r="AA84" s="8"/>
      <c r="AB84" s="8"/>
      <c r="AC84" s="8"/>
      <c r="AD84" s="8"/>
      <c r="AE84" s="8"/>
      <c r="AF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</row>
    <row r="85" spans="1:58" x14ac:dyDescent="0.25">
      <c r="A85" s="33"/>
      <c r="B85" s="40"/>
      <c r="C85" s="32" t="s">
        <v>266</v>
      </c>
      <c r="D85" s="41" t="s">
        <v>90</v>
      </c>
      <c r="E85" s="36" t="s">
        <v>209</v>
      </c>
      <c r="F85" s="41" t="s">
        <v>250</v>
      </c>
      <c r="G85" s="38" t="s">
        <v>20</v>
      </c>
      <c r="H85" s="38" t="s">
        <v>26</v>
      </c>
      <c r="I85" s="38" t="s">
        <v>19</v>
      </c>
      <c r="J85" s="7" t="s">
        <v>21</v>
      </c>
      <c r="K85" s="8"/>
      <c r="L85" s="8"/>
      <c r="M85" s="8"/>
      <c r="N85" s="8"/>
      <c r="O85" s="8"/>
      <c r="P85" s="8"/>
      <c r="Q85" s="8"/>
      <c r="R85" s="8"/>
      <c r="S85" s="8"/>
      <c r="T85" s="8"/>
      <c r="U85" s="7">
        <v>1</v>
      </c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7">
        <v>1</v>
      </c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</row>
    <row r="86" spans="1:58" x14ac:dyDescent="0.25">
      <c r="A86" s="33"/>
      <c r="B86" s="40"/>
      <c r="C86" s="33"/>
      <c r="D86" s="42"/>
      <c r="E86" s="36"/>
      <c r="F86" s="42"/>
      <c r="G86" s="39"/>
      <c r="H86" s="39"/>
      <c r="I86" s="39"/>
      <c r="J86" s="9" t="s">
        <v>22</v>
      </c>
      <c r="K86" s="8"/>
      <c r="L86" s="8"/>
      <c r="M86" s="8"/>
      <c r="N86" s="8"/>
      <c r="O86" s="8"/>
      <c r="P86" s="8"/>
      <c r="Q86" s="8"/>
      <c r="R86" s="8"/>
      <c r="S86" s="8"/>
      <c r="T86" s="8"/>
      <c r="U86" s="9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9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</row>
    <row r="87" spans="1:58" x14ac:dyDescent="0.25">
      <c r="A87" s="33"/>
      <c r="B87" s="40"/>
      <c r="C87" s="33"/>
      <c r="D87" s="41" t="s">
        <v>91</v>
      </c>
      <c r="E87" s="36" t="s">
        <v>209</v>
      </c>
      <c r="F87" s="41" t="s">
        <v>250</v>
      </c>
      <c r="G87" s="38" t="s">
        <v>20</v>
      </c>
      <c r="H87" s="38" t="s">
        <v>26</v>
      </c>
      <c r="I87" s="38" t="s">
        <v>19</v>
      </c>
      <c r="J87" s="7" t="s">
        <v>21</v>
      </c>
      <c r="K87" s="8"/>
      <c r="L87" s="8"/>
      <c r="M87" s="8"/>
      <c r="N87" s="8"/>
      <c r="O87" s="8"/>
      <c r="P87" s="8"/>
      <c r="Q87" s="8"/>
      <c r="R87" s="8"/>
      <c r="S87" s="8"/>
      <c r="T87" s="8"/>
      <c r="U87" s="7">
        <v>1</v>
      </c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7">
        <v>1</v>
      </c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</row>
    <row r="88" spans="1:58" x14ac:dyDescent="0.25">
      <c r="A88" s="33"/>
      <c r="B88" s="40"/>
      <c r="C88" s="33"/>
      <c r="D88" s="42"/>
      <c r="E88" s="36"/>
      <c r="F88" s="42"/>
      <c r="G88" s="39"/>
      <c r="H88" s="39"/>
      <c r="I88" s="39"/>
      <c r="J88" s="9" t="s">
        <v>22</v>
      </c>
      <c r="K88" s="8"/>
      <c r="L88" s="8"/>
      <c r="M88" s="8"/>
      <c r="N88" s="8"/>
      <c r="O88" s="8"/>
      <c r="P88" s="8"/>
      <c r="Q88" s="8"/>
      <c r="R88" s="8"/>
      <c r="S88" s="8"/>
      <c r="T88" s="8"/>
      <c r="U88" s="9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9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</row>
    <row r="89" spans="1:58" x14ac:dyDescent="0.25">
      <c r="A89" s="33"/>
      <c r="B89" s="40"/>
      <c r="C89" s="33"/>
      <c r="D89" s="41" t="s">
        <v>100</v>
      </c>
      <c r="E89" s="36" t="s">
        <v>209</v>
      </c>
      <c r="F89" s="41" t="s">
        <v>250</v>
      </c>
      <c r="G89" s="38" t="s">
        <v>20</v>
      </c>
      <c r="H89" s="38" t="s">
        <v>26</v>
      </c>
      <c r="I89" s="38" t="s">
        <v>19</v>
      </c>
      <c r="J89" s="7" t="s">
        <v>21</v>
      </c>
      <c r="K89" s="8"/>
      <c r="L89" s="8"/>
      <c r="M89" s="8"/>
      <c r="N89" s="8"/>
      <c r="O89" s="8"/>
      <c r="P89" s="8"/>
      <c r="Q89" s="8"/>
      <c r="R89" s="8"/>
      <c r="S89" s="8"/>
      <c r="T89" s="8"/>
      <c r="U89" s="7">
        <v>1</v>
      </c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7">
        <v>1</v>
      </c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</row>
    <row r="90" spans="1:58" x14ac:dyDescent="0.25">
      <c r="A90" s="33"/>
      <c r="B90" s="40"/>
      <c r="C90" s="34"/>
      <c r="D90" s="42"/>
      <c r="E90" s="36"/>
      <c r="F90" s="42"/>
      <c r="G90" s="39"/>
      <c r="H90" s="39"/>
      <c r="I90" s="39"/>
      <c r="J90" s="9" t="s">
        <v>22</v>
      </c>
      <c r="K90" s="8"/>
      <c r="L90" s="8"/>
      <c r="M90" s="8"/>
      <c r="N90" s="8"/>
      <c r="O90" s="8"/>
      <c r="P90" s="8"/>
      <c r="Q90" s="8"/>
      <c r="R90" s="8"/>
      <c r="S90" s="8"/>
      <c r="T90" s="8"/>
      <c r="U90" s="9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9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</row>
    <row r="91" spans="1:58" x14ac:dyDescent="0.25">
      <c r="A91" s="33"/>
      <c r="B91" s="40"/>
      <c r="C91" s="37" t="s">
        <v>267</v>
      </c>
      <c r="D91" s="35" t="s">
        <v>34</v>
      </c>
      <c r="E91" s="36" t="s">
        <v>209</v>
      </c>
      <c r="F91" s="41" t="s">
        <v>245</v>
      </c>
      <c r="G91" s="37" t="s">
        <v>20</v>
      </c>
      <c r="H91" s="36" t="s">
        <v>29</v>
      </c>
      <c r="I91" s="36" t="s">
        <v>19</v>
      </c>
      <c r="J91" s="7" t="s">
        <v>21</v>
      </c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7">
        <v>1</v>
      </c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</row>
    <row r="92" spans="1:58" x14ac:dyDescent="0.25">
      <c r="A92" s="33"/>
      <c r="B92" s="40"/>
      <c r="C92" s="37"/>
      <c r="D92" s="35"/>
      <c r="E92" s="36"/>
      <c r="F92" s="42"/>
      <c r="G92" s="37"/>
      <c r="H92" s="36"/>
      <c r="I92" s="36"/>
      <c r="J92" s="9" t="s">
        <v>22</v>
      </c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9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</row>
    <row r="93" spans="1:58" x14ac:dyDescent="0.25">
      <c r="A93" s="33"/>
      <c r="B93" s="40"/>
      <c r="C93" s="37"/>
      <c r="D93" s="35" t="s">
        <v>88</v>
      </c>
      <c r="E93" s="36" t="s">
        <v>209</v>
      </c>
      <c r="F93" s="41" t="s">
        <v>245</v>
      </c>
      <c r="G93" s="37" t="s">
        <v>20</v>
      </c>
      <c r="H93" s="36" t="s">
        <v>33</v>
      </c>
      <c r="I93" s="36" t="s">
        <v>19</v>
      </c>
      <c r="J93" s="7" t="s">
        <v>21</v>
      </c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7">
        <v>1</v>
      </c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</row>
    <row r="94" spans="1:58" x14ac:dyDescent="0.25">
      <c r="A94" s="34"/>
      <c r="B94" s="39"/>
      <c r="C94" s="37"/>
      <c r="D94" s="35"/>
      <c r="E94" s="36"/>
      <c r="F94" s="42"/>
      <c r="G94" s="37"/>
      <c r="H94" s="36"/>
      <c r="I94" s="36"/>
      <c r="J94" s="9" t="s">
        <v>22</v>
      </c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9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</row>
    <row r="95" spans="1:58" x14ac:dyDescent="0.25">
      <c r="A95" s="37">
        <v>9</v>
      </c>
      <c r="B95" s="36" t="s">
        <v>152</v>
      </c>
      <c r="C95" s="37" t="s">
        <v>43</v>
      </c>
      <c r="D95" s="35" t="s">
        <v>321</v>
      </c>
      <c r="E95" s="36" t="s">
        <v>209</v>
      </c>
      <c r="F95" s="35" t="s">
        <v>78</v>
      </c>
      <c r="G95" s="36" t="s">
        <v>39</v>
      </c>
      <c r="H95" s="36" t="s">
        <v>38</v>
      </c>
      <c r="I95" s="36" t="s">
        <v>37</v>
      </c>
      <c r="J95" s="7" t="s">
        <v>21</v>
      </c>
      <c r="K95" s="8"/>
      <c r="L95" s="8"/>
      <c r="M95" s="8"/>
      <c r="N95" s="8"/>
      <c r="O95" s="8"/>
      <c r="P95" s="8"/>
      <c r="Q95" s="8"/>
      <c r="R95" s="7">
        <v>1</v>
      </c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</row>
    <row r="96" spans="1:58" x14ac:dyDescent="0.25">
      <c r="A96" s="37"/>
      <c r="B96" s="36"/>
      <c r="C96" s="37"/>
      <c r="D96" s="35"/>
      <c r="E96" s="36"/>
      <c r="F96" s="35"/>
      <c r="G96" s="36"/>
      <c r="H96" s="36"/>
      <c r="I96" s="36"/>
      <c r="J96" s="9" t="s">
        <v>22</v>
      </c>
      <c r="K96" s="8"/>
      <c r="L96" s="8"/>
      <c r="M96" s="8"/>
      <c r="N96" s="8"/>
      <c r="O96" s="8"/>
      <c r="P96" s="8"/>
      <c r="Q96" s="8"/>
      <c r="R96" s="9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</row>
    <row r="97" spans="1:58" x14ac:dyDescent="0.25">
      <c r="A97" s="37"/>
      <c r="B97" s="36"/>
      <c r="C97" s="37"/>
      <c r="D97" s="35" t="s">
        <v>324</v>
      </c>
      <c r="E97" s="36" t="s">
        <v>209</v>
      </c>
      <c r="F97" s="41" t="s">
        <v>318</v>
      </c>
      <c r="G97" s="37" t="s">
        <v>20</v>
      </c>
      <c r="H97" s="36" t="s">
        <v>40</v>
      </c>
      <c r="I97" s="36" t="s">
        <v>41</v>
      </c>
      <c r="J97" s="7" t="s">
        <v>21</v>
      </c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7">
        <v>1</v>
      </c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</row>
    <row r="98" spans="1:58" x14ac:dyDescent="0.25">
      <c r="A98" s="37"/>
      <c r="B98" s="36"/>
      <c r="C98" s="37"/>
      <c r="D98" s="35"/>
      <c r="E98" s="36"/>
      <c r="F98" s="42"/>
      <c r="G98" s="37"/>
      <c r="H98" s="36"/>
      <c r="I98" s="36"/>
      <c r="J98" s="9" t="s">
        <v>22</v>
      </c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9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</row>
    <row r="99" spans="1:58" x14ac:dyDescent="0.25">
      <c r="A99" s="37"/>
      <c r="B99" s="36"/>
      <c r="C99" s="37"/>
      <c r="D99" s="35" t="s">
        <v>319</v>
      </c>
      <c r="E99" s="36" t="s">
        <v>209</v>
      </c>
      <c r="F99" s="35" t="s">
        <v>320</v>
      </c>
      <c r="G99" s="37" t="s">
        <v>20</v>
      </c>
      <c r="H99" s="36" t="s">
        <v>40</v>
      </c>
      <c r="I99" s="36" t="s">
        <v>41</v>
      </c>
      <c r="J99" s="7" t="s">
        <v>21</v>
      </c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7">
        <v>1</v>
      </c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</row>
    <row r="100" spans="1:58" x14ac:dyDescent="0.25">
      <c r="A100" s="37"/>
      <c r="B100" s="36"/>
      <c r="C100" s="37"/>
      <c r="D100" s="35"/>
      <c r="E100" s="36"/>
      <c r="F100" s="35"/>
      <c r="G100" s="37"/>
      <c r="H100" s="36"/>
      <c r="I100" s="36"/>
      <c r="J100" s="9" t="s">
        <v>22</v>
      </c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9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</row>
    <row r="101" spans="1:58" x14ac:dyDescent="0.25">
      <c r="A101" s="37"/>
      <c r="B101" s="36"/>
      <c r="C101" s="37"/>
      <c r="D101" s="35" t="s">
        <v>79</v>
      </c>
      <c r="E101" s="36" t="s">
        <v>209</v>
      </c>
      <c r="F101" s="35" t="s">
        <v>79</v>
      </c>
      <c r="G101" s="37" t="s">
        <v>20</v>
      </c>
      <c r="H101" s="36" t="s">
        <v>40</v>
      </c>
      <c r="I101" s="36" t="s">
        <v>41</v>
      </c>
      <c r="J101" s="7" t="s">
        <v>21</v>
      </c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7">
        <v>1</v>
      </c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</row>
    <row r="102" spans="1:58" x14ac:dyDescent="0.25">
      <c r="A102" s="37"/>
      <c r="B102" s="36"/>
      <c r="C102" s="37"/>
      <c r="D102" s="35"/>
      <c r="E102" s="36"/>
      <c r="F102" s="35"/>
      <c r="G102" s="37"/>
      <c r="H102" s="36"/>
      <c r="I102" s="36"/>
      <c r="J102" s="9" t="s">
        <v>22</v>
      </c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9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</row>
    <row r="103" spans="1:58" ht="15" customHeight="1" x14ac:dyDescent="0.25">
      <c r="A103" s="37"/>
      <c r="B103" s="36"/>
      <c r="C103" s="37"/>
      <c r="D103" s="35" t="s">
        <v>78</v>
      </c>
      <c r="E103" s="36" t="s">
        <v>209</v>
      </c>
      <c r="F103" s="35" t="s">
        <v>78</v>
      </c>
      <c r="G103" s="37" t="s">
        <v>20</v>
      </c>
      <c r="H103" s="36" t="s">
        <v>40</v>
      </c>
      <c r="I103" s="36" t="s">
        <v>41</v>
      </c>
      <c r="J103" s="7" t="s">
        <v>21</v>
      </c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7">
        <v>1</v>
      </c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</row>
    <row r="104" spans="1:58" x14ac:dyDescent="0.25">
      <c r="A104" s="37"/>
      <c r="B104" s="36"/>
      <c r="C104" s="37"/>
      <c r="D104" s="35"/>
      <c r="E104" s="36"/>
      <c r="F104" s="35"/>
      <c r="G104" s="37"/>
      <c r="H104" s="36"/>
      <c r="I104" s="36"/>
      <c r="J104" s="9" t="s">
        <v>22</v>
      </c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9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</row>
    <row r="105" spans="1:58" x14ac:dyDescent="0.25">
      <c r="A105" s="36">
        <v>10</v>
      </c>
      <c r="B105" s="36" t="s">
        <v>120</v>
      </c>
      <c r="C105" s="36" t="s">
        <v>304</v>
      </c>
      <c r="D105" s="35" t="s">
        <v>85</v>
      </c>
      <c r="E105" s="36" t="s">
        <v>209</v>
      </c>
      <c r="F105" s="35" t="s">
        <v>252</v>
      </c>
      <c r="G105" s="37" t="s">
        <v>20</v>
      </c>
      <c r="H105" s="36" t="s">
        <v>72</v>
      </c>
      <c r="I105" s="36" t="s">
        <v>41</v>
      </c>
      <c r="J105" s="7" t="s">
        <v>21</v>
      </c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</row>
    <row r="106" spans="1:58" x14ac:dyDescent="0.25">
      <c r="A106" s="36"/>
      <c r="B106" s="36"/>
      <c r="C106" s="36"/>
      <c r="D106" s="35"/>
      <c r="E106" s="36"/>
      <c r="F106" s="35"/>
      <c r="G106" s="37"/>
      <c r="H106" s="36"/>
      <c r="I106" s="36"/>
      <c r="J106" s="9" t="s">
        <v>22</v>
      </c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</row>
    <row r="107" spans="1:58" x14ac:dyDescent="0.25">
      <c r="A107" s="36"/>
      <c r="B107" s="36"/>
      <c r="C107" s="36"/>
      <c r="D107" s="35" t="s">
        <v>301</v>
      </c>
      <c r="E107" s="36" t="s">
        <v>209</v>
      </c>
      <c r="F107" s="35" t="s">
        <v>252</v>
      </c>
      <c r="G107" s="37" t="s">
        <v>20</v>
      </c>
      <c r="H107" s="36" t="s">
        <v>72</v>
      </c>
      <c r="I107" s="36" t="s">
        <v>41</v>
      </c>
      <c r="J107" s="7" t="s">
        <v>21</v>
      </c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</row>
    <row r="108" spans="1:58" x14ac:dyDescent="0.25">
      <c r="A108" s="36"/>
      <c r="B108" s="36"/>
      <c r="C108" s="36"/>
      <c r="D108" s="35"/>
      <c r="E108" s="36"/>
      <c r="F108" s="35"/>
      <c r="G108" s="37"/>
      <c r="H108" s="36"/>
      <c r="I108" s="36"/>
      <c r="J108" s="9" t="s">
        <v>22</v>
      </c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</row>
    <row r="109" spans="1:58" x14ac:dyDescent="0.25">
      <c r="A109" s="36"/>
      <c r="B109" s="36"/>
      <c r="C109" s="36"/>
      <c r="D109" s="35" t="s">
        <v>302</v>
      </c>
      <c r="E109" s="36" t="s">
        <v>209</v>
      </c>
      <c r="F109" s="35" t="s">
        <v>252</v>
      </c>
      <c r="G109" s="37" t="s">
        <v>20</v>
      </c>
      <c r="H109" s="36" t="s">
        <v>72</v>
      </c>
      <c r="I109" s="36" t="s">
        <v>41</v>
      </c>
      <c r="J109" s="7" t="s">
        <v>21</v>
      </c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</row>
    <row r="110" spans="1:58" x14ac:dyDescent="0.25">
      <c r="A110" s="36"/>
      <c r="B110" s="36"/>
      <c r="C110" s="36"/>
      <c r="D110" s="35"/>
      <c r="E110" s="36"/>
      <c r="F110" s="35"/>
      <c r="G110" s="37"/>
      <c r="H110" s="36"/>
      <c r="I110" s="36"/>
      <c r="J110" s="9" t="s">
        <v>22</v>
      </c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</row>
    <row r="111" spans="1:58" x14ac:dyDescent="0.25">
      <c r="A111" s="36"/>
      <c r="B111" s="36"/>
      <c r="C111" s="36"/>
      <c r="D111" s="41" t="s">
        <v>303</v>
      </c>
      <c r="E111" s="36" t="s">
        <v>209</v>
      </c>
      <c r="F111" s="35" t="s">
        <v>252</v>
      </c>
      <c r="G111" s="37" t="s">
        <v>20</v>
      </c>
      <c r="H111" s="36" t="s">
        <v>72</v>
      </c>
      <c r="I111" s="36" t="s">
        <v>41</v>
      </c>
      <c r="J111" s="7" t="s">
        <v>21</v>
      </c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</row>
    <row r="112" spans="1:58" x14ac:dyDescent="0.25">
      <c r="A112" s="36"/>
      <c r="B112" s="36"/>
      <c r="C112" s="36"/>
      <c r="D112" s="42"/>
      <c r="E112" s="36"/>
      <c r="F112" s="35"/>
      <c r="G112" s="37"/>
      <c r="H112" s="36"/>
      <c r="I112" s="36"/>
      <c r="J112" s="9" t="s">
        <v>22</v>
      </c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</row>
    <row r="113" spans="1:58" ht="15.75" thickBot="1" x14ac:dyDescent="0.3">
      <c r="A113" s="10"/>
      <c r="B113" s="10"/>
      <c r="C113" s="12"/>
      <c r="D113" s="10"/>
      <c r="E113" s="10"/>
      <c r="F113" s="10"/>
      <c r="G113" s="11">
        <v>2</v>
      </c>
      <c r="H113" s="10"/>
      <c r="I113" s="10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</row>
    <row r="114" spans="1:58" ht="15.75" thickBot="1" x14ac:dyDescent="0.3">
      <c r="A114" s="49" t="e" vm="1">
        <v>#VALUE!</v>
      </c>
      <c r="B114" s="49"/>
      <c r="C114" s="49"/>
      <c r="D114" s="49"/>
      <c r="E114" s="52" t="s">
        <v>326</v>
      </c>
      <c r="F114" s="50"/>
      <c r="G114" s="46">
        <v>45677</v>
      </c>
      <c r="H114" s="47"/>
      <c r="I114" s="47"/>
      <c r="J114" s="91" t="s">
        <v>21</v>
      </c>
      <c r="K114" s="47">
        <f>SUM(K25+K27+K29+K31+K33+K35+K37++K39+K41+K43+K45+K47+K49+K51+K53+K55+K57+K59+K61+K63+K65+K67+K69+K71+K73+K75+K77+K79+K81+K83+K85+K87+K89+K91+K93+K95+K97+K99+K101+K103+K105+K107+K109+K111)</f>
        <v>0</v>
      </c>
      <c r="L114" s="47">
        <f t="shared" ref="L114:BF114" si="0">SUM(L25+L27+L29+L31+L33+L35+L37++L39+L41+L43+L45+L47+L49+L51+L53+L55+L57+L59+L61+L63+L65+L67+L69+L71+L73+L75+L77+L79+L81+L83+L85+L87+L89+L91+L93+L95+L97+L99+L101+L103+L105+L107+L109+L111)</f>
        <v>0</v>
      </c>
      <c r="M114" s="47">
        <f t="shared" si="0"/>
        <v>0</v>
      </c>
      <c r="N114" s="47">
        <f t="shared" si="0"/>
        <v>2</v>
      </c>
      <c r="O114" s="47">
        <f t="shared" si="0"/>
        <v>0</v>
      </c>
      <c r="P114" s="47">
        <f t="shared" si="0"/>
        <v>0</v>
      </c>
      <c r="Q114" s="47">
        <f t="shared" si="0"/>
        <v>0</v>
      </c>
      <c r="R114" s="47">
        <f t="shared" si="0"/>
        <v>6</v>
      </c>
      <c r="S114" s="47">
        <f t="shared" si="0"/>
        <v>0</v>
      </c>
      <c r="T114" s="47">
        <f t="shared" si="0"/>
        <v>0</v>
      </c>
      <c r="U114" s="47">
        <f t="shared" si="0"/>
        <v>3</v>
      </c>
      <c r="V114" s="47">
        <f t="shared" si="0"/>
        <v>9</v>
      </c>
      <c r="W114" s="47">
        <f t="shared" si="0"/>
        <v>0</v>
      </c>
      <c r="X114" s="47">
        <f t="shared" si="0"/>
        <v>0</v>
      </c>
      <c r="Y114" s="47">
        <f t="shared" si="0"/>
        <v>1</v>
      </c>
      <c r="Z114" s="47">
        <f t="shared" si="0"/>
        <v>9</v>
      </c>
      <c r="AA114" s="47">
        <f t="shared" si="0"/>
        <v>0</v>
      </c>
      <c r="AB114" s="47">
        <f t="shared" si="0"/>
        <v>0</v>
      </c>
      <c r="AC114" s="47">
        <f t="shared" si="0"/>
        <v>1</v>
      </c>
      <c r="AD114" s="47">
        <f t="shared" si="0"/>
        <v>5</v>
      </c>
      <c r="AE114" s="47">
        <f t="shared" si="0"/>
        <v>0</v>
      </c>
      <c r="AF114" s="47">
        <f t="shared" si="0"/>
        <v>0</v>
      </c>
      <c r="AG114" s="47">
        <f t="shared" si="0"/>
        <v>0</v>
      </c>
      <c r="AH114" s="47">
        <f t="shared" si="0"/>
        <v>11</v>
      </c>
      <c r="AI114" s="47">
        <f t="shared" si="0"/>
        <v>0</v>
      </c>
      <c r="AJ114" s="47">
        <f t="shared" si="0"/>
        <v>0</v>
      </c>
      <c r="AK114" s="47">
        <f t="shared" si="0"/>
        <v>1</v>
      </c>
      <c r="AL114" s="47">
        <f t="shared" si="0"/>
        <v>2</v>
      </c>
      <c r="AM114" s="47">
        <f t="shared" si="0"/>
        <v>0</v>
      </c>
      <c r="AN114" s="47">
        <f t="shared" si="0"/>
        <v>0</v>
      </c>
      <c r="AO114" s="47">
        <f t="shared" si="0"/>
        <v>0</v>
      </c>
      <c r="AP114" s="47">
        <f t="shared" si="0"/>
        <v>7</v>
      </c>
      <c r="AQ114" s="47">
        <f t="shared" si="0"/>
        <v>0</v>
      </c>
      <c r="AR114" s="47">
        <f t="shared" si="0"/>
        <v>0</v>
      </c>
      <c r="AS114" s="47">
        <f t="shared" si="0"/>
        <v>0</v>
      </c>
      <c r="AT114" s="47">
        <f t="shared" si="0"/>
        <v>3</v>
      </c>
      <c r="AU114" s="47">
        <f t="shared" si="0"/>
        <v>0</v>
      </c>
      <c r="AV114" s="47">
        <f t="shared" si="0"/>
        <v>0</v>
      </c>
      <c r="AW114" s="47">
        <f t="shared" si="0"/>
        <v>0</v>
      </c>
      <c r="AX114" s="47">
        <f t="shared" si="0"/>
        <v>5</v>
      </c>
      <c r="AY114" s="47">
        <f t="shared" si="0"/>
        <v>0</v>
      </c>
      <c r="AZ114" s="47">
        <f t="shared" si="0"/>
        <v>0</v>
      </c>
      <c r="BA114" s="47">
        <f t="shared" si="0"/>
        <v>0</v>
      </c>
      <c r="BB114" s="47">
        <f t="shared" si="0"/>
        <v>2</v>
      </c>
      <c r="BC114" s="47">
        <f t="shared" si="0"/>
        <v>0</v>
      </c>
      <c r="BD114" s="47">
        <f t="shared" si="0"/>
        <v>0</v>
      </c>
      <c r="BE114" s="47">
        <f t="shared" si="0"/>
        <v>0</v>
      </c>
      <c r="BF114" s="47">
        <f t="shared" si="0"/>
        <v>3</v>
      </c>
    </row>
    <row r="115" spans="1:58" ht="15.75" thickBot="1" x14ac:dyDescent="0.3">
      <c r="A115" s="49"/>
      <c r="B115" s="49"/>
      <c r="C115" s="49"/>
      <c r="D115" s="49"/>
      <c r="E115" s="52"/>
      <c r="F115" s="51"/>
      <c r="G115" s="48"/>
      <c r="H115" s="47"/>
      <c r="I115" s="47"/>
      <c r="J115" s="91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</row>
    <row r="116" spans="1:58" ht="15.75" thickBot="1" x14ac:dyDescent="0.3">
      <c r="A116" s="49" t="s">
        <v>327</v>
      </c>
      <c r="B116" s="49"/>
      <c r="C116" s="49"/>
      <c r="D116" s="49"/>
      <c r="E116" s="52"/>
      <c r="F116" s="50" t="s">
        <v>325</v>
      </c>
      <c r="G116" s="48"/>
      <c r="H116" s="47"/>
      <c r="I116" s="47"/>
      <c r="J116" s="92" t="s">
        <v>22</v>
      </c>
      <c r="K116" s="94">
        <f>SUM(K26+K28+K30+K32+K34+K36+K38+K40+K42+K44+K46+K48+K50+K52+K54+K56+K58+K60+K62+K64+K66+K68+K70+K72+K78+K74+K76+K80+K82+K84+K86+K88+K90+K92+K94+K96+K98+K100+K102+K104+K106+K108+K110+K112)</f>
        <v>0</v>
      </c>
      <c r="L116" s="94">
        <f t="shared" ref="L116:BF116" si="1">SUM(L26+L28+L30+L32+L34+L36+L38+L40+L42+L44+L46+L48+L50+L52+L54+L56+L58+L60+L62+L64+L66+L68+L70+L72+L78+L74+L76+L80+L82+L84+L86+L88+L90+L92+L94+L96+L98+L100+L102+L104+L106+L108+L110+L112)</f>
        <v>0</v>
      </c>
      <c r="M116" s="94">
        <f t="shared" si="1"/>
        <v>0</v>
      </c>
      <c r="N116" s="94">
        <f t="shared" si="1"/>
        <v>0</v>
      </c>
      <c r="O116" s="94">
        <f t="shared" si="1"/>
        <v>0</v>
      </c>
      <c r="P116" s="94">
        <f t="shared" si="1"/>
        <v>0</v>
      </c>
      <c r="Q116" s="94">
        <f t="shared" si="1"/>
        <v>0</v>
      </c>
      <c r="R116" s="94">
        <f t="shared" si="1"/>
        <v>0</v>
      </c>
      <c r="S116" s="94">
        <f t="shared" si="1"/>
        <v>0</v>
      </c>
      <c r="T116" s="94">
        <f t="shared" si="1"/>
        <v>0</v>
      </c>
      <c r="U116" s="94">
        <f t="shared" si="1"/>
        <v>0</v>
      </c>
      <c r="V116" s="94">
        <f t="shared" si="1"/>
        <v>0</v>
      </c>
      <c r="W116" s="94">
        <f t="shared" si="1"/>
        <v>0</v>
      </c>
      <c r="X116" s="94">
        <f t="shared" si="1"/>
        <v>0</v>
      </c>
      <c r="Y116" s="94">
        <f t="shared" si="1"/>
        <v>0</v>
      </c>
      <c r="Z116" s="94">
        <f t="shared" si="1"/>
        <v>0</v>
      </c>
      <c r="AA116" s="94">
        <f t="shared" si="1"/>
        <v>0</v>
      </c>
      <c r="AB116" s="94">
        <f t="shared" si="1"/>
        <v>0</v>
      </c>
      <c r="AC116" s="94">
        <f t="shared" si="1"/>
        <v>0</v>
      </c>
      <c r="AD116" s="94">
        <f t="shared" si="1"/>
        <v>0</v>
      </c>
      <c r="AE116" s="94">
        <f t="shared" si="1"/>
        <v>0</v>
      </c>
      <c r="AF116" s="94">
        <f t="shared" si="1"/>
        <v>0</v>
      </c>
      <c r="AG116" s="94">
        <f t="shared" si="1"/>
        <v>0</v>
      </c>
      <c r="AH116" s="94">
        <f t="shared" si="1"/>
        <v>0</v>
      </c>
      <c r="AI116" s="94">
        <f t="shared" si="1"/>
        <v>0</v>
      </c>
      <c r="AJ116" s="94">
        <f t="shared" si="1"/>
        <v>0</v>
      </c>
      <c r="AK116" s="94">
        <f t="shared" si="1"/>
        <v>0</v>
      </c>
      <c r="AL116" s="94">
        <f t="shared" si="1"/>
        <v>0</v>
      </c>
      <c r="AM116" s="94">
        <f t="shared" si="1"/>
        <v>0</v>
      </c>
      <c r="AN116" s="94">
        <f t="shared" si="1"/>
        <v>0</v>
      </c>
      <c r="AO116" s="94">
        <f t="shared" si="1"/>
        <v>0</v>
      </c>
      <c r="AP116" s="94">
        <f t="shared" si="1"/>
        <v>0</v>
      </c>
      <c r="AQ116" s="94">
        <f t="shared" si="1"/>
        <v>0</v>
      </c>
      <c r="AR116" s="94">
        <f t="shared" si="1"/>
        <v>0</v>
      </c>
      <c r="AS116" s="94">
        <f t="shared" si="1"/>
        <v>0</v>
      </c>
      <c r="AT116" s="94">
        <f t="shared" si="1"/>
        <v>0</v>
      </c>
      <c r="AU116" s="94">
        <f t="shared" si="1"/>
        <v>0</v>
      </c>
      <c r="AV116" s="94">
        <f t="shared" si="1"/>
        <v>0</v>
      </c>
      <c r="AW116" s="94">
        <f t="shared" si="1"/>
        <v>0</v>
      </c>
      <c r="AX116" s="94">
        <f t="shared" si="1"/>
        <v>0</v>
      </c>
      <c r="AY116" s="94">
        <f t="shared" si="1"/>
        <v>0</v>
      </c>
      <c r="AZ116" s="94">
        <f t="shared" si="1"/>
        <v>0</v>
      </c>
      <c r="BA116" s="94">
        <f t="shared" si="1"/>
        <v>0</v>
      </c>
      <c r="BB116" s="94">
        <f t="shared" si="1"/>
        <v>0</v>
      </c>
      <c r="BC116" s="94">
        <f t="shared" si="1"/>
        <v>0</v>
      </c>
      <c r="BD116" s="94">
        <f t="shared" si="1"/>
        <v>0</v>
      </c>
      <c r="BE116" s="94">
        <f t="shared" si="1"/>
        <v>0</v>
      </c>
      <c r="BF116" s="94">
        <f t="shared" si="1"/>
        <v>0</v>
      </c>
    </row>
    <row r="117" spans="1:58" ht="15.75" thickBot="1" x14ac:dyDescent="0.3">
      <c r="A117" s="49"/>
      <c r="B117" s="49"/>
      <c r="C117" s="49"/>
      <c r="D117" s="49"/>
      <c r="E117" s="52"/>
      <c r="F117" s="51"/>
      <c r="G117" s="48"/>
      <c r="H117" s="47"/>
      <c r="I117" s="47"/>
      <c r="J117" s="93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</row>
    <row r="118" spans="1:58" ht="15.75" thickBot="1" x14ac:dyDescent="0.3">
      <c r="A118" s="47" t="s">
        <v>101</v>
      </c>
      <c r="B118" s="47"/>
      <c r="C118" s="47"/>
      <c r="D118" s="47"/>
      <c r="E118" s="47" t="s">
        <v>58</v>
      </c>
      <c r="F118" s="47" t="s">
        <v>102</v>
      </c>
      <c r="G118" s="48" t="s">
        <v>59</v>
      </c>
      <c r="H118" s="47"/>
      <c r="I118" s="47"/>
      <c r="J118" s="7" t="s">
        <v>21</v>
      </c>
      <c r="K118" s="95" t="s">
        <v>60</v>
      </c>
      <c r="L118" s="95"/>
      <c r="M118" s="47">
        <f>SUM(K114:N114)</f>
        <v>2</v>
      </c>
      <c r="N118" s="47"/>
      <c r="O118" s="95" t="s">
        <v>61</v>
      </c>
      <c r="P118" s="95"/>
      <c r="Q118" s="47">
        <f>SUM(O114:R115)</f>
        <v>6</v>
      </c>
      <c r="R118" s="47"/>
      <c r="S118" s="95" t="s">
        <v>62</v>
      </c>
      <c r="T118" s="95"/>
      <c r="U118" s="47">
        <f>SUM(S114:V115)</f>
        <v>12</v>
      </c>
      <c r="V118" s="47"/>
      <c r="W118" s="95" t="s">
        <v>71</v>
      </c>
      <c r="X118" s="95"/>
      <c r="Y118" s="47">
        <f>SUM(W114:Z115)</f>
        <v>10</v>
      </c>
      <c r="Z118" s="47"/>
      <c r="AA118" s="95" t="s">
        <v>63</v>
      </c>
      <c r="AB118" s="95"/>
      <c r="AC118" s="47">
        <f>SUM(AA114:AD115)</f>
        <v>6</v>
      </c>
      <c r="AD118" s="47"/>
      <c r="AE118" s="95" t="s">
        <v>64</v>
      </c>
      <c r="AF118" s="95"/>
      <c r="AG118" s="47">
        <f>SUM(AE114:AH115)</f>
        <v>11</v>
      </c>
      <c r="AH118" s="47"/>
      <c r="AI118" s="95" t="s">
        <v>65</v>
      </c>
      <c r="AJ118" s="95"/>
      <c r="AK118" s="47">
        <f>SUM(AI114:AL115)</f>
        <v>3</v>
      </c>
      <c r="AL118" s="47"/>
      <c r="AM118" s="95" t="s">
        <v>66</v>
      </c>
      <c r="AN118" s="95"/>
      <c r="AO118" s="47">
        <f>SUM(AM114:AP115)</f>
        <v>7</v>
      </c>
      <c r="AP118" s="47"/>
      <c r="AQ118" s="95" t="s">
        <v>67</v>
      </c>
      <c r="AR118" s="95"/>
      <c r="AS118" s="47">
        <f>SUM(AQ114:AT115)</f>
        <v>3</v>
      </c>
      <c r="AT118" s="47"/>
      <c r="AU118" s="95" t="s">
        <v>68</v>
      </c>
      <c r="AV118" s="95"/>
      <c r="AW118" s="47">
        <f>SUM(AU114:AX115)</f>
        <v>5</v>
      </c>
      <c r="AX118" s="47"/>
      <c r="AY118" s="95" t="s">
        <v>69</v>
      </c>
      <c r="AZ118" s="95"/>
      <c r="BA118" s="47">
        <f>SUM(AY114:BB115)</f>
        <v>2</v>
      </c>
      <c r="BB118" s="47"/>
      <c r="BC118" s="95" t="s">
        <v>70</v>
      </c>
      <c r="BD118" s="95"/>
      <c r="BE118" s="47">
        <f>SUM(BC114:BF115)</f>
        <v>3</v>
      </c>
      <c r="BF118" s="47"/>
    </row>
    <row r="119" spans="1:58" ht="15.75" thickBot="1" x14ac:dyDescent="0.3">
      <c r="A119" s="47"/>
      <c r="B119" s="47"/>
      <c r="C119" s="47"/>
      <c r="D119" s="47"/>
      <c r="E119" s="47"/>
      <c r="F119" s="47"/>
      <c r="G119" s="48"/>
      <c r="H119" s="47"/>
      <c r="I119" s="47"/>
      <c r="J119" s="9" t="s">
        <v>22</v>
      </c>
      <c r="K119" s="95"/>
      <c r="L119" s="95"/>
      <c r="M119" s="47">
        <f>SUM(K116:N116)</f>
        <v>0</v>
      </c>
      <c r="N119" s="47"/>
      <c r="O119" s="95"/>
      <c r="P119" s="95"/>
      <c r="Q119" s="47">
        <f>SUM(O116:R117)</f>
        <v>0</v>
      </c>
      <c r="R119" s="47"/>
      <c r="S119" s="95"/>
      <c r="T119" s="95"/>
      <c r="U119" s="47">
        <f>SUM(S116:V117)</f>
        <v>0</v>
      </c>
      <c r="V119" s="47"/>
      <c r="W119" s="95"/>
      <c r="X119" s="95"/>
      <c r="Y119" s="47">
        <f>SUM(W116:Z117)</f>
        <v>0</v>
      </c>
      <c r="Z119" s="47"/>
      <c r="AA119" s="95"/>
      <c r="AB119" s="95"/>
      <c r="AC119" s="47">
        <f>SUM(AA116:AD117)</f>
        <v>0</v>
      </c>
      <c r="AD119" s="47"/>
      <c r="AE119" s="95"/>
      <c r="AF119" s="95"/>
      <c r="AG119" s="47">
        <f>SUM(AE116:AH117)</f>
        <v>0</v>
      </c>
      <c r="AH119" s="47"/>
      <c r="AI119" s="95"/>
      <c r="AJ119" s="95"/>
      <c r="AK119" s="47">
        <f>SUM(AI116:AL117)</f>
        <v>0</v>
      </c>
      <c r="AL119" s="47"/>
      <c r="AM119" s="95"/>
      <c r="AN119" s="95"/>
      <c r="AO119" s="47">
        <f>SUM(AM116:AP117)</f>
        <v>0</v>
      </c>
      <c r="AP119" s="47"/>
      <c r="AQ119" s="95"/>
      <c r="AR119" s="95"/>
      <c r="AS119" s="47">
        <f>SUM(AQ116:AT117)</f>
        <v>0</v>
      </c>
      <c r="AT119" s="47"/>
      <c r="AU119" s="95"/>
      <c r="AV119" s="95"/>
      <c r="AW119" s="47">
        <f>SUM(AU116:AX117)</f>
        <v>0</v>
      </c>
      <c r="AX119" s="47"/>
      <c r="AY119" s="95"/>
      <c r="AZ119" s="95"/>
      <c r="BA119" s="47">
        <f>SUM(AY116:BB117)</f>
        <v>0</v>
      </c>
      <c r="BB119" s="47"/>
      <c r="BC119" s="95"/>
      <c r="BD119" s="95"/>
      <c r="BE119" s="47">
        <f>SUM(BC116:BF117)</f>
        <v>0</v>
      </c>
      <c r="BF119" s="47"/>
    </row>
    <row r="120" spans="1:58" ht="15.75" thickBot="1" x14ac:dyDescent="0.3">
      <c r="A120" s="104" t="s">
        <v>75</v>
      </c>
      <c r="B120" s="104"/>
      <c r="C120" s="97" t="s">
        <v>76</v>
      </c>
      <c r="D120" s="98"/>
      <c r="E120" s="99"/>
      <c r="F120" s="16">
        <f>SUM(M118+Q118+U118+Y118+AC118+AG118+AK118+AO118+AS118+AW118+BA118+BE118)</f>
        <v>70</v>
      </c>
      <c r="G120" s="105">
        <f>F121/F120</f>
        <v>0</v>
      </c>
      <c r="H120" s="106"/>
      <c r="I120" s="106"/>
      <c r="J120" s="107"/>
      <c r="K120" s="95"/>
      <c r="L120" s="95"/>
      <c r="M120" s="96">
        <f>M119/M118</f>
        <v>0</v>
      </c>
      <c r="N120" s="96"/>
      <c r="O120" s="95"/>
      <c r="P120" s="95"/>
      <c r="Q120" s="96">
        <f>Q119/Q118</f>
        <v>0</v>
      </c>
      <c r="R120" s="96"/>
      <c r="S120" s="95"/>
      <c r="T120" s="95"/>
      <c r="U120" s="96">
        <f>U119/U118</f>
        <v>0</v>
      </c>
      <c r="V120" s="96"/>
      <c r="W120" s="95"/>
      <c r="X120" s="95"/>
      <c r="Y120" s="96">
        <f>Y119/Y118</f>
        <v>0</v>
      </c>
      <c r="Z120" s="96"/>
      <c r="AA120" s="95"/>
      <c r="AB120" s="95"/>
      <c r="AC120" s="96">
        <f>AC119/AC118</f>
        <v>0</v>
      </c>
      <c r="AD120" s="96"/>
      <c r="AE120" s="95"/>
      <c r="AF120" s="95"/>
      <c r="AG120" s="96">
        <f>AG119/AG118</f>
        <v>0</v>
      </c>
      <c r="AH120" s="96"/>
      <c r="AI120" s="95"/>
      <c r="AJ120" s="95"/>
      <c r="AK120" s="103">
        <f>AK119/AK118</f>
        <v>0</v>
      </c>
      <c r="AL120" s="103"/>
      <c r="AM120" s="95"/>
      <c r="AN120" s="95"/>
      <c r="AO120" s="103">
        <f>AO119/AO118</f>
        <v>0</v>
      </c>
      <c r="AP120" s="103"/>
      <c r="AQ120" s="95"/>
      <c r="AR120" s="95"/>
      <c r="AS120" s="96">
        <f>AS119/AS118</f>
        <v>0</v>
      </c>
      <c r="AT120" s="96"/>
      <c r="AU120" s="95"/>
      <c r="AV120" s="95"/>
      <c r="AW120" s="96">
        <f>AW119/AW118</f>
        <v>0</v>
      </c>
      <c r="AX120" s="96"/>
      <c r="AY120" s="95"/>
      <c r="AZ120" s="95"/>
      <c r="BA120" s="96">
        <f>BA119/BA118</f>
        <v>0</v>
      </c>
      <c r="BB120" s="96"/>
      <c r="BC120" s="95"/>
      <c r="BD120" s="95"/>
      <c r="BE120" s="96">
        <f>BE119/BE118</f>
        <v>0</v>
      </c>
      <c r="BF120" s="96"/>
    </row>
    <row r="121" spans="1:58" ht="15.75" thickBot="1" x14ac:dyDescent="0.3">
      <c r="A121" s="95"/>
      <c r="B121" s="95"/>
      <c r="C121" s="100" t="s">
        <v>77</v>
      </c>
      <c r="D121" s="101"/>
      <c r="E121" s="102"/>
      <c r="F121" s="13">
        <f>SUM(M119+Q119+U119+Y119+AC119+AG119+AK119+AO119+AS119+AW119+BA119+BE119)</f>
        <v>0</v>
      </c>
      <c r="G121" s="108"/>
      <c r="H121" s="109"/>
      <c r="I121" s="109"/>
      <c r="J121" s="110"/>
      <c r="K121" s="95"/>
      <c r="L121" s="95"/>
      <c r="M121" s="96"/>
      <c r="N121" s="96"/>
      <c r="O121" s="95"/>
      <c r="P121" s="95"/>
      <c r="Q121" s="96"/>
      <c r="R121" s="96"/>
      <c r="S121" s="95"/>
      <c r="T121" s="95"/>
      <c r="U121" s="96"/>
      <c r="V121" s="96"/>
      <c r="W121" s="95"/>
      <c r="X121" s="95"/>
      <c r="Y121" s="96"/>
      <c r="Z121" s="96"/>
      <c r="AA121" s="95"/>
      <c r="AB121" s="95"/>
      <c r="AC121" s="96"/>
      <c r="AD121" s="96"/>
      <c r="AE121" s="95"/>
      <c r="AF121" s="95"/>
      <c r="AG121" s="96"/>
      <c r="AH121" s="96"/>
      <c r="AI121" s="95"/>
      <c r="AJ121" s="95"/>
      <c r="AK121" s="103"/>
      <c r="AL121" s="103"/>
      <c r="AM121" s="95"/>
      <c r="AN121" s="95"/>
      <c r="AO121" s="103"/>
      <c r="AP121" s="103"/>
      <c r="AQ121" s="95"/>
      <c r="AR121" s="95"/>
      <c r="AS121" s="96"/>
      <c r="AT121" s="96"/>
      <c r="AU121" s="95"/>
      <c r="AV121" s="95"/>
      <c r="AW121" s="96"/>
      <c r="AX121" s="96"/>
      <c r="AY121" s="95"/>
      <c r="AZ121" s="95"/>
      <c r="BA121" s="96"/>
      <c r="BB121" s="96"/>
      <c r="BC121" s="95"/>
      <c r="BD121" s="95"/>
      <c r="BE121" s="96"/>
      <c r="BF121" s="96"/>
    </row>
    <row r="122" spans="1:58" x14ac:dyDescent="0.25">
      <c r="E122" s="3"/>
    </row>
  </sheetData>
  <mergeCells count="501">
    <mergeCell ref="I57:I58"/>
    <mergeCell ref="D59:D60"/>
    <mergeCell ref="E59:E60"/>
    <mergeCell ref="F59:F60"/>
    <mergeCell ref="G59:G60"/>
    <mergeCell ref="H59:H60"/>
    <mergeCell ref="I59:I60"/>
    <mergeCell ref="E55:E56"/>
    <mergeCell ref="F55:F56"/>
    <mergeCell ref="G55:G56"/>
    <mergeCell ref="H55:H56"/>
    <mergeCell ref="I55:I56"/>
    <mergeCell ref="D57:D58"/>
    <mergeCell ref="E57:E58"/>
    <mergeCell ref="G57:G58"/>
    <mergeCell ref="H57:H58"/>
    <mergeCell ref="D55:D56"/>
    <mergeCell ref="G61:G62"/>
    <mergeCell ref="H61:H62"/>
    <mergeCell ref="I61:I62"/>
    <mergeCell ref="G63:G64"/>
    <mergeCell ref="H63:H64"/>
    <mergeCell ref="I63:I64"/>
    <mergeCell ref="G65:G66"/>
    <mergeCell ref="H65:H66"/>
    <mergeCell ref="I65:I66"/>
    <mergeCell ref="G53:G54"/>
    <mergeCell ref="H53:H54"/>
    <mergeCell ref="A20:E20"/>
    <mergeCell ref="I53:I54"/>
    <mergeCell ref="D51:D52"/>
    <mergeCell ref="E51:E52"/>
    <mergeCell ref="F51:F52"/>
    <mergeCell ref="G51:G52"/>
    <mergeCell ref="H51:H52"/>
    <mergeCell ref="I51:I52"/>
    <mergeCell ref="D47:D48"/>
    <mergeCell ref="E47:E48"/>
    <mergeCell ref="F47:F48"/>
    <mergeCell ref="G47:G48"/>
    <mergeCell ref="H47:H48"/>
    <mergeCell ref="I47:I48"/>
    <mergeCell ref="D49:D50"/>
    <mergeCell ref="E49:E50"/>
    <mergeCell ref="F49:F50"/>
    <mergeCell ref="G49:G50"/>
    <mergeCell ref="H49:H50"/>
    <mergeCell ref="I49:I50"/>
    <mergeCell ref="G43:G44"/>
    <mergeCell ref="H43:H44"/>
    <mergeCell ref="I43:I44"/>
    <mergeCell ref="D45:D46"/>
    <mergeCell ref="E45:E46"/>
    <mergeCell ref="F45:F46"/>
    <mergeCell ref="G45:G46"/>
    <mergeCell ref="H45:H46"/>
    <mergeCell ref="I45:I46"/>
    <mergeCell ref="G39:G40"/>
    <mergeCell ref="H39:H40"/>
    <mergeCell ref="I39:I40"/>
    <mergeCell ref="D41:D42"/>
    <mergeCell ref="E41:E42"/>
    <mergeCell ref="F41:F42"/>
    <mergeCell ref="G41:G42"/>
    <mergeCell ref="H41:H42"/>
    <mergeCell ref="I41:I42"/>
    <mergeCell ref="D39:D40"/>
    <mergeCell ref="E39:E40"/>
    <mergeCell ref="F39:F40"/>
    <mergeCell ref="I35:I36"/>
    <mergeCell ref="I27:I28"/>
    <mergeCell ref="I25:I26"/>
    <mergeCell ref="D29:D30"/>
    <mergeCell ref="E29:E30"/>
    <mergeCell ref="F29:F30"/>
    <mergeCell ref="I29:I30"/>
    <mergeCell ref="G37:G38"/>
    <mergeCell ref="H37:H38"/>
    <mergeCell ref="I37:I38"/>
    <mergeCell ref="D37:D38"/>
    <mergeCell ref="E37:E38"/>
    <mergeCell ref="F37:F38"/>
    <mergeCell ref="H25:H26"/>
    <mergeCell ref="F27:F28"/>
    <mergeCell ref="G27:G28"/>
    <mergeCell ref="H27:H28"/>
    <mergeCell ref="I31:I32"/>
    <mergeCell ref="D33:D34"/>
    <mergeCell ref="E33:E34"/>
    <mergeCell ref="F33:F34"/>
    <mergeCell ref="G33:G34"/>
    <mergeCell ref="H33:H34"/>
    <mergeCell ref="I33:I34"/>
    <mergeCell ref="D31:D32"/>
    <mergeCell ref="E31:E32"/>
    <mergeCell ref="F31:F32"/>
    <mergeCell ref="G31:G32"/>
    <mergeCell ref="H31:H32"/>
    <mergeCell ref="D27:D28"/>
    <mergeCell ref="E27:E28"/>
    <mergeCell ref="A25:A28"/>
    <mergeCell ref="B25:B28"/>
    <mergeCell ref="C25:C28"/>
    <mergeCell ref="D25:D26"/>
    <mergeCell ref="E25:E26"/>
    <mergeCell ref="F25:F26"/>
    <mergeCell ref="G25:G26"/>
    <mergeCell ref="B29:B36"/>
    <mergeCell ref="C29:C36"/>
    <mergeCell ref="A29:A36"/>
    <mergeCell ref="G29:G30"/>
    <mergeCell ref="H29:H30"/>
    <mergeCell ref="D35:D36"/>
    <mergeCell ref="E35:E36"/>
    <mergeCell ref="F35:F36"/>
    <mergeCell ref="G35:G36"/>
    <mergeCell ref="H35:H36"/>
    <mergeCell ref="AK20:AS20"/>
    <mergeCell ref="AT20:BF20"/>
    <mergeCell ref="A22:A24"/>
    <mergeCell ref="B22:B24"/>
    <mergeCell ref="C22:C24"/>
    <mergeCell ref="D22:D24"/>
    <mergeCell ref="E22:E24"/>
    <mergeCell ref="F22:F24"/>
    <mergeCell ref="G22:I22"/>
    <mergeCell ref="J22:J24"/>
    <mergeCell ref="AI22:AL23"/>
    <mergeCell ref="AM22:AP23"/>
    <mergeCell ref="AQ22:AT23"/>
    <mergeCell ref="AU22:AX23"/>
    <mergeCell ref="AY22:BB23"/>
    <mergeCell ref="BC22:BF23"/>
    <mergeCell ref="K22:N23"/>
    <mergeCell ref="O22:R23"/>
    <mergeCell ref="S22:V23"/>
    <mergeCell ref="W22:Z23"/>
    <mergeCell ref="AA22:AD23"/>
    <mergeCell ref="AE22:AH23"/>
    <mergeCell ref="A37:A42"/>
    <mergeCell ref="B37:B42"/>
    <mergeCell ref="C37:C42"/>
    <mergeCell ref="A1:B7"/>
    <mergeCell ref="C1:BB2"/>
    <mergeCell ref="BC1:BF2"/>
    <mergeCell ref="C3:BB4"/>
    <mergeCell ref="BC3:BF4"/>
    <mergeCell ref="C5:BB7"/>
    <mergeCell ref="BC5:BF7"/>
    <mergeCell ref="AU9:BF9"/>
    <mergeCell ref="A11:BF11"/>
    <mergeCell ref="A12:B18"/>
    <mergeCell ref="C12:BF18"/>
    <mergeCell ref="F20:H20"/>
    <mergeCell ref="I20:M20"/>
    <mergeCell ref="N20:U20"/>
    <mergeCell ref="V20:AJ20"/>
    <mergeCell ref="A9:B9"/>
    <mergeCell ref="D9:E9"/>
    <mergeCell ref="F9:O9"/>
    <mergeCell ref="P9:U9"/>
    <mergeCell ref="V9:AF9"/>
    <mergeCell ref="AG9:AT9"/>
    <mergeCell ref="A43:A48"/>
    <mergeCell ref="B43:B48"/>
    <mergeCell ref="C43:C48"/>
    <mergeCell ref="A49:A66"/>
    <mergeCell ref="B49:B66"/>
    <mergeCell ref="C49:C66"/>
    <mergeCell ref="D61:D62"/>
    <mergeCell ref="E61:E62"/>
    <mergeCell ref="F61:F62"/>
    <mergeCell ref="D63:D64"/>
    <mergeCell ref="E63:E64"/>
    <mergeCell ref="F63:F64"/>
    <mergeCell ref="D65:D66"/>
    <mergeCell ref="E65:E66"/>
    <mergeCell ref="F65:F66"/>
    <mergeCell ref="D43:D44"/>
    <mergeCell ref="E43:E44"/>
    <mergeCell ref="F43:F44"/>
    <mergeCell ref="F57:F58"/>
    <mergeCell ref="D53:D54"/>
    <mergeCell ref="E53:E54"/>
    <mergeCell ref="F53:F54"/>
    <mergeCell ref="G71:G72"/>
    <mergeCell ref="H71:H72"/>
    <mergeCell ref="I71:I72"/>
    <mergeCell ref="G69:G70"/>
    <mergeCell ref="H69:H70"/>
    <mergeCell ref="I69:I70"/>
    <mergeCell ref="A67:A70"/>
    <mergeCell ref="B67:B70"/>
    <mergeCell ref="C67:C70"/>
    <mergeCell ref="D67:D68"/>
    <mergeCell ref="E67:E68"/>
    <mergeCell ref="F67:F68"/>
    <mergeCell ref="G67:G68"/>
    <mergeCell ref="H67:H68"/>
    <mergeCell ref="I67:I68"/>
    <mergeCell ref="D69:D70"/>
    <mergeCell ref="E69:E70"/>
    <mergeCell ref="F69:F70"/>
    <mergeCell ref="E81:E82"/>
    <mergeCell ref="D83:D84"/>
    <mergeCell ref="E83:E84"/>
    <mergeCell ref="F83:F84"/>
    <mergeCell ref="A71:A72"/>
    <mergeCell ref="B71:B72"/>
    <mergeCell ref="C71:C72"/>
    <mergeCell ref="D71:D72"/>
    <mergeCell ref="E71:E72"/>
    <mergeCell ref="F71:F72"/>
    <mergeCell ref="I75:I76"/>
    <mergeCell ref="D77:D78"/>
    <mergeCell ref="E77:E78"/>
    <mergeCell ref="F77:F78"/>
    <mergeCell ref="G77:G78"/>
    <mergeCell ref="H77:H78"/>
    <mergeCell ref="I77:I78"/>
    <mergeCell ref="D79:D80"/>
    <mergeCell ref="E79:E80"/>
    <mergeCell ref="F79:F80"/>
    <mergeCell ref="G79:G80"/>
    <mergeCell ref="H79:H80"/>
    <mergeCell ref="I79:I80"/>
    <mergeCell ref="H91:H92"/>
    <mergeCell ref="I91:I92"/>
    <mergeCell ref="G83:G84"/>
    <mergeCell ref="H83:H84"/>
    <mergeCell ref="I83:I84"/>
    <mergeCell ref="G73:G74"/>
    <mergeCell ref="H73:H74"/>
    <mergeCell ref="I73:I74"/>
    <mergeCell ref="E89:E90"/>
    <mergeCell ref="F89:F90"/>
    <mergeCell ref="G89:G90"/>
    <mergeCell ref="H89:H90"/>
    <mergeCell ref="I89:I90"/>
    <mergeCell ref="F81:F82"/>
    <mergeCell ref="G81:G82"/>
    <mergeCell ref="H81:H82"/>
    <mergeCell ref="I81:I82"/>
    <mergeCell ref="G85:G86"/>
    <mergeCell ref="H85:H86"/>
    <mergeCell ref="I85:I86"/>
    <mergeCell ref="E75:E76"/>
    <mergeCell ref="F75:F76"/>
    <mergeCell ref="G75:G76"/>
    <mergeCell ref="H75:H76"/>
    <mergeCell ref="A95:A104"/>
    <mergeCell ref="B95:B104"/>
    <mergeCell ref="C95:C104"/>
    <mergeCell ref="D95:D96"/>
    <mergeCell ref="E95:E96"/>
    <mergeCell ref="F95:F96"/>
    <mergeCell ref="C91:C94"/>
    <mergeCell ref="D91:D92"/>
    <mergeCell ref="E91:E92"/>
    <mergeCell ref="F91:F92"/>
    <mergeCell ref="A73:A94"/>
    <mergeCell ref="B73:B94"/>
    <mergeCell ref="C73:C74"/>
    <mergeCell ref="D73:D74"/>
    <mergeCell ref="E73:E74"/>
    <mergeCell ref="F73:F74"/>
    <mergeCell ref="D103:D104"/>
    <mergeCell ref="E103:E104"/>
    <mergeCell ref="D87:D88"/>
    <mergeCell ref="E87:E88"/>
    <mergeCell ref="F87:F88"/>
    <mergeCell ref="C75:C84"/>
    <mergeCell ref="D75:D76"/>
    <mergeCell ref="D81:D82"/>
    <mergeCell ref="D99:D100"/>
    <mergeCell ref="E99:E100"/>
    <mergeCell ref="F99:F100"/>
    <mergeCell ref="G99:G100"/>
    <mergeCell ref="H99:H100"/>
    <mergeCell ref="I99:I100"/>
    <mergeCell ref="D101:D102"/>
    <mergeCell ref="E101:E102"/>
    <mergeCell ref="F101:F102"/>
    <mergeCell ref="C85:C90"/>
    <mergeCell ref="D85:D86"/>
    <mergeCell ref="E85:E86"/>
    <mergeCell ref="F85:F86"/>
    <mergeCell ref="D89:D90"/>
    <mergeCell ref="G95:G96"/>
    <mergeCell ref="H95:H96"/>
    <mergeCell ref="I95:I96"/>
    <mergeCell ref="D97:D98"/>
    <mergeCell ref="E97:E98"/>
    <mergeCell ref="F97:F98"/>
    <mergeCell ref="G97:G98"/>
    <mergeCell ref="H97:H98"/>
    <mergeCell ref="I97:I98"/>
    <mergeCell ref="D93:D94"/>
    <mergeCell ref="E93:E94"/>
    <mergeCell ref="F93:F94"/>
    <mergeCell ref="G93:G94"/>
    <mergeCell ref="H93:H94"/>
    <mergeCell ref="I93:I94"/>
    <mergeCell ref="G87:G88"/>
    <mergeCell ref="H87:H88"/>
    <mergeCell ref="I87:I88"/>
    <mergeCell ref="G91:G92"/>
    <mergeCell ref="G101:G102"/>
    <mergeCell ref="H101:H102"/>
    <mergeCell ref="I101:I102"/>
    <mergeCell ref="F109:F110"/>
    <mergeCell ref="G109:G110"/>
    <mergeCell ref="H109:H110"/>
    <mergeCell ref="I109:I110"/>
    <mergeCell ref="D107:D108"/>
    <mergeCell ref="E107:E108"/>
    <mergeCell ref="F107:F108"/>
    <mergeCell ref="G103:G104"/>
    <mergeCell ref="H103:H104"/>
    <mergeCell ref="I103:I104"/>
    <mergeCell ref="F103:F104"/>
    <mergeCell ref="D111:D112"/>
    <mergeCell ref="E111:E112"/>
    <mergeCell ref="F111:F112"/>
    <mergeCell ref="G111:G112"/>
    <mergeCell ref="H111:H112"/>
    <mergeCell ref="I111:I112"/>
    <mergeCell ref="A114:D115"/>
    <mergeCell ref="E114:E117"/>
    <mergeCell ref="F114:F115"/>
    <mergeCell ref="G114:I117"/>
    <mergeCell ref="A105:A112"/>
    <mergeCell ref="B105:B112"/>
    <mergeCell ref="C105:C112"/>
    <mergeCell ref="D105:D106"/>
    <mergeCell ref="E105:E106"/>
    <mergeCell ref="F105:F106"/>
    <mergeCell ref="G105:G106"/>
    <mergeCell ref="H105:H106"/>
    <mergeCell ref="I105:I106"/>
    <mergeCell ref="G107:G108"/>
    <mergeCell ref="H107:H108"/>
    <mergeCell ref="I107:I108"/>
    <mergeCell ref="D109:D110"/>
    <mergeCell ref="E109:E110"/>
    <mergeCell ref="J114:J115"/>
    <mergeCell ref="K114:K115"/>
    <mergeCell ref="L114:L115"/>
    <mergeCell ref="M114:M115"/>
    <mergeCell ref="N114:N115"/>
    <mergeCell ref="O114:O115"/>
    <mergeCell ref="P114:P115"/>
    <mergeCell ref="Q114:Q115"/>
    <mergeCell ref="R114:R115"/>
    <mergeCell ref="S114:S115"/>
    <mergeCell ref="T114:T115"/>
    <mergeCell ref="U114:U115"/>
    <mergeCell ref="V114:V115"/>
    <mergeCell ref="W114:W115"/>
    <mergeCell ref="X114:X115"/>
    <mergeCell ref="Y114:Y115"/>
    <mergeCell ref="Z114:Z115"/>
    <mergeCell ref="AA114:AA115"/>
    <mergeCell ref="AB114:AB115"/>
    <mergeCell ref="AC114:AC115"/>
    <mergeCell ref="AD114:AD115"/>
    <mergeCell ref="AE114:AE115"/>
    <mergeCell ref="AF114:AF115"/>
    <mergeCell ref="AG114:AG115"/>
    <mergeCell ref="AH114:AH115"/>
    <mergeCell ref="AI114:AI115"/>
    <mergeCell ref="AJ114:AJ115"/>
    <mergeCell ref="AK114:AK115"/>
    <mergeCell ref="AL114:AL115"/>
    <mergeCell ref="AM114:AM115"/>
    <mergeCell ref="AN114:AN115"/>
    <mergeCell ref="AO114:AO115"/>
    <mergeCell ref="AP114:AP115"/>
    <mergeCell ref="AQ114:AQ115"/>
    <mergeCell ref="AR114:AR115"/>
    <mergeCell ref="AS114:AS115"/>
    <mergeCell ref="AT114:AT115"/>
    <mergeCell ref="AU114:AU115"/>
    <mergeCell ref="AV114:AV115"/>
    <mergeCell ref="AW114:AW115"/>
    <mergeCell ref="AX114:AX115"/>
    <mergeCell ref="AY114:AY115"/>
    <mergeCell ref="AZ114:AZ115"/>
    <mergeCell ref="BA114:BA115"/>
    <mergeCell ref="BB114:BB115"/>
    <mergeCell ref="BC114:BC115"/>
    <mergeCell ref="BD114:BD115"/>
    <mergeCell ref="BE114:BE115"/>
    <mergeCell ref="BF114:BF115"/>
    <mergeCell ref="A116:D117"/>
    <mergeCell ref="F116:F117"/>
    <mergeCell ref="J116:J117"/>
    <mergeCell ref="K116:K117"/>
    <mergeCell ref="L116:L117"/>
    <mergeCell ref="M116:M117"/>
    <mergeCell ref="N116:N117"/>
    <mergeCell ref="O116:O117"/>
    <mergeCell ref="P116:P117"/>
    <mergeCell ref="Q116:Q117"/>
    <mergeCell ref="R116:R117"/>
    <mergeCell ref="S116:S117"/>
    <mergeCell ref="T116:T117"/>
    <mergeCell ref="U116:U117"/>
    <mergeCell ref="V116:V117"/>
    <mergeCell ref="W116:W117"/>
    <mergeCell ref="X116:X117"/>
    <mergeCell ref="Y116:Y117"/>
    <mergeCell ref="Z116:Z117"/>
    <mergeCell ref="AA116:AA117"/>
    <mergeCell ref="AB116:AB117"/>
    <mergeCell ref="AC116:AC117"/>
    <mergeCell ref="AD116:AD117"/>
    <mergeCell ref="AE116:AE117"/>
    <mergeCell ref="AF116:AF117"/>
    <mergeCell ref="AG116:AG117"/>
    <mergeCell ref="AH116:AH117"/>
    <mergeCell ref="AI116:AI117"/>
    <mergeCell ref="AJ116:AJ117"/>
    <mergeCell ref="AK116:AK117"/>
    <mergeCell ref="AL116:AL117"/>
    <mergeCell ref="AM116:AM117"/>
    <mergeCell ref="AN116:AN117"/>
    <mergeCell ref="AO116:AO117"/>
    <mergeCell ref="AP116:AP117"/>
    <mergeCell ref="AQ116:AQ117"/>
    <mergeCell ref="AR116:AR117"/>
    <mergeCell ref="AS116:AS117"/>
    <mergeCell ref="AT116:AT117"/>
    <mergeCell ref="AU116:AU117"/>
    <mergeCell ref="AV116:AV117"/>
    <mergeCell ref="AW116:AW117"/>
    <mergeCell ref="AX116:AX117"/>
    <mergeCell ref="AY116:AY117"/>
    <mergeCell ref="AZ116:AZ117"/>
    <mergeCell ref="BA116:BA117"/>
    <mergeCell ref="BB116:BB117"/>
    <mergeCell ref="BC116:BC117"/>
    <mergeCell ref="BD116:BD117"/>
    <mergeCell ref="BE116:BE117"/>
    <mergeCell ref="BF116:BF117"/>
    <mergeCell ref="A118:D119"/>
    <mergeCell ref="E118:E119"/>
    <mergeCell ref="F118:F119"/>
    <mergeCell ref="G118:I119"/>
    <mergeCell ref="K118:L121"/>
    <mergeCell ref="M118:N118"/>
    <mergeCell ref="O118:P121"/>
    <mergeCell ref="Q118:R118"/>
    <mergeCell ref="S118:T121"/>
    <mergeCell ref="U118:V118"/>
    <mergeCell ref="W118:X121"/>
    <mergeCell ref="Y118:Z118"/>
    <mergeCell ref="AA118:AB121"/>
    <mergeCell ref="AC118:AD118"/>
    <mergeCell ref="AE118:AF121"/>
    <mergeCell ref="AG118:AH118"/>
    <mergeCell ref="AI118:AJ121"/>
    <mergeCell ref="AK118:AL118"/>
    <mergeCell ref="AM118:AN121"/>
    <mergeCell ref="AO118:AP118"/>
    <mergeCell ref="AC120:AD121"/>
    <mergeCell ref="AC119:AD119"/>
    <mergeCell ref="AG119:AH119"/>
    <mergeCell ref="AK119:AL119"/>
    <mergeCell ref="AO119:AP119"/>
    <mergeCell ref="AS119:AT119"/>
    <mergeCell ref="AW119:AX119"/>
    <mergeCell ref="BA119:BB119"/>
    <mergeCell ref="BE119:BF119"/>
    <mergeCell ref="AK120:AL121"/>
    <mergeCell ref="AO120:AP121"/>
    <mergeCell ref="AS120:AT121"/>
    <mergeCell ref="AW120:AX121"/>
    <mergeCell ref="BA120:BB121"/>
    <mergeCell ref="BE120:BF121"/>
    <mergeCell ref="AG120:AH121"/>
    <mergeCell ref="AQ118:AR121"/>
    <mergeCell ref="AS118:AT118"/>
    <mergeCell ref="AU118:AV121"/>
    <mergeCell ref="AW118:AX118"/>
    <mergeCell ref="AY118:AZ121"/>
    <mergeCell ref="BA118:BB118"/>
    <mergeCell ref="BC118:BD121"/>
    <mergeCell ref="BE118:BF118"/>
    <mergeCell ref="M119:N119"/>
    <mergeCell ref="Q119:R119"/>
    <mergeCell ref="U119:V119"/>
    <mergeCell ref="Y119:Z119"/>
    <mergeCell ref="C121:E121"/>
    <mergeCell ref="A120:B121"/>
    <mergeCell ref="C120:E120"/>
    <mergeCell ref="G120:J121"/>
    <mergeCell ref="M120:N121"/>
    <mergeCell ref="Q120:R121"/>
    <mergeCell ref="U120:V121"/>
    <mergeCell ref="Y120:Z121"/>
  </mergeCells>
  <pageMargins left="0.7" right="0.7" top="0.75" bottom="0.75" header="0.3" footer="0.3"/>
  <pageSetup paperSize="9" scale="2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F6728-3FD1-4F66-BA75-4157EA8E6274}">
  <dimension ref="A1:D33"/>
  <sheetViews>
    <sheetView workbookViewId="0">
      <selection activeCell="C14" sqref="B3:C14"/>
    </sheetView>
  </sheetViews>
  <sheetFormatPr baseColWidth="10" defaultRowHeight="15" x14ac:dyDescent="0.25"/>
  <cols>
    <col min="1" max="1" width="16.85546875" customWidth="1"/>
    <col min="2" max="2" width="18.42578125" customWidth="1"/>
    <col min="3" max="3" width="15.28515625" customWidth="1"/>
    <col min="4" max="4" width="19.85546875" customWidth="1"/>
  </cols>
  <sheetData>
    <row r="1" spans="1:4" ht="48" customHeight="1" x14ac:dyDescent="0.25">
      <c r="A1" s="117" t="s">
        <v>295</v>
      </c>
      <c r="B1" s="117"/>
      <c r="C1" s="117"/>
      <c r="D1" s="117"/>
    </row>
    <row r="2" spans="1:4" ht="38.25" x14ac:dyDescent="0.25">
      <c r="A2" s="30" t="s">
        <v>293</v>
      </c>
      <c r="B2" s="30" t="s">
        <v>76</v>
      </c>
      <c r="C2" s="30" t="s">
        <v>77</v>
      </c>
      <c r="D2" s="30" t="s">
        <v>294</v>
      </c>
    </row>
    <row r="3" spans="1:4" x14ac:dyDescent="0.25">
      <c r="A3" s="31" t="s">
        <v>60</v>
      </c>
      <c r="B3" s="28"/>
      <c r="C3" s="28"/>
      <c r="D3" s="29" t="e">
        <f>C3/B3</f>
        <v>#DIV/0!</v>
      </c>
    </row>
    <row r="4" spans="1:4" x14ac:dyDescent="0.25">
      <c r="A4" s="31" t="s">
        <v>61</v>
      </c>
      <c r="B4" s="28"/>
      <c r="C4" s="28"/>
      <c r="D4" s="29" t="e">
        <f t="shared" ref="D4:D8" si="0">C4/B4</f>
        <v>#DIV/0!</v>
      </c>
    </row>
    <row r="5" spans="1:4" x14ac:dyDescent="0.25">
      <c r="A5" s="31" t="s">
        <v>62</v>
      </c>
      <c r="B5" s="28"/>
      <c r="C5" s="28"/>
      <c r="D5" s="29" t="e">
        <f t="shared" si="0"/>
        <v>#DIV/0!</v>
      </c>
    </row>
    <row r="6" spans="1:4" x14ac:dyDescent="0.25">
      <c r="A6" s="31" t="s">
        <v>71</v>
      </c>
      <c r="B6" s="28"/>
      <c r="C6" s="28"/>
      <c r="D6" s="29" t="e">
        <f t="shared" si="0"/>
        <v>#DIV/0!</v>
      </c>
    </row>
    <row r="7" spans="1:4" x14ac:dyDescent="0.25">
      <c r="A7" s="31" t="s">
        <v>63</v>
      </c>
      <c r="B7" s="28"/>
      <c r="C7" s="28"/>
      <c r="D7" s="29" t="e">
        <f t="shared" si="0"/>
        <v>#DIV/0!</v>
      </c>
    </row>
    <row r="8" spans="1:4" x14ac:dyDescent="0.25">
      <c r="A8" s="31" t="s">
        <v>64</v>
      </c>
      <c r="B8" s="28"/>
      <c r="C8" s="28"/>
      <c r="D8" s="29" t="e">
        <f t="shared" si="0"/>
        <v>#DIV/0!</v>
      </c>
    </row>
    <row r="9" spans="1:4" x14ac:dyDescent="0.25">
      <c r="A9" s="31" t="s">
        <v>65</v>
      </c>
      <c r="B9" s="28"/>
      <c r="C9" s="28"/>
      <c r="D9" s="29" t="e">
        <f t="shared" ref="D9:D14" si="1">C9/B9</f>
        <v>#DIV/0!</v>
      </c>
    </row>
    <row r="10" spans="1:4" x14ac:dyDescent="0.25">
      <c r="A10" s="31" t="s">
        <v>66</v>
      </c>
      <c r="B10" s="28"/>
      <c r="C10" s="28"/>
      <c r="D10" s="29" t="e">
        <f t="shared" si="1"/>
        <v>#DIV/0!</v>
      </c>
    </row>
    <row r="11" spans="1:4" x14ac:dyDescent="0.25">
      <c r="A11" s="31" t="s">
        <v>67</v>
      </c>
      <c r="B11" s="28"/>
      <c r="C11" s="28"/>
      <c r="D11" s="29" t="e">
        <f t="shared" si="1"/>
        <v>#DIV/0!</v>
      </c>
    </row>
    <row r="12" spans="1:4" x14ac:dyDescent="0.25">
      <c r="A12" s="31" t="s">
        <v>68</v>
      </c>
      <c r="B12" s="28"/>
      <c r="C12" s="28"/>
      <c r="D12" s="29" t="e">
        <f t="shared" si="1"/>
        <v>#DIV/0!</v>
      </c>
    </row>
    <row r="13" spans="1:4" ht="15.75" customHeight="1" x14ac:dyDescent="0.25">
      <c r="A13" s="31" t="s">
        <v>69</v>
      </c>
      <c r="B13" s="28"/>
      <c r="C13" s="28"/>
      <c r="D13" s="29" t="e">
        <f t="shared" si="1"/>
        <v>#DIV/0!</v>
      </c>
    </row>
    <row r="14" spans="1:4" ht="15.75" customHeight="1" x14ac:dyDescent="0.25">
      <c r="A14" s="31" t="s">
        <v>70</v>
      </c>
      <c r="B14" s="28"/>
      <c r="C14" s="28"/>
      <c r="D14" s="29" t="e">
        <f t="shared" si="1"/>
        <v>#DIV/0!</v>
      </c>
    </row>
    <row r="15" spans="1:4" ht="15.75" customHeight="1" x14ac:dyDescent="0.25"/>
    <row r="16" spans="1:4" ht="47.25" customHeight="1" x14ac:dyDescent="0.25">
      <c r="A16" s="117" t="s">
        <v>296</v>
      </c>
      <c r="B16" s="117"/>
      <c r="C16" s="117"/>
      <c r="D16" s="117"/>
    </row>
    <row r="17" spans="1:4" ht="38.25" x14ac:dyDescent="0.25">
      <c r="A17" s="30" t="s">
        <v>293</v>
      </c>
      <c r="B17" s="30" t="s">
        <v>76</v>
      </c>
      <c r="C17" s="30" t="s">
        <v>77</v>
      </c>
      <c r="D17" s="30" t="s">
        <v>294</v>
      </c>
    </row>
    <row r="18" spans="1:4" x14ac:dyDescent="0.25">
      <c r="A18" s="31" t="s">
        <v>60</v>
      </c>
      <c r="B18" s="28"/>
      <c r="C18" s="28"/>
      <c r="D18" s="29" t="e">
        <f>C18/B18</f>
        <v>#DIV/0!</v>
      </c>
    </row>
    <row r="19" spans="1:4" x14ac:dyDescent="0.25">
      <c r="A19" s="31" t="s">
        <v>61</v>
      </c>
      <c r="B19" s="28"/>
      <c r="C19" s="28"/>
      <c r="D19" s="29" t="e">
        <f t="shared" ref="D19:D23" si="2">C19/B19</f>
        <v>#DIV/0!</v>
      </c>
    </row>
    <row r="20" spans="1:4" x14ac:dyDescent="0.25">
      <c r="A20" s="31" t="s">
        <v>62</v>
      </c>
      <c r="B20" s="28"/>
      <c r="C20" s="28"/>
      <c r="D20" s="29" t="e">
        <f t="shared" si="2"/>
        <v>#DIV/0!</v>
      </c>
    </row>
    <row r="21" spans="1:4" x14ac:dyDescent="0.25">
      <c r="A21" s="31" t="s">
        <v>71</v>
      </c>
      <c r="B21" s="28"/>
      <c r="C21" s="28"/>
      <c r="D21" s="29" t="e">
        <f t="shared" si="2"/>
        <v>#DIV/0!</v>
      </c>
    </row>
    <row r="22" spans="1:4" x14ac:dyDescent="0.25">
      <c r="A22" s="31" t="s">
        <v>63</v>
      </c>
      <c r="B22" s="28"/>
      <c r="C22" s="28"/>
      <c r="D22" s="29" t="e">
        <f t="shared" si="2"/>
        <v>#DIV/0!</v>
      </c>
    </row>
    <row r="23" spans="1:4" x14ac:dyDescent="0.25">
      <c r="A23" s="31" t="s">
        <v>64</v>
      </c>
      <c r="B23" s="28"/>
      <c r="C23" s="28"/>
      <c r="D23" s="29" t="e">
        <f t="shared" si="2"/>
        <v>#DIV/0!</v>
      </c>
    </row>
    <row r="24" spans="1:4" x14ac:dyDescent="0.25">
      <c r="A24" s="31" t="s">
        <v>65</v>
      </c>
      <c r="B24" s="28"/>
      <c r="C24" s="28"/>
      <c r="D24" s="29" t="e">
        <f t="shared" ref="D24:D28" si="3">C24/B24</f>
        <v>#DIV/0!</v>
      </c>
    </row>
    <row r="25" spans="1:4" ht="15.75" customHeight="1" x14ac:dyDescent="0.25">
      <c r="A25" s="31" t="s">
        <v>66</v>
      </c>
      <c r="B25" s="28"/>
      <c r="C25" s="28"/>
      <c r="D25" s="29" t="e">
        <f t="shared" si="3"/>
        <v>#DIV/0!</v>
      </c>
    </row>
    <row r="26" spans="1:4" ht="15.75" customHeight="1" x14ac:dyDescent="0.25">
      <c r="A26" s="31" t="s">
        <v>67</v>
      </c>
      <c r="B26" s="28"/>
      <c r="C26" s="28"/>
      <c r="D26" s="29" t="e">
        <f t="shared" si="3"/>
        <v>#DIV/0!</v>
      </c>
    </row>
    <row r="27" spans="1:4" ht="15.75" customHeight="1" x14ac:dyDescent="0.25">
      <c r="A27" s="31" t="s">
        <v>68</v>
      </c>
      <c r="B27" s="28"/>
      <c r="C27" s="28"/>
      <c r="D27" s="29" t="e">
        <f t="shared" si="3"/>
        <v>#DIV/0!</v>
      </c>
    </row>
    <row r="28" spans="1:4" ht="15.75" customHeight="1" x14ac:dyDescent="0.25">
      <c r="A28" s="31" t="s">
        <v>69</v>
      </c>
      <c r="B28" s="28"/>
      <c r="C28" s="28"/>
      <c r="D28" s="29" t="e">
        <f t="shared" si="3"/>
        <v>#DIV/0!</v>
      </c>
    </row>
    <row r="29" spans="1:4" ht="15.75" customHeight="1" x14ac:dyDescent="0.25">
      <c r="A29" s="31" t="s">
        <v>70</v>
      </c>
      <c r="B29" s="28"/>
      <c r="C29" s="28"/>
      <c r="D29" s="29" t="e">
        <f t="shared" ref="D29" si="4">C29/B29</f>
        <v>#DIV/0!</v>
      </c>
    </row>
    <row r="31" spans="1:4" ht="38.25" x14ac:dyDescent="0.25">
      <c r="A31" s="30" t="s">
        <v>297</v>
      </c>
      <c r="B31" s="30" t="s">
        <v>76</v>
      </c>
      <c r="C31" s="30" t="s">
        <v>77</v>
      </c>
      <c r="D31" s="30" t="s">
        <v>294</v>
      </c>
    </row>
    <row r="32" spans="1:4" s="26" customFormat="1" ht="25.5" x14ac:dyDescent="0.25">
      <c r="A32" s="27" t="s">
        <v>298</v>
      </c>
      <c r="B32" s="28"/>
      <c r="C32" s="28"/>
      <c r="D32" s="29" t="e">
        <f>C32/B32</f>
        <v>#DIV/0!</v>
      </c>
    </row>
    <row r="33" spans="1:4" s="26" customFormat="1" ht="38.25" x14ac:dyDescent="0.25">
      <c r="A33" s="27" t="s">
        <v>299</v>
      </c>
      <c r="B33" s="28"/>
      <c r="C33" s="28"/>
      <c r="D33" s="29" t="e">
        <f>C33/B33</f>
        <v>#DIV/0!</v>
      </c>
    </row>
  </sheetData>
  <mergeCells count="2">
    <mergeCell ref="A1:D1"/>
    <mergeCell ref="A16:D16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71FEA-9961-49BF-966A-72314DFD0CBC}">
  <dimension ref="A1:D33"/>
  <sheetViews>
    <sheetView topLeftCell="A23" workbookViewId="0">
      <selection activeCell="C33" sqref="B32:C33"/>
    </sheetView>
  </sheetViews>
  <sheetFormatPr baseColWidth="10" defaultRowHeight="15" x14ac:dyDescent="0.25"/>
  <cols>
    <col min="1" max="1" width="17" customWidth="1"/>
    <col min="2" max="2" width="18.42578125" customWidth="1"/>
    <col min="3" max="3" width="15.28515625" customWidth="1"/>
    <col min="4" max="4" width="19.85546875" customWidth="1"/>
  </cols>
  <sheetData>
    <row r="1" spans="1:4" ht="48" customHeight="1" x14ac:dyDescent="0.25">
      <c r="A1" s="117" t="s">
        <v>295</v>
      </c>
      <c r="B1" s="117"/>
      <c r="C1" s="117"/>
      <c r="D1" s="117"/>
    </row>
    <row r="2" spans="1:4" ht="38.25" x14ac:dyDescent="0.25">
      <c r="A2" s="30" t="s">
        <v>293</v>
      </c>
      <c r="B2" s="30" t="s">
        <v>76</v>
      </c>
      <c r="C2" s="30" t="s">
        <v>77</v>
      </c>
      <c r="D2" s="30" t="s">
        <v>294</v>
      </c>
    </row>
    <row r="3" spans="1:4" x14ac:dyDescent="0.25">
      <c r="A3" s="31" t="s">
        <v>60</v>
      </c>
      <c r="B3" s="28"/>
      <c r="C3" s="28"/>
      <c r="D3" s="29" t="e">
        <f>C3/B3</f>
        <v>#DIV/0!</v>
      </c>
    </row>
    <row r="4" spans="1:4" x14ac:dyDescent="0.25">
      <c r="A4" s="31" t="s">
        <v>61</v>
      </c>
      <c r="B4" s="28"/>
      <c r="C4" s="28"/>
      <c r="D4" s="29" t="e">
        <f t="shared" ref="D4:D14" si="0">C4/B4</f>
        <v>#DIV/0!</v>
      </c>
    </row>
    <row r="5" spans="1:4" x14ac:dyDescent="0.25">
      <c r="A5" s="31" t="s">
        <v>62</v>
      </c>
      <c r="B5" s="28"/>
      <c r="C5" s="28"/>
      <c r="D5" s="29" t="e">
        <f t="shared" si="0"/>
        <v>#DIV/0!</v>
      </c>
    </row>
    <row r="6" spans="1:4" x14ac:dyDescent="0.25">
      <c r="A6" s="31" t="s">
        <v>71</v>
      </c>
      <c r="B6" s="28"/>
      <c r="C6" s="28"/>
      <c r="D6" s="29" t="e">
        <f t="shared" si="0"/>
        <v>#DIV/0!</v>
      </c>
    </row>
    <row r="7" spans="1:4" x14ac:dyDescent="0.25">
      <c r="A7" s="31" t="s">
        <v>63</v>
      </c>
      <c r="B7" s="28"/>
      <c r="C7" s="28"/>
      <c r="D7" s="29" t="e">
        <f t="shared" si="0"/>
        <v>#DIV/0!</v>
      </c>
    </row>
    <row r="8" spans="1:4" x14ac:dyDescent="0.25">
      <c r="A8" s="31" t="s">
        <v>64</v>
      </c>
      <c r="B8" s="28"/>
      <c r="C8" s="28"/>
      <c r="D8" s="29" t="e">
        <f t="shared" si="0"/>
        <v>#DIV/0!</v>
      </c>
    </row>
    <row r="9" spans="1:4" x14ac:dyDescent="0.25">
      <c r="A9" s="31" t="s">
        <v>65</v>
      </c>
      <c r="B9" s="28"/>
      <c r="C9" s="28"/>
      <c r="D9" s="29" t="e">
        <f t="shared" si="0"/>
        <v>#DIV/0!</v>
      </c>
    </row>
    <row r="10" spans="1:4" x14ac:dyDescent="0.25">
      <c r="A10" s="31" t="s">
        <v>66</v>
      </c>
      <c r="B10" s="28"/>
      <c r="C10" s="28"/>
      <c r="D10" s="29" t="e">
        <f t="shared" si="0"/>
        <v>#DIV/0!</v>
      </c>
    </row>
    <row r="11" spans="1:4" x14ac:dyDescent="0.25">
      <c r="A11" s="31" t="s">
        <v>67</v>
      </c>
      <c r="B11" s="28"/>
      <c r="C11" s="28"/>
      <c r="D11" s="29" t="e">
        <f t="shared" si="0"/>
        <v>#DIV/0!</v>
      </c>
    </row>
    <row r="12" spans="1:4" x14ac:dyDescent="0.25">
      <c r="A12" s="31" t="s">
        <v>68</v>
      </c>
      <c r="B12" s="28"/>
      <c r="C12" s="28"/>
      <c r="D12" s="29" t="e">
        <f t="shared" si="0"/>
        <v>#DIV/0!</v>
      </c>
    </row>
    <row r="13" spans="1:4" x14ac:dyDescent="0.25">
      <c r="A13" s="31" t="s">
        <v>69</v>
      </c>
      <c r="B13" s="28"/>
      <c r="C13" s="28"/>
      <c r="D13" s="29" t="e">
        <f t="shared" si="0"/>
        <v>#DIV/0!</v>
      </c>
    </row>
    <row r="14" spans="1:4" x14ac:dyDescent="0.25">
      <c r="A14" s="31" t="s">
        <v>70</v>
      </c>
      <c r="B14" s="28"/>
      <c r="C14" s="28"/>
      <c r="D14" s="29" t="e">
        <f t="shared" si="0"/>
        <v>#DIV/0!</v>
      </c>
    </row>
    <row r="15" spans="1:4" ht="15.75" customHeight="1" x14ac:dyDescent="0.25"/>
    <row r="16" spans="1:4" ht="47.25" customHeight="1" x14ac:dyDescent="0.25">
      <c r="A16" s="117" t="s">
        <v>296</v>
      </c>
      <c r="B16" s="117"/>
      <c r="C16" s="117"/>
      <c r="D16" s="117"/>
    </row>
    <row r="17" spans="1:4" ht="38.25" x14ac:dyDescent="0.25">
      <c r="A17" s="30" t="s">
        <v>293</v>
      </c>
      <c r="B17" s="30" t="s">
        <v>76</v>
      </c>
      <c r="C17" s="30" t="s">
        <v>77</v>
      </c>
      <c r="D17" s="30" t="s">
        <v>294</v>
      </c>
    </row>
    <row r="18" spans="1:4" x14ac:dyDescent="0.25">
      <c r="A18" s="31" t="s">
        <v>60</v>
      </c>
      <c r="B18" s="28"/>
      <c r="C18" s="28"/>
      <c r="D18" s="29" t="e">
        <f>C18/B18</f>
        <v>#DIV/0!</v>
      </c>
    </row>
    <row r="19" spans="1:4" x14ac:dyDescent="0.25">
      <c r="A19" s="31" t="s">
        <v>61</v>
      </c>
      <c r="B19" s="28"/>
      <c r="C19" s="28"/>
      <c r="D19" s="29" t="e">
        <f t="shared" ref="D19:D29" si="1">C19/B19</f>
        <v>#DIV/0!</v>
      </c>
    </row>
    <row r="20" spans="1:4" x14ac:dyDescent="0.25">
      <c r="A20" s="31" t="s">
        <v>62</v>
      </c>
      <c r="B20" s="28"/>
      <c r="C20" s="28"/>
      <c r="D20" s="29" t="e">
        <f t="shared" si="1"/>
        <v>#DIV/0!</v>
      </c>
    </row>
    <row r="21" spans="1:4" x14ac:dyDescent="0.25">
      <c r="A21" s="31" t="s">
        <v>71</v>
      </c>
      <c r="B21" s="28"/>
      <c r="C21" s="28"/>
      <c r="D21" s="29" t="e">
        <f t="shared" si="1"/>
        <v>#DIV/0!</v>
      </c>
    </row>
    <row r="22" spans="1:4" x14ac:dyDescent="0.25">
      <c r="A22" s="31" t="s">
        <v>63</v>
      </c>
      <c r="B22" s="28"/>
      <c r="C22" s="28"/>
      <c r="D22" s="29" t="e">
        <f t="shared" si="1"/>
        <v>#DIV/0!</v>
      </c>
    </row>
    <row r="23" spans="1:4" x14ac:dyDescent="0.25">
      <c r="A23" s="31" t="s">
        <v>64</v>
      </c>
      <c r="B23" s="28"/>
      <c r="C23" s="28"/>
      <c r="D23" s="29" t="e">
        <f t="shared" si="1"/>
        <v>#DIV/0!</v>
      </c>
    </row>
    <row r="24" spans="1:4" x14ac:dyDescent="0.25">
      <c r="A24" s="31" t="s">
        <v>65</v>
      </c>
      <c r="B24" s="28"/>
      <c r="C24" s="28"/>
      <c r="D24" s="29" t="e">
        <f t="shared" si="1"/>
        <v>#DIV/0!</v>
      </c>
    </row>
    <row r="25" spans="1:4" x14ac:dyDescent="0.25">
      <c r="A25" s="31" t="s">
        <v>66</v>
      </c>
      <c r="B25" s="28"/>
      <c r="C25" s="28"/>
      <c r="D25" s="29" t="e">
        <f t="shared" si="1"/>
        <v>#DIV/0!</v>
      </c>
    </row>
    <row r="26" spans="1:4" x14ac:dyDescent="0.25">
      <c r="A26" s="31" t="s">
        <v>67</v>
      </c>
      <c r="B26" s="28"/>
      <c r="C26" s="28"/>
      <c r="D26" s="29" t="e">
        <f t="shared" si="1"/>
        <v>#DIV/0!</v>
      </c>
    </row>
    <row r="27" spans="1:4" ht="18" customHeight="1" x14ac:dyDescent="0.25">
      <c r="A27" s="31" t="s">
        <v>68</v>
      </c>
      <c r="B27" s="28"/>
      <c r="C27" s="28"/>
      <c r="D27" s="29" t="e">
        <f t="shared" si="1"/>
        <v>#DIV/0!</v>
      </c>
    </row>
    <row r="28" spans="1:4" x14ac:dyDescent="0.25">
      <c r="A28" s="31" t="s">
        <v>69</v>
      </c>
      <c r="B28" s="28"/>
      <c r="C28" s="28"/>
      <c r="D28" s="29" t="e">
        <f t="shared" si="1"/>
        <v>#DIV/0!</v>
      </c>
    </row>
    <row r="29" spans="1:4" x14ac:dyDescent="0.25">
      <c r="A29" s="31" t="s">
        <v>70</v>
      </c>
      <c r="B29" s="28"/>
      <c r="C29" s="28"/>
      <c r="D29" s="29" t="e">
        <f t="shared" si="1"/>
        <v>#DIV/0!</v>
      </c>
    </row>
    <row r="31" spans="1:4" ht="38.25" x14ac:dyDescent="0.25">
      <c r="A31" s="30" t="s">
        <v>297</v>
      </c>
      <c r="B31" s="30" t="s">
        <v>76</v>
      </c>
      <c r="C31" s="30" t="s">
        <v>77</v>
      </c>
      <c r="D31" s="30" t="s">
        <v>294</v>
      </c>
    </row>
    <row r="32" spans="1:4" s="26" customFormat="1" ht="25.5" x14ac:dyDescent="0.25">
      <c r="A32" s="27" t="s">
        <v>298</v>
      </c>
      <c r="B32" s="28"/>
      <c r="C32" s="28"/>
      <c r="D32" s="29" t="e">
        <f>C32/B32</f>
        <v>#DIV/0!</v>
      </c>
    </row>
    <row r="33" spans="1:4" s="26" customFormat="1" ht="38.25" x14ac:dyDescent="0.25">
      <c r="A33" s="27" t="s">
        <v>299</v>
      </c>
      <c r="B33" s="28"/>
      <c r="C33" s="28"/>
      <c r="D33" s="29" t="e">
        <f>C33/B33</f>
        <v>#DIV/0!</v>
      </c>
    </row>
  </sheetData>
  <mergeCells count="2">
    <mergeCell ref="A1:D1"/>
    <mergeCell ref="A16:D16"/>
  </mergeCells>
  <phoneticPr fontId="1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59"/>
  <sheetViews>
    <sheetView topLeftCell="A43" zoomScale="85" zoomScaleNormal="85" workbookViewId="0">
      <selection activeCell="D52" sqref="D52:D53"/>
    </sheetView>
  </sheetViews>
  <sheetFormatPr baseColWidth="10" defaultColWidth="11.42578125" defaultRowHeight="15" x14ac:dyDescent="0.25"/>
  <cols>
    <col min="1" max="1" width="21.5703125" style="2" customWidth="1"/>
    <col min="2" max="2" width="33.42578125" style="2" customWidth="1"/>
    <col min="3" max="3" width="10.28515625" style="3" customWidth="1"/>
    <col min="4" max="26" width="5.42578125" style="3" customWidth="1"/>
    <col min="27" max="27" width="5.85546875" style="3" customWidth="1"/>
    <col min="28" max="43" width="7.5703125" style="3" customWidth="1"/>
    <col min="44" max="44" width="8.140625" style="3" customWidth="1"/>
    <col min="45" max="51" width="7.28515625" style="3" customWidth="1"/>
    <col min="52" max="16384" width="11.42578125" style="2"/>
  </cols>
  <sheetData>
    <row r="1" spans="1:51" ht="15.75" thickBot="1" x14ac:dyDescent="0.3">
      <c r="A1" s="66"/>
      <c r="B1" s="72" t="s">
        <v>95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3" t="s">
        <v>99</v>
      </c>
      <c r="AW1" s="74"/>
      <c r="AX1" s="74"/>
      <c r="AY1" s="74"/>
    </row>
    <row r="2" spans="1:51" ht="15.75" thickBot="1" x14ac:dyDescent="0.3">
      <c r="A2" s="68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4"/>
      <c r="AW2" s="74"/>
      <c r="AX2" s="74"/>
      <c r="AY2" s="74"/>
    </row>
    <row r="3" spans="1:51" ht="15.75" thickBot="1" x14ac:dyDescent="0.3">
      <c r="A3" s="68"/>
      <c r="B3" s="72" t="s">
        <v>96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 t="s">
        <v>83</v>
      </c>
      <c r="AW3" s="72"/>
      <c r="AX3" s="72"/>
      <c r="AY3" s="72"/>
    </row>
    <row r="4" spans="1:51" ht="15.75" thickBot="1" x14ac:dyDescent="0.3">
      <c r="A4" s="68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</row>
    <row r="5" spans="1:51" ht="15.75" thickBot="1" x14ac:dyDescent="0.3">
      <c r="A5" s="68"/>
      <c r="B5" s="72" t="s">
        <v>97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84</v>
      </c>
      <c r="AW5" s="72"/>
      <c r="AX5" s="72"/>
      <c r="AY5" s="72"/>
    </row>
    <row r="6" spans="1:51" ht="15.75" thickBot="1" x14ac:dyDescent="0.3">
      <c r="A6" s="68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</row>
    <row r="7" spans="1:51" ht="15.75" thickBot="1" x14ac:dyDescent="0.3">
      <c r="A7" s="70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</row>
    <row r="8" spans="1:51" ht="27.75" customHeight="1" thickBot="1" x14ac:dyDescent="0.3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</row>
    <row r="9" spans="1:51" ht="27.75" customHeight="1" thickBot="1" x14ac:dyDescent="0.3">
      <c r="A9" s="19" t="s">
        <v>47</v>
      </c>
      <c r="B9" s="18">
        <v>45292</v>
      </c>
      <c r="C9" s="75"/>
      <c r="D9" s="75"/>
      <c r="E9" s="75"/>
      <c r="F9" s="75"/>
      <c r="G9" s="75"/>
      <c r="H9" s="75"/>
      <c r="I9" s="76" t="s">
        <v>49</v>
      </c>
      <c r="J9" s="76"/>
      <c r="K9" s="76"/>
      <c r="L9" s="76"/>
      <c r="M9" s="76"/>
      <c r="N9" s="76"/>
      <c r="O9" s="77" t="s">
        <v>98</v>
      </c>
      <c r="P9" s="77"/>
      <c r="Q9" s="77"/>
      <c r="R9" s="77"/>
      <c r="S9" s="77"/>
      <c r="T9" s="77"/>
      <c r="U9" s="77"/>
      <c r="V9" s="77"/>
      <c r="W9" s="77"/>
      <c r="X9" s="77"/>
      <c r="Y9" s="77"/>
      <c r="Z9" s="56" t="s">
        <v>50</v>
      </c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78" t="s">
        <v>51</v>
      </c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80"/>
    </row>
    <row r="10" spans="1:51" ht="27.75" customHeight="1" thickBot="1" x14ac:dyDescent="0.3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51" ht="15.75" thickBot="1" x14ac:dyDescent="0.3">
      <c r="A11" s="55" t="s">
        <v>271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</row>
    <row r="12" spans="1:51" ht="15.75" thickBot="1" x14ac:dyDescent="0.3">
      <c r="A12" s="56" t="s">
        <v>52</v>
      </c>
      <c r="B12" s="57" t="s">
        <v>82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9"/>
    </row>
    <row r="13" spans="1:51" ht="15.75" thickBot="1" x14ac:dyDescent="0.3">
      <c r="A13" s="56"/>
      <c r="B13" s="60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2"/>
    </row>
    <row r="14" spans="1:51" ht="15.75" thickBot="1" x14ac:dyDescent="0.3">
      <c r="A14" s="56"/>
      <c r="B14" s="60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2"/>
    </row>
    <row r="15" spans="1:51" ht="15.75" thickBot="1" x14ac:dyDescent="0.3">
      <c r="A15" s="56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2"/>
    </row>
    <row r="16" spans="1:51" ht="15.75" thickBot="1" x14ac:dyDescent="0.3">
      <c r="A16" s="56"/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2"/>
    </row>
    <row r="17" spans="1:51" ht="15.75" thickBot="1" x14ac:dyDescent="0.3">
      <c r="A17" s="56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2"/>
    </row>
    <row r="18" spans="1:51" ht="15.75" thickBot="1" x14ac:dyDescent="0.3">
      <c r="A18" s="56"/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5"/>
    </row>
    <row r="19" spans="1:51" ht="15.75" thickBot="1" x14ac:dyDescent="0.3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</row>
    <row r="20" spans="1:51" ht="15.75" thickBot="1" x14ac:dyDescent="0.3">
      <c r="A20" s="81" t="s">
        <v>2</v>
      </c>
      <c r="B20" s="116"/>
      <c r="C20" s="77"/>
      <c r="D20" s="77"/>
      <c r="E20" s="77"/>
      <c r="F20" s="77"/>
      <c r="G20" s="56" t="s">
        <v>54</v>
      </c>
      <c r="H20" s="56"/>
      <c r="I20" s="56"/>
      <c r="J20" s="56"/>
      <c r="K20" s="56"/>
      <c r="L20" s="56"/>
      <c r="M20" s="56"/>
      <c r="N20" s="56"/>
      <c r="O20" s="77" t="s">
        <v>55</v>
      </c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56" t="s">
        <v>56</v>
      </c>
      <c r="AE20" s="56"/>
      <c r="AF20" s="56"/>
      <c r="AG20" s="56"/>
      <c r="AH20" s="56"/>
      <c r="AI20" s="56"/>
      <c r="AJ20" s="56"/>
      <c r="AK20" s="56"/>
      <c r="AL20" s="56"/>
      <c r="AM20" s="113" t="s">
        <v>57</v>
      </c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5"/>
    </row>
    <row r="21" spans="1:51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</row>
    <row r="22" spans="1:51" x14ac:dyDescent="0.25">
      <c r="A22" s="83" t="s">
        <v>0</v>
      </c>
      <c r="B22" s="85" t="s">
        <v>24</v>
      </c>
      <c r="C22" s="83" t="s">
        <v>3</v>
      </c>
      <c r="D22" s="83" t="s">
        <v>4</v>
      </c>
      <c r="E22" s="83"/>
      <c r="F22" s="83"/>
      <c r="G22" s="83"/>
      <c r="H22" s="83" t="s">
        <v>5</v>
      </c>
      <c r="I22" s="83"/>
      <c r="J22" s="83"/>
      <c r="K22" s="83"/>
      <c r="L22" s="83" t="s">
        <v>6</v>
      </c>
      <c r="M22" s="83"/>
      <c r="N22" s="83"/>
      <c r="O22" s="83"/>
      <c r="P22" s="83" t="s">
        <v>7</v>
      </c>
      <c r="Q22" s="83"/>
      <c r="R22" s="83"/>
      <c r="S22" s="83"/>
      <c r="T22" s="83" t="s">
        <v>8</v>
      </c>
      <c r="U22" s="83"/>
      <c r="V22" s="83"/>
      <c r="W22" s="83"/>
      <c r="X22" s="83" t="s">
        <v>9</v>
      </c>
      <c r="Y22" s="83"/>
      <c r="Z22" s="83"/>
      <c r="AA22" s="83"/>
      <c r="AB22" s="83" t="s">
        <v>10</v>
      </c>
      <c r="AC22" s="83"/>
      <c r="AD22" s="83"/>
      <c r="AE22" s="83"/>
      <c r="AF22" s="83" t="s">
        <v>11</v>
      </c>
      <c r="AG22" s="83"/>
      <c r="AH22" s="83"/>
      <c r="AI22" s="83"/>
      <c r="AJ22" s="83" t="s">
        <v>12</v>
      </c>
      <c r="AK22" s="83"/>
      <c r="AL22" s="83"/>
      <c r="AM22" s="83"/>
      <c r="AN22" s="83" t="s">
        <v>13</v>
      </c>
      <c r="AO22" s="83"/>
      <c r="AP22" s="83"/>
      <c r="AQ22" s="83"/>
      <c r="AR22" s="83" t="s">
        <v>14</v>
      </c>
      <c r="AS22" s="83"/>
      <c r="AT22" s="83"/>
      <c r="AU22" s="83"/>
      <c r="AV22" s="83" t="s">
        <v>15</v>
      </c>
      <c r="AW22" s="83"/>
      <c r="AX22" s="83"/>
      <c r="AY22" s="83"/>
    </row>
    <row r="23" spans="1:51" s="4" customFormat="1" x14ac:dyDescent="0.25">
      <c r="A23" s="83"/>
      <c r="B23" s="86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</row>
    <row r="24" spans="1:51" x14ac:dyDescent="0.25">
      <c r="A24" s="83"/>
      <c r="B24" s="87"/>
      <c r="C24" s="83"/>
      <c r="D24" s="5">
        <v>1</v>
      </c>
      <c r="E24" s="5">
        <v>2</v>
      </c>
      <c r="F24" s="5">
        <v>3</v>
      </c>
      <c r="G24" s="5">
        <v>4</v>
      </c>
      <c r="H24" s="5">
        <v>1</v>
      </c>
      <c r="I24" s="5">
        <v>2</v>
      </c>
      <c r="J24" s="5">
        <v>3</v>
      </c>
      <c r="K24" s="5">
        <v>4</v>
      </c>
      <c r="L24" s="5">
        <v>1</v>
      </c>
      <c r="M24" s="5">
        <v>2</v>
      </c>
      <c r="N24" s="5">
        <v>3</v>
      </c>
      <c r="O24" s="5">
        <v>4</v>
      </c>
      <c r="P24" s="5">
        <v>1</v>
      </c>
      <c r="Q24" s="5">
        <v>2</v>
      </c>
      <c r="R24" s="5">
        <v>3</v>
      </c>
      <c r="S24" s="5">
        <v>4</v>
      </c>
      <c r="T24" s="5">
        <v>1</v>
      </c>
      <c r="U24" s="5">
        <v>2</v>
      </c>
      <c r="V24" s="5">
        <v>3</v>
      </c>
      <c r="W24" s="5">
        <v>4</v>
      </c>
      <c r="X24" s="5">
        <v>1</v>
      </c>
      <c r="Y24" s="5">
        <v>2</v>
      </c>
      <c r="Z24" s="5">
        <v>3</v>
      </c>
      <c r="AA24" s="5">
        <v>4</v>
      </c>
      <c r="AB24" s="5">
        <v>1</v>
      </c>
      <c r="AC24" s="5">
        <v>2</v>
      </c>
      <c r="AD24" s="5">
        <v>3</v>
      </c>
      <c r="AE24" s="5">
        <v>4</v>
      </c>
      <c r="AF24" s="5">
        <v>1</v>
      </c>
      <c r="AG24" s="5">
        <v>2</v>
      </c>
      <c r="AH24" s="5">
        <v>3</v>
      </c>
      <c r="AI24" s="5">
        <v>4</v>
      </c>
      <c r="AJ24" s="5">
        <v>1</v>
      </c>
      <c r="AK24" s="5">
        <v>2</v>
      </c>
      <c r="AL24" s="5">
        <v>3</v>
      </c>
      <c r="AM24" s="5">
        <v>4</v>
      </c>
      <c r="AN24" s="5">
        <v>1</v>
      </c>
      <c r="AO24" s="5">
        <v>2</v>
      </c>
      <c r="AP24" s="5">
        <v>3</v>
      </c>
      <c r="AQ24" s="5">
        <v>4</v>
      </c>
      <c r="AR24" s="5">
        <v>1</v>
      </c>
      <c r="AS24" s="5">
        <v>2</v>
      </c>
      <c r="AT24" s="5">
        <v>3</v>
      </c>
      <c r="AU24" s="5">
        <v>4</v>
      </c>
      <c r="AV24" s="5">
        <v>1</v>
      </c>
      <c r="AW24" s="5">
        <v>2</v>
      </c>
      <c r="AX24" s="5">
        <v>3</v>
      </c>
      <c r="AY24" s="5">
        <v>4</v>
      </c>
    </row>
    <row r="25" spans="1:51" ht="51" customHeight="1" x14ac:dyDescent="0.25">
      <c r="A25" s="38">
        <v>1</v>
      </c>
      <c r="B25" s="38" t="s">
        <v>274</v>
      </c>
      <c r="C25" s="7" t="s">
        <v>21</v>
      </c>
      <c r="D25" s="8"/>
      <c r="E25" s="8"/>
      <c r="F25" s="8"/>
      <c r="G25" s="8"/>
      <c r="H25" s="7">
        <v>1</v>
      </c>
      <c r="I25" s="7">
        <v>1</v>
      </c>
      <c r="J25" s="8"/>
      <c r="K25" s="8"/>
      <c r="L25" s="7">
        <v>1</v>
      </c>
      <c r="M25" s="7">
        <v>1</v>
      </c>
      <c r="N25" s="7">
        <v>1</v>
      </c>
      <c r="O25" s="7">
        <v>1</v>
      </c>
      <c r="P25" s="7">
        <v>1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</row>
    <row r="26" spans="1:51" ht="51" customHeight="1" x14ac:dyDescent="0.25">
      <c r="A26" s="40"/>
      <c r="B26" s="40"/>
      <c r="C26" s="9" t="s">
        <v>22</v>
      </c>
      <c r="D26" s="8"/>
      <c r="E26" s="8"/>
      <c r="F26" s="8"/>
      <c r="G26" s="8"/>
      <c r="H26" s="9"/>
      <c r="I26" s="9"/>
      <c r="J26" s="8"/>
      <c r="K26" s="8"/>
      <c r="L26" s="9"/>
      <c r="M26" s="9"/>
      <c r="N26" s="9"/>
      <c r="O26" s="9"/>
      <c r="P26" s="9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</row>
    <row r="27" spans="1:51" ht="72.75" customHeight="1" x14ac:dyDescent="0.25">
      <c r="A27" s="37">
        <v>2</v>
      </c>
      <c r="B27" s="36" t="s">
        <v>273</v>
      </c>
      <c r="C27" s="7" t="s">
        <v>21</v>
      </c>
      <c r="D27" s="8"/>
      <c r="E27" s="8"/>
      <c r="F27" s="8"/>
      <c r="G27" s="7">
        <v>1</v>
      </c>
      <c r="H27" s="8"/>
      <c r="I27" s="8"/>
      <c r="J27" s="8"/>
      <c r="K27" s="8"/>
      <c r="L27" s="8"/>
      <c r="M27" s="8"/>
      <c r="N27" s="8"/>
      <c r="O27" s="7">
        <v>1</v>
      </c>
      <c r="P27" s="8"/>
      <c r="Q27" s="8"/>
      <c r="R27" s="8"/>
      <c r="S27" s="8"/>
      <c r="T27" s="8"/>
      <c r="U27" s="8"/>
      <c r="V27" s="8"/>
      <c r="W27" s="7">
        <v>1</v>
      </c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</row>
    <row r="28" spans="1:51" ht="72.75" customHeight="1" x14ac:dyDescent="0.25">
      <c r="A28" s="37"/>
      <c r="B28" s="36"/>
      <c r="C28" s="9" t="s">
        <v>22</v>
      </c>
      <c r="D28" s="8"/>
      <c r="E28" s="8"/>
      <c r="F28" s="8"/>
      <c r="G28" s="9"/>
      <c r="H28" s="8"/>
      <c r="I28" s="8"/>
      <c r="J28" s="8"/>
      <c r="K28" s="8"/>
      <c r="L28" s="8"/>
      <c r="M28" s="8"/>
      <c r="N28" s="8"/>
      <c r="O28" s="9"/>
      <c r="P28" s="8"/>
      <c r="Q28" s="8"/>
      <c r="R28" s="8"/>
      <c r="S28" s="8"/>
      <c r="T28" s="8"/>
      <c r="U28" s="8"/>
      <c r="V28" s="8"/>
      <c r="W28" s="9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</row>
    <row r="29" spans="1:51" ht="57" customHeight="1" x14ac:dyDescent="0.25">
      <c r="A29" s="36">
        <v>3</v>
      </c>
      <c r="B29" s="40" t="s">
        <v>275</v>
      </c>
      <c r="C29" s="7" t="s">
        <v>21</v>
      </c>
      <c r="D29" s="8"/>
      <c r="E29" s="8"/>
      <c r="F29" s="8"/>
      <c r="G29" s="7">
        <v>1</v>
      </c>
      <c r="H29" s="8"/>
      <c r="I29" s="8"/>
      <c r="J29" s="8"/>
      <c r="K29" s="8"/>
      <c r="L29" s="8"/>
      <c r="M29" s="8"/>
      <c r="N29" s="8"/>
      <c r="O29" s="7">
        <v>1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7">
        <v>1</v>
      </c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</row>
    <row r="30" spans="1:51" ht="57" customHeight="1" x14ac:dyDescent="0.25">
      <c r="A30" s="36"/>
      <c r="B30" s="40"/>
      <c r="C30" s="9" t="s">
        <v>22</v>
      </c>
      <c r="D30" s="8"/>
      <c r="E30" s="8"/>
      <c r="F30" s="8"/>
      <c r="G30" s="9"/>
      <c r="H30" s="8"/>
      <c r="I30" s="8"/>
      <c r="J30" s="8"/>
      <c r="K30" s="8"/>
      <c r="L30" s="8"/>
      <c r="M30" s="8"/>
      <c r="N30" s="8"/>
      <c r="O30" s="9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9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</row>
    <row r="31" spans="1:51" ht="112.5" customHeight="1" x14ac:dyDescent="0.25">
      <c r="A31" s="33">
        <v>4</v>
      </c>
      <c r="B31" s="40" t="s">
        <v>276</v>
      </c>
      <c r="C31" s="7" t="s">
        <v>21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7">
        <v>1</v>
      </c>
      <c r="T31" s="8"/>
      <c r="U31" s="8"/>
      <c r="V31" s="8"/>
      <c r="W31" s="7">
        <v>1</v>
      </c>
      <c r="X31" s="8"/>
      <c r="Y31" s="8"/>
      <c r="Z31" s="8"/>
      <c r="AA31" s="7">
        <v>1</v>
      </c>
      <c r="AB31" s="8"/>
      <c r="AC31" s="8"/>
      <c r="AD31" s="8"/>
      <c r="AE31" s="8"/>
      <c r="AF31" s="8"/>
      <c r="AG31" s="8"/>
      <c r="AH31" s="8"/>
      <c r="AI31" s="7">
        <v>1</v>
      </c>
      <c r="AJ31" s="8"/>
      <c r="AK31" s="8"/>
      <c r="AL31" s="8"/>
      <c r="AM31" s="8"/>
      <c r="AN31" s="8"/>
      <c r="AO31" s="8"/>
      <c r="AP31" s="8"/>
      <c r="AQ31" s="7">
        <v>1</v>
      </c>
      <c r="AR31" s="8"/>
      <c r="AS31" s="8"/>
      <c r="AT31" s="8"/>
      <c r="AU31" s="8"/>
      <c r="AV31" s="8"/>
      <c r="AW31" s="8"/>
      <c r="AX31" s="8"/>
      <c r="AY31" s="8"/>
    </row>
    <row r="32" spans="1:51" ht="112.5" customHeight="1" x14ac:dyDescent="0.25">
      <c r="A32" s="33"/>
      <c r="B32" s="40"/>
      <c r="C32" s="9" t="s">
        <v>22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9"/>
      <c r="T32" s="8"/>
      <c r="U32" s="8"/>
      <c r="V32" s="8"/>
      <c r="W32" s="9"/>
      <c r="X32" s="8"/>
      <c r="Y32" s="8"/>
      <c r="Z32" s="8"/>
      <c r="AA32" s="9"/>
      <c r="AB32" s="8"/>
      <c r="AC32" s="8"/>
      <c r="AD32" s="8"/>
      <c r="AE32" s="8"/>
      <c r="AF32" s="8"/>
      <c r="AG32" s="8"/>
      <c r="AH32" s="8"/>
      <c r="AI32" s="9"/>
      <c r="AJ32" s="8"/>
      <c r="AK32" s="8"/>
      <c r="AL32" s="8"/>
      <c r="AM32" s="8"/>
      <c r="AN32" s="8"/>
      <c r="AO32" s="8"/>
      <c r="AP32" s="8"/>
      <c r="AQ32" s="9"/>
      <c r="AR32" s="8"/>
      <c r="AS32" s="8"/>
      <c r="AT32" s="8"/>
      <c r="AU32" s="8"/>
      <c r="AV32" s="8"/>
      <c r="AW32" s="8"/>
      <c r="AX32" s="8"/>
      <c r="AY32" s="8"/>
    </row>
    <row r="33" spans="1:51" ht="105.75" customHeight="1" x14ac:dyDescent="0.25">
      <c r="A33" s="38">
        <v>5</v>
      </c>
      <c r="B33" s="38" t="s">
        <v>277</v>
      </c>
      <c r="C33" s="7" t="s">
        <v>21</v>
      </c>
      <c r="D33" s="8"/>
      <c r="E33" s="8"/>
      <c r="F33" s="8"/>
      <c r="G33" s="8"/>
      <c r="H33" s="8"/>
      <c r="I33" s="8"/>
      <c r="J33" s="8"/>
      <c r="K33" s="7">
        <v>1</v>
      </c>
      <c r="L33" s="8"/>
      <c r="M33" s="8"/>
      <c r="N33" s="8"/>
      <c r="O33" s="7">
        <v>1</v>
      </c>
      <c r="P33" s="8"/>
      <c r="Q33" s="8"/>
      <c r="R33" s="8"/>
      <c r="S33" s="7">
        <v>1</v>
      </c>
      <c r="T33" s="8"/>
      <c r="U33" s="8"/>
      <c r="V33" s="8"/>
      <c r="W33" s="7">
        <v>1</v>
      </c>
      <c r="X33" s="8"/>
      <c r="Y33" s="8"/>
      <c r="Z33" s="8"/>
      <c r="AA33" s="7">
        <v>1</v>
      </c>
      <c r="AB33" s="8"/>
      <c r="AC33" s="8"/>
      <c r="AD33" s="8"/>
      <c r="AE33" s="7">
        <v>1</v>
      </c>
      <c r="AF33" s="8"/>
      <c r="AG33" s="8"/>
      <c r="AH33" s="8"/>
      <c r="AI33" s="7">
        <v>1</v>
      </c>
      <c r="AJ33" s="8"/>
      <c r="AK33" s="8"/>
      <c r="AL33" s="8"/>
      <c r="AM33" s="7">
        <v>1</v>
      </c>
      <c r="AN33" s="8"/>
      <c r="AO33" s="8"/>
      <c r="AP33" s="8"/>
      <c r="AQ33" s="7">
        <v>1</v>
      </c>
      <c r="AR33" s="8"/>
      <c r="AS33" s="8"/>
      <c r="AT33" s="8"/>
      <c r="AU33" s="7">
        <v>1</v>
      </c>
      <c r="AV33" s="8"/>
      <c r="AW33" s="8"/>
      <c r="AX33" s="8"/>
      <c r="AY33" s="8"/>
    </row>
    <row r="34" spans="1:51" ht="105.75" customHeight="1" x14ac:dyDescent="0.25">
      <c r="A34" s="40"/>
      <c r="B34" s="40"/>
      <c r="C34" s="9" t="s">
        <v>22</v>
      </c>
      <c r="D34" s="8"/>
      <c r="E34" s="8"/>
      <c r="F34" s="8"/>
      <c r="G34" s="8"/>
      <c r="H34" s="8"/>
      <c r="I34" s="8"/>
      <c r="J34" s="8"/>
      <c r="K34" s="9"/>
      <c r="L34" s="8"/>
      <c r="M34" s="8"/>
      <c r="N34" s="8"/>
      <c r="O34" s="9"/>
      <c r="P34" s="8"/>
      <c r="Q34" s="8"/>
      <c r="R34" s="8"/>
      <c r="S34" s="9"/>
      <c r="T34" s="8"/>
      <c r="U34" s="8"/>
      <c r="V34" s="8"/>
      <c r="W34" s="9"/>
      <c r="X34" s="8"/>
      <c r="Y34" s="8"/>
      <c r="Z34" s="8"/>
      <c r="AA34" s="9"/>
      <c r="AB34" s="8"/>
      <c r="AC34" s="8"/>
      <c r="AD34" s="8"/>
      <c r="AE34" s="9"/>
      <c r="AF34" s="8"/>
      <c r="AG34" s="8"/>
      <c r="AH34" s="8"/>
      <c r="AI34" s="9"/>
      <c r="AJ34" s="8"/>
      <c r="AK34" s="8"/>
      <c r="AL34" s="8"/>
      <c r="AM34" s="9"/>
      <c r="AN34" s="8"/>
      <c r="AO34" s="8"/>
      <c r="AP34" s="8"/>
      <c r="AQ34" s="9"/>
      <c r="AR34" s="8"/>
      <c r="AS34" s="8"/>
      <c r="AT34" s="8"/>
      <c r="AU34" s="9"/>
      <c r="AV34" s="8"/>
      <c r="AW34" s="8"/>
      <c r="AX34" s="8"/>
      <c r="AY34" s="8"/>
    </row>
    <row r="35" spans="1:51" ht="99" customHeight="1" x14ac:dyDescent="0.25">
      <c r="A35" s="36">
        <v>6</v>
      </c>
      <c r="B35" s="36" t="s">
        <v>278</v>
      </c>
      <c r="C35" s="7" t="s">
        <v>21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7">
        <v>1</v>
      </c>
      <c r="R35" s="8"/>
      <c r="S35" s="8"/>
      <c r="T35" s="8"/>
      <c r="U35" s="8"/>
      <c r="V35" s="7">
        <v>1</v>
      </c>
      <c r="W35" s="8"/>
      <c r="X35" s="8"/>
      <c r="Y35" s="8"/>
      <c r="Z35" s="8"/>
      <c r="AA35" s="8"/>
      <c r="AB35" s="8"/>
      <c r="AC35" s="7">
        <v>1</v>
      </c>
      <c r="AD35" s="8"/>
      <c r="AE35" s="8"/>
      <c r="AF35" s="8"/>
      <c r="AG35" s="8"/>
      <c r="AH35" s="8"/>
      <c r="AI35" s="8"/>
      <c r="AJ35" s="8"/>
      <c r="AK35" s="7">
        <v>1</v>
      </c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</row>
    <row r="36" spans="1:51" ht="99" customHeight="1" x14ac:dyDescent="0.25">
      <c r="A36" s="36"/>
      <c r="B36" s="36"/>
      <c r="C36" s="9" t="s">
        <v>22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9"/>
      <c r="R36" s="8"/>
      <c r="S36" s="8"/>
      <c r="T36" s="8"/>
      <c r="U36" s="8"/>
      <c r="V36" s="9"/>
      <c r="W36" s="8"/>
      <c r="X36" s="8"/>
      <c r="Y36" s="8"/>
      <c r="Z36" s="8"/>
      <c r="AA36" s="8"/>
      <c r="AB36" s="8"/>
      <c r="AC36" s="9"/>
      <c r="AD36" s="8"/>
      <c r="AE36" s="8"/>
      <c r="AF36" s="8"/>
      <c r="AG36" s="8"/>
      <c r="AH36" s="8"/>
      <c r="AI36" s="8"/>
      <c r="AJ36" s="8"/>
      <c r="AK36" s="9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</row>
    <row r="37" spans="1:51" ht="87" customHeight="1" x14ac:dyDescent="0.25">
      <c r="A37" s="37">
        <v>7</v>
      </c>
      <c r="B37" s="36" t="s">
        <v>279</v>
      </c>
      <c r="C37" s="7" t="s">
        <v>21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7">
        <v>1</v>
      </c>
      <c r="U37" s="8"/>
      <c r="V37" s="8"/>
      <c r="W37" s="8"/>
      <c r="X37" s="8"/>
      <c r="Y37" s="8"/>
      <c r="Z37" s="8"/>
      <c r="AA37" s="7">
        <v>1</v>
      </c>
      <c r="AB37" s="8"/>
      <c r="AC37" s="8"/>
      <c r="AD37" s="8"/>
      <c r="AE37" s="8"/>
      <c r="AF37" s="8"/>
      <c r="AG37" s="7">
        <v>1</v>
      </c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</row>
    <row r="38" spans="1:51" ht="83.25" customHeight="1" x14ac:dyDescent="0.25">
      <c r="A38" s="37"/>
      <c r="B38" s="36"/>
      <c r="C38" s="9" t="s">
        <v>22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9"/>
      <c r="U38" s="8"/>
      <c r="V38" s="8"/>
      <c r="W38" s="8"/>
      <c r="X38" s="8"/>
      <c r="Y38" s="8"/>
      <c r="Z38" s="8"/>
      <c r="AA38" s="9"/>
      <c r="AB38" s="8"/>
      <c r="AC38" s="8"/>
      <c r="AD38" s="8"/>
      <c r="AE38" s="8"/>
      <c r="AF38" s="8"/>
      <c r="AG38" s="9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</row>
    <row r="39" spans="1:51" ht="36.75" customHeight="1" x14ac:dyDescent="0.25">
      <c r="A39" s="33">
        <v>8</v>
      </c>
      <c r="B39" s="90" t="s">
        <v>280</v>
      </c>
      <c r="C39" s="7" t="s">
        <v>21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7">
        <v>1</v>
      </c>
      <c r="AQ39" s="8"/>
      <c r="AR39" s="8"/>
      <c r="AS39" s="8"/>
      <c r="AT39" s="8"/>
      <c r="AU39" s="8"/>
      <c r="AV39" s="8"/>
      <c r="AW39" s="8"/>
      <c r="AX39" s="8"/>
      <c r="AY39" s="8"/>
    </row>
    <row r="40" spans="1:51" ht="25.5" customHeight="1" x14ac:dyDescent="0.25">
      <c r="A40" s="33"/>
      <c r="B40" s="90"/>
      <c r="C40" s="9" t="s">
        <v>22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9"/>
      <c r="AQ40" s="8"/>
      <c r="AR40" s="8"/>
      <c r="AS40" s="8"/>
      <c r="AT40" s="8"/>
      <c r="AU40" s="8"/>
      <c r="AV40" s="8"/>
      <c r="AW40" s="8"/>
      <c r="AX40" s="8"/>
      <c r="AY40" s="8"/>
    </row>
    <row r="41" spans="1:51" ht="18.75" customHeight="1" x14ac:dyDescent="0.25">
      <c r="A41" s="33"/>
      <c r="B41" s="38" t="s">
        <v>281</v>
      </c>
      <c r="C41" s="7" t="s">
        <v>21</v>
      </c>
      <c r="D41" s="8"/>
      <c r="E41" s="8"/>
      <c r="F41" s="8"/>
      <c r="G41" s="8"/>
      <c r="H41" s="8"/>
      <c r="I41" s="8"/>
      <c r="J41" s="8"/>
      <c r="K41" s="7">
        <v>1</v>
      </c>
      <c r="L41" s="8"/>
      <c r="M41" s="8"/>
      <c r="N41" s="8"/>
      <c r="O41" s="8"/>
      <c r="P41" s="8"/>
      <c r="Q41" s="8"/>
      <c r="R41" s="7">
        <v>1</v>
      </c>
      <c r="S41" s="7">
        <v>1</v>
      </c>
      <c r="T41" s="8"/>
      <c r="U41" s="8"/>
      <c r="V41" s="8"/>
      <c r="W41" s="8"/>
      <c r="X41" s="8"/>
      <c r="Y41" s="8"/>
      <c r="Z41" s="7">
        <v>1</v>
      </c>
      <c r="AA41" s="7">
        <v>1</v>
      </c>
      <c r="AB41" s="8"/>
      <c r="AC41" s="8"/>
      <c r="AD41" s="8"/>
      <c r="AE41" s="8"/>
      <c r="AF41" s="8"/>
      <c r="AG41" s="8"/>
      <c r="AH41" s="7">
        <v>1</v>
      </c>
      <c r="AI41" s="7">
        <v>1</v>
      </c>
      <c r="AJ41" s="8"/>
      <c r="AK41" s="8"/>
      <c r="AL41" s="8"/>
      <c r="AM41" s="8"/>
      <c r="AN41" s="8"/>
      <c r="AO41" s="8"/>
      <c r="AP41" s="7">
        <v>1</v>
      </c>
      <c r="AQ41" s="7">
        <v>1</v>
      </c>
      <c r="AR41" s="8"/>
      <c r="AS41" s="8"/>
      <c r="AT41" s="8"/>
      <c r="AU41" s="8"/>
      <c r="AV41" s="8"/>
      <c r="AW41" s="8"/>
      <c r="AX41" s="8"/>
      <c r="AY41" s="7">
        <v>1</v>
      </c>
    </row>
    <row r="42" spans="1:51" ht="33" customHeight="1" x14ac:dyDescent="0.25">
      <c r="A42" s="33"/>
      <c r="B42" s="40"/>
      <c r="C42" s="9" t="s">
        <v>22</v>
      </c>
      <c r="D42" s="8"/>
      <c r="E42" s="8"/>
      <c r="F42" s="8"/>
      <c r="G42" s="8"/>
      <c r="H42" s="8"/>
      <c r="I42" s="8"/>
      <c r="J42" s="8"/>
      <c r="K42" s="9"/>
      <c r="L42" s="8"/>
      <c r="M42" s="8"/>
      <c r="N42" s="8"/>
      <c r="O42" s="8"/>
      <c r="P42" s="8"/>
      <c r="Q42" s="8"/>
      <c r="R42" s="9"/>
      <c r="S42" s="9"/>
      <c r="T42" s="8"/>
      <c r="U42" s="8"/>
      <c r="V42" s="8"/>
      <c r="W42" s="8"/>
      <c r="X42" s="8"/>
      <c r="Y42" s="8"/>
      <c r="Z42" s="9"/>
      <c r="AA42" s="9"/>
      <c r="AB42" s="8"/>
      <c r="AC42" s="8"/>
      <c r="AD42" s="8"/>
      <c r="AE42" s="8"/>
      <c r="AF42" s="8"/>
      <c r="AG42" s="8"/>
      <c r="AH42" s="9"/>
      <c r="AI42" s="9"/>
      <c r="AJ42" s="8"/>
      <c r="AK42" s="8"/>
      <c r="AL42" s="8"/>
      <c r="AM42" s="8"/>
      <c r="AN42" s="8"/>
      <c r="AO42" s="8"/>
      <c r="AP42" s="9"/>
      <c r="AQ42" s="9"/>
      <c r="AR42" s="8"/>
      <c r="AS42" s="8"/>
      <c r="AT42" s="8"/>
      <c r="AU42" s="8"/>
      <c r="AV42" s="8"/>
      <c r="AW42" s="8"/>
      <c r="AX42" s="8"/>
      <c r="AY42" s="9"/>
    </row>
    <row r="43" spans="1:51" ht="18.75" customHeight="1" x14ac:dyDescent="0.25">
      <c r="A43" s="33"/>
      <c r="B43" s="38" t="s">
        <v>282</v>
      </c>
      <c r="C43" s="7" t="s">
        <v>21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7">
        <v>1</v>
      </c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</row>
    <row r="44" spans="1:51" ht="26.25" customHeight="1" x14ac:dyDescent="0.25">
      <c r="A44" s="33"/>
      <c r="B44" s="40"/>
      <c r="C44" s="9" t="s">
        <v>22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9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</row>
    <row r="45" spans="1:51" ht="15" customHeight="1" x14ac:dyDescent="0.25">
      <c r="A45" s="33"/>
      <c r="B45" s="36" t="s">
        <v>283</v>
      </c>
      <c r="C45" s="7" t="s">
        <v>21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7">
        <v>1</v>
      </c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7">
        <v>1</v>
      </c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</row>
    <row r="46" spans="1:51" ht="20.25" customHeight="1" x14ac:dyDescent="0.25">
      <c r="A46" s="33"/>
      <c r="B46" s="36"/>
      <c r="C46" s="9" t="s">
        <v>22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9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9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</row>
    <row r="47" spans="1:51" ht="96.75" customHeight="1" x14ac:dyDescent="0.25">
      <c r="A47" s="37">
        <v>9</v>
      </c>
      <c r="B47" s="36" t="s">
        <v>284</v>
      </c>
      <c r="C47" s="7" t="s">
        <v>21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7">
        <v>1</v>
      </c>
      <c r="P47" s="8"/>
      <c r="Q47" s="8"/>
      <c r="R47" s="8"/>
      <c r="S47" s="8"/>
      <c r="T47" s="8"/>
      <c r="U47" s="8"/>
      <c r="V47" s="8"/>
      <c r="W47" s="7">
        <v>1</v>
      </c>
      <c r="X47" s="8"/>
      <c r="Y47" s="8"/>
      <c r="Z47" s="8"/>
      <c r="AA47" s="8"/>
      <c r="AB47" s="8"/>
      <c r="AC47" s="8"/>
      <c r="AD47" s="8"/>
      <c r="AE47" s="7">
        <v>1</v>
      </c>
      <c r="AF47" s="8"/>
      <c r="AG47" s="8"/>
      <c r="AH47" s="8"/>
      <c r="AI47" s="8"/>
      <c r="AJ47" s="8"/>
      <c r="AK47" s="8"/>
      <c r="AL47" s="8"/>
      <c r="AM47" s="7">
        <v>1</v>
      </c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</row>
    <row r="48" spans="1:51" ht="96.75" customHeight="1" x14ac:dyDescent="0.25">
      <c r="A48" s="37"/>
      <c r="B48" s="36"/>
      <c r="C48" s="9" t="s">
        <v>22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9"/>
      <c r="P48" s="8"/>
      <c r="Q48" s="8"/>
      <c r="R48" s="8"/>
      <c r="S48" s="8"/>
      <c r="T48" s="8"/>
      <c r="U48" s="8"/>
      <c r="V48" s="8"/>
      <c r="W48" s="9"/>
      <c r="X48" s="8"/>
      <c r="Y48" s="8"/>
      <c r="Z48" s="8"/>
      <c r="AA48" s="8"/>
      <c r="AB48" s="8"/>
      <c r="AC48" s="8"/>
      <c r="AD48" s="8"/>
      <c r="AE48" s="9"/>
      <c r="AF48" s="8"/>
      <c r="AG48" s="8"/>
      <c r="AH48" s="8"/>
      <c r="AI48" s="8"/>
      <c r="AJ48" s="8"/>
      <c r="AK48" s="8"/>
      <c r="AL48" s="8"/>
      <c r="AM48" s="9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</row>
    <row r="49" spans="1:51" ht="89.25" customHeight="1" x14ac:dyDescent="0.25">
      <c r="A49" s="36">
        <v>10</v>
      </c>
      <c r="B49" s="36" t="s">
        <v>285</v>
      </c>
      <c r="C49" s="7" t="s">
        <v>21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7">
        <v>1</v>
      </c>
      <c r="AJ49" s="8"/>
      <c r="AK49" s="8"/>
      <c r="AL49" s="8"/>
      <c r="AM49" s="7">
        <v>1</v>
      </c>
      <c r="AN49" s="8"/>
      <c r="AO49" s="8"/>
      <c r="AP49" s="8"/>
      <c r="AQ49" s="7">
        <v>1</v>
      </c>
      <c r="AR49" s="8"/>
      <c r="AS49" s="8"/>
      <c r="AT49" s="8"/>
      <c r="AU49" s="7">
        <v>1</v>
      </c>
      <c r="AV49" s="8"/>
      <c r="AW49" s="8"/>
      <c r="AX49" s="8"/>
      <c r="AY49" s="8"/>
    </row>
    <row r="50" spans="1:51" ht="89.25" customHeight="1" x14ac:dyDescent="0.25">
      <c r="A50" s="36"/>
      <c r="B50" s="36"/>
      <c r="C50" s="9" t="s">
        <v>22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9"/>
      <c r="AJ50" s="8"/>
      <c r="AK50" s="8"/>
      <c r="AL50" s="8"/>
      <c r="AM50" s="9"/>
      <c r="AN50" s="8"/>
      <c r="AO50" s="8"/>
      <c r="AP50" s="8"/>
      <c r="AQ50" s="9"/>
      <c r="AR50" s="8"/>
      <c r="AS50" s="8"/>
      <c r="AT50" s="8"/>
      <c r="AU50" s="9"/>
      <c r="AV50" s="8"/>
      <c r="AW50" s="8"/>
      <c r="AX50" s="8"/>
      <c r="AY50" s="8"/>
    </row>
    <row r="51" spans="1:51" ht="15.75" thickBot="1" x14ac:dyDescent="0.3">
      <c r="A51" s="10"/>
      <c r="B51" s="12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</row>
    <row r="52" spans="1:51" ht="32.25" customHeight="1" thickBot="1" x14ac:dyDescent="0.3">
      <c r="A52" s="49" t="s">
        <v>286</v>
      </c>
      <c r="B52" s="49" t="s">
        <v>58</v>
      </c>
      <c r="C52" s="123" t="s">
        <v>21</v>
      </c>
      <c r="D52" s="47" t="e">
        <f>SUM(#REF!+D25+#REF!+#REF!+#REF!+#REF!+#REF!+#REF!+#REF!+#REF!+#REF!+#REF!+#REF!+#REF!+#REF!+#REF!+#REF!+#REF!+#REF!+#REF!+#REF!+#REF!+#REF!+#REF!+D27+#REF!+#REF!+#REF!+#REF!+#REF!+#REF!+#REF!+D29+#REF!+#REF!+#REF!+#REF!+#REF!+#REF!+#REF!+#REF!+#REF!+#REF!+#REF!+#REF!+#REF!+#REF!+D31+#REF!+#REF!+#REF!+#REF!+#REF!+#REF!+D33+#REF!+#REF!+#REF!+#REF!+#REF!+#REF!+#REF!+#REF!+#REF!+#REF!+#REF!+#REF!+#REF!+#REF!+#REF!+#REF!+#REF!+#REF!+#REF!+#REF!+#REF!+#REF!+D35+#REF!+#REF!+#REF!+#REF!+D37+#REF!+#REF!+D39+D41+#REF!+#REF!+#REF!+#REF!+D43+#REF!+#REF!+D45+#REF!+#REF!+#REF!+#REF!+D47+#REF!+#REF!+#REF!+#REF!+#REF!+D49+#REF!+#REF!+#REF!+#REF!)</f>
        <v>#REF!</v>
      </c>
      <c r="E52" s="47" t="e">
        <f>SUM(#REF!+E25+#REF!+#REF!+#REF!+#REF!+#REF!+#REF!+#REF!+#REF!+#REF!+#REF!+#REF!+#REF!+#REF!+#REF!+#REF!+#REF!+#REF!+#REF!+#REF!+#REF!+#REF!+#REF!+E27+#REF!+#REF!+#REF!+#REF!+#REF!+#REF!+#REF!+E29+#REF!+#REF!+#REF!+#REF!+#REF!+#REF!+#REF!+#REF!+#REF!+#REF!+#REF!+#REF!+#REF!+#REF!+E31+#REF!+#REF!+#REF!+#REF!+#REF!+#REF!+E33+#REF!+#REF!+#REF!+#REF!+#REF!+#REF!+#REF!+#REF!+#REF!+#REF!+#REF!+#REF!+#REF!+#REF!+#REF!+#REF!+#REF!+#REF!+#REF!+#REF!+#REF!+#REF!+E35+#REF!+#REF!+#REF!+#REF!+E37+#REF!+#REF!+E39+E41+#REF!+#REF!+#REF!+#REF!+E43+#REF!+#REF!+E45+#REF!+#REF!+#REF!+#REF!+E47+#REF!+#REF!+#REF!+#REF!+#REF!+E49+#REF!+#REF!+#REF!+#REF!)</f>
        <v>#REF!</v>
      </c>
      <c r="F52" s="47" t="e">
        <f>SUM(#REF!+F25+#REF!+#REF!+#REF!+#REF!+#REF!+#REF!+#REF!+#REF!+#REF!+#REF!+#REF!+#REF!+#REF!+#REF!+#REF!+#REF!+#REF!+#REF!+#REF!+#REF!+#REF!+#REF!+F27+#REF!+#REF!+#REF!+#REF!+#REF!+#REF!+#REF!+F29+#REF!+#REF!+#REF!+#REF!+#REF!+#REF!+#REF!+#REF!+#REF!+#REF!+#REF!+#REF!+#REF!+#REF!+F31+#REF!+#REF!+#REF!+#REF!+#REF!+#REF!+F33+#REF!+#REF!+#REF!+#REF!+#REF!+#REF!+#REF!+#REF!+#REF!+#REF!+#REF!+#REF!+#REF!+#REF!+#REF!+#REF!+#REF!+#REF!+#REF!+#REF!+#REF!+#REF!+F35+#REF!+#REF!+#REF!+#REF!+F37+#REF!+#REF!+F39+F41+#REF!+#REF!+#REF!+#REF!+F43+#REF!+#REF!+F45+#REF!+#REF!+#REF!+#REF!+F47+#REF!+#REF!+#REF!+#REF!+#REF!+F49+#REF!+#REF!+#REF!+#REF!)</f>
        <v>#REF!</v>
      </c>
      <c r="G52" s="47" t="e">
        <f>SUM(#REF!+G25+#REF!+#REF!+#REF!+#REF!+#REF!+#REF!+#REF!+#REF!+#REF!+#REF!+#REF!+#REF!+#REF!+#REF!+#REF!+#REF!+#REF!+#REF!+#REF!+#REF!+#REF!+#REF!+G27+#REF!+#REF!+#REF!+#REF!+#REF!+#REF!+#REF!+G29+#REF!+#REF!+#REF!+#REF!+#REF!+#REF!+#REF!+#REF!+#REF!+#REF!+#REF!+#REF!+#REF!+#REF!+G31+#REF!+#REF!+#REF!+#REF!+#REF!+#REF!+G33+#REF!+#REF!+#REF!+#REF!+#REF!+#REF!+#REF!+#REF!+#REF!+#REF!+#REF!+#REF!+#REF!+#REF!+#REF!+#REF!+#REF!+#REF!+#REF!+#REF!+#REF!+#REF!+G35+#REF!+#REF!+#REF!+#REF!+G37+#REF!+#REF!+G39+G41+#REF!+#REF!+#REF!+#REF!+G43+#REF!+#REF!+G45+#REF!+#REF!+#REF!+#REF!+G47+#REF!+#REF!+#REF!+#REF!+#REF!+G49+#REF!+#REF!+#REF!+#REF!)</f>
        <v>#REF!</v>
      </c>
      <c r="H52" s="47" t="e">
        <f>SUM(#REF!+H25+#REF!+#REF!+#REF!+#REF!+#REF!+#REF!+#REF!+#REF!+#REF!+#REF!+#REF!+#REF!+#REF!+#REF!+#REF!+#REF!+#REF!+#REF!+#REF!+#REF!+#REF!+#REF!+H27+#REF!+#REF!+#REF!+#REF!+#REF!+#REF!+#REF!+H29+#REF!+#REF!+#REF!+#REF!+#REF!+#REF!+#REF!+#REF!+#REF!+#REF!+#REF!+#REF!+#REF!+#REF!+H31+#REF!+#REF!+#REF!+#REF!+#REF!+#REF!+H33+#REF!+#REF!+#REF!+#REF!+#REF!+#REF!+#REF!+#REF!+#REF!+#REF!+#REF!+#REF!+#REF!+#REF!+#REF!+#REF!+#REF!+#REF!+#REF!+#REF!+#REF!+#REF!+H35+#REF!+#REF!+#REF!+#REF!+H37+#REF!+#REF!+H39+H41+#REF!+#REF!+#REF!+#REF!+H43+#REF!+#REF!+H45+#REF!+#REF!+#REF!+#REF!+H47+#REF!+#REF!+#REF!+#REF!+#REF!+H49+#REF!+#REF!+#REF!+#REF!)</f>
        <v>#REF!</v>
      </c>
      <c r="I52" s="47" t="e">
        <f>SUM(#REF!+#REF!+#REF!+I25+#REF!+#REF!+#REF!+#REF!+#REF!+#REF!+#REF!+#REF!+#REF!+#REF!+#REF!+#REF!+#REF!+#REF!+#REF!+#REF!+#REF!+#REF!+#REF!+#REF!+I27+#REF!+#REF!+#REF!+#REF!+#REF!+#REF!+#REF!+I29+#REF!+#REF!+#REF!+#REF!+#REF!+#REF!+#REF!+#REF!+#REF!+#REF!+#REF!+#REF!+#REF!+#REF!+I31+#REF!+#REF!+#REF!+#REF!+#REF!+#REF!+I33+#REF!+#REF!+#REF!+#REF!+#REF!+#REF!+#REF!+#REF!+#REF!+#REF!+#REF!+#REF!+#REF!+#REF!+#REF!+#REF!+#REF!+#REF!+#REF!+#REF!+#REF!+#REF!+I35+#REF!+#REF!+#REF!+#REF!+I37+#REF!+#REF!+I39+I41+#REF!+#REF!+#REF!+#REF!+I43+#REF!+#REF!+I45+#REF!+#REF!+#REF!+#REF!+I47+#REF!+#REF!+#REF!+#REF!+#REF!+I49+#REF!+#REF!+#REF!+#REF!)</f>
        <v>#REF!</v>
      </c>
      <c r="J52" s="47" t="e">
        <f>SUM(#REF!+J25+#REF!+#REF!+L25+#REF!+#REF!+#REF!+#REF!+#REF!+#REF!+#REF!+#REF!+#REF!+#REF!+#REF!+#REF!+#REF!+#REF!+#REF!+#REF!+#REF!+#REF!+#REF!+J27+#REF!+#REF!+#REF!+#REF!+#REF!+#REF!+#REF!+J29+#REF!+#REF!+#REF!+#REF!+#REF!+#REF!+#REF!+#REF!+#REF!+#REF!+#REF!+#REF!+#REF!+#REF!+J31+#REF!+#REF!+#REF!+#REF!+#REF!+#REF!+J33+#REF!+#REF!+#REF!+#REF!+#REF!+#REF!+#REF!+#REF!+#REF!+#REF!+#REF!+#REF!+#REF!+#REF!+#REF!+#REF!+#REF!+#REF!+#REF!+#REF!+#REF!+#REF!+J35+#REF!+#REF!+#REF!+#REF!+J37+#REF!+#REF!+J39+J41+#REF!+#REF!+#REF!+#REF!+J43+#REF!+#REF!+J45+#REF!+#REF!+#REF!+#REF!+J47+#REF!+#REF!+#REF!+#REF!+#REF!+J49+#REF!+#REF!+#REF!+#REF!)</f>
        <v>#REF!</v>
      </c>
      <c r="K52" s="47" t="e">
        <f>SUM(#REF!+K25+#REF!+#REF!+M25+#REF!+#REF!+#REF!+#REF!+#REF!+#REF!+#REF!+#REF!+#REF!+#REF!+#REF!+#REF!+#REF!+#REF!+#REF!+#REF!+#REF!+#REF!+#REF!+K27+#REF!+#REF!+#REF!+#REF!+#REF!+#REF!+#REF!+K29+#REF!+#REF!+#REF!+#REF!+#REF!+#REF!+#REF!+#REF!+#REF!+#REF!+#REF!+#REF!+#REF!+#REF!+K31+#REF!+#REF!+#REF!+#REF!+#REF!+#REF!+K33+#REF!+#REF!+#REF!+#REF!+#REF!+#REF!+#REF!+#REF!+#REF!+#REF!+#REF!+#REF!+#REF!+#REF!+#REF!+#REF!+#REF!+#REF!+#REF!+#REF!+#REF!+#REF!+K35+#REF!+#REF!+#REF!+#REF!+K37+#REF!+#REF!+K39+K41+#REF!+#REF!+#REF!+#REF!+K43+#REF!+#REF!+K45+#REF!+#REF!+#REF!+#REF!+K47+#REF!+#REF!+#REF!+#REF!+#REF!+K49+#REF!+#REF!+#REF!+#REF!)</f>
        <v>#REF!</v>
      </c>
      <c r="L52" s="47" t="e">
        <f>SUM(#REF!+#REF!+#REF!+#REF!+N25+#REF!+#REF!+#REF!+#REF!+#REF!+#REF!+#REF!+#REF!+#REF!+#REF!+#REF!+#REF!+#REF!+#REF!+#REF!+#REF!+#REF!+#REF!+#REF!+L27+#REF!+#REF!+#REF!+#REF!+#REF!+#REF!+#REF!+L29+#REF!+#REF!+#REF!+#REF!+#REF!+#REF!+#REF!+#REF!+#REF!+#REF!+#REF!+#REF!+#REF!+#REF!+L31+#REF!+#REF!+#REF!+#REF!+#REF!+#REF!+L33+#REF!+#REF!+#REF!+#REF!+#REF!+#REF!+#REF!+#REF!+#REF!+#REF!+#REF!+#REF!+#REF!+#REF!+#REF!+#REF!+#REF!+#REF!+#REF!+#REF!+#REF!+#REF!+L35+#REF!+#REF!+#REF!+#REF!+L37+#REF!+#REF!+L39+L41+#REF!+#REF!+#REF!+#REF!+L43+#REF!+#REF!+L45+#REF!+#REF!+#REF!+#REF!+L47+#REF!+#REF!+#REF!+#REF!+#REF!+L49+#REF!+#REF!+#REF!+#REF!)</f>
        <v>#REF!</v>
      </c>
      <c r="M52" s="47" t="e">
        <f>SUM(#REF!+#REF!+#REF!+#REF!+O25+#REF!+#REF!+#REF!+#REF!+#REF!+#REF!+#REF!+#REF!+#REF!+#REF!+#REF!+#REF!+#REF!+#REF!+#REF!+#REF!+#REF!+#REF!+#REF!+M27+#REF!+#REF!+#REF!+#REF!+#REF!+#REF!+#REF!+M29+#REF!+#REF!+#REF!+#REF!+#REF!+#REF!+#REF!+#REF!+#REF!+#REF!+#REF!+#REF!+#REF!+#REF!+M31+#REF!+#REF!+#REF!+#REF!+#REF!+#REF!+M33+#REF!+#REF!+#REF!+#REF!+#REF!+#REF!+#REF!+#REF!+#REF!+#REF!+#REF!+#REF!+#REF!+#REF!+#REF!+#REF!+#REF!+#REF!+#REF!+#REF!+#REF!+#REF!+M35+#REF!+#REF!+#REF!+#REF!+M37+#REF!+#REF!+M39+M41+#REF!+#REF!+#REF!+#REF!+M43+#REF!+#REF!+M45+#REF!+#REF!+#REF!+#REF!+M47+#REF!+#REF!+#REF!+#REF!+#REF!+M49+#REF!+#REF!+#REF!+#REF!)</f>
        <v>#REF!</v>
      </c>
      <c r="N52" s="47" t="e">
        <f>SUM(#REF!+#REF!+#REF!+#REF!+P25+#REF!+#REF!+#REF!+#REF!+#REF!+#REF!+#REF!+#REF!+#REF!+#REF!+#REF!+#REF!+#REF!+#REF!+#REF!+#REF!+#REF!+#REF!+#REF!+N27+#REF!+#REF!+#REF!+#REF!+#REF!+#REF!+#REF!+N29+#REF!+#REF!+#REF!+#REF!+#REF!+#REF!+#REF!+#REF!+#REF!+#REF!+#REF!+#REF!+#REF!+#REF!+N31+#REF!+#REF!+#REF!+#REF!+#REF!+#REF!+N33+#REF!+#REF!+#REF!+#REF!+#REF!+#REF!+#REF!+#REF!+#REF!+#REF!+#REF!+#REF!+#REF!+#REF!+#REF!+#REF!+#REF!+#REF!+#REF!+#REF!+#REF!+#REF!+N35+#REF!+#REF!+#REF!+#REF!+N37+#REF!+#REF!+N39+N41+#REF!+#REF!+#REF!+#REF!+N43+#REF!+#REF!+N45+#REF!+#REF!+#REF!+#REF!+N47+#REF!+#REF!+#REF!+#REF!+#REF!+N49+#REF!+#REF!+#REF!+#REF!)</f>
        <v>#REF!</v>
      </c>
      <c r="O52" s="47" t="e">
        <f>SUM(#REF!+#REF!+#REF!+#REF!+#REF!+#REF!+#REF!+#REF!+#REF!+#REF!+#REF!+#REF!+#REF!+#REF!+#REF!+#REF!+#REF!+#REF!+#REF!+#REF!+#REF!+#REF!+#REF!+#REF!+#REF!+O27+#REF!+#REF!+#REF!+#REF!+#REF!+#REF!+#REF!+#REF!+O29+#REF!+#REF!+#REF!+#REF!+#REF!+#REF!+#REF!+#REF!+#REF!+#REF!+#REF!+#REF!+O31+#REF!+#REF!+#REF!+#REF!+#REF!+#REF!+O33+#REF!+#REF!+#REF!+#REF!+#REF!+#REF!+#REF!+#REF!+#REF!+#REF!+#REF!+#REF!+#REF!+#REF!+#REF!+#REF!+#REF!+#REF!+#REF!+#REF!+#REF!+#REF!+O35+#REF!+#REF!+#REF!+#REF!+O37+#REF!+#REF!+O39+O41+#REF!+#REF!+#REF!+#REF!+O43+#REF!+#REF!+O45+#REF!+#REF!+#REF!+#REF!+O47+#REF!+#REF!+#REF!+#REF!+#REF!+O49+#REF!+#REF!+#REF!+#REF!)</f>
        <v>#REF!</v>
      </c>
      <c r="P52" s="47" t="e">
        <f>SUM(#REF!+#REF!+#REF!+#REF!+#REF!+#REF!+#REF!+#REF!+#REF!+#REF!+#REF!+#REF!+#REF!+#REF!+#REF!+#REF!+#REF!+#REF!+#REF!+#REF!+#REF!+#REF!+#REF!+#REF!+P27+#REF!+#REF!+#REF!+#REF!+#REF!+#REF!+#REF!+P29+#REF!+#REF!+#REF!+#REF!+#REF!+#REF!+#REF!+#REF!+#REF!+#REF!+#REF!+#REF!+#REF!+#REF!+P31+#REF!+#REF!+#REF!+#REF!+#REF!+#REF!+P33+#REF!+#REF!+#REF!+#REF!+#REF!+#REF!+#REF!+#REF!+#REF!+#REF!+#REF!+#REF!+#REF!+#REF!+#REF!+#REF!+#REF!+#REF!+#REF!+#REF!+#REF!+#REF!+P35+#REF!+#REF!+#REF!+#REF!+P37+#REF!+#REF!+P39+P41+#REF!+#REF!+#REF!+#REF!+P43+#REF!+#REF!+P45+#REF!+#REF!+#REF!+#REF!+P47+#REF!+#REF!+#REF!+#REF!+#REF!+P49+#REF!+#REF!+#REF!+#REF!)</f>
        <v>#REF!</v>
      </c>
      <c r="Q52" s="47" t="e">
        <f>SUM(#REF!+Q25+#REF!+#REF!+#REF!+#REF!+#REF!+#REF!+#REF!+#REF!+#REF!+#REF!+#REF!+#REF!+#REF!+#REF!+#REF!+#REF!+#REF!+#REF!+#REF!+#REF!+#REF!+#REF!+Q27+#REF!+#REF!+#REF!+#REF!+#REF!+#REF!+#REF!+Q29+#REF!+#REF!+#REF!+#REF!+#REF!+#REF!+#REF!+#REF!+#REF!+#REF!+#REF!+#REF!+#REF!+#REF!+Q31+#REF!+#REF!+#REF!+#REF!+#REF!+#REF!+Q33+#REF!+#REF!+#REF!+#REF!+#REF!+#REF!+#REF!+#REF!+#REF!+#REF!+#REF!+#REF!+#REF!+#REF!+#REF!+#REF!+#REF!+#REF!+#REF!+#REF!+#REF!+#REF!+#REF!+Q35+#REF!+#REF!+#REF!+Q37+#REF!+#REF!+Q39+Q41+#REF!+#REF!+#REF!+#REF!+Q43+#REF!+#REF!+Q45+#REF!+#REF!+#REF!+#REF!+Q47+#REF!+#REF!+#REF!+#REF!+#REF!+Q49+#REF!+#REF!+#REF!+#REF!)</f>
        <v>#REF!</v>
      </c>
      <c r="R52" s="47" t="e">
        <f>SUM(#REF!+R25+#REF!+#REF!+#REF!+#REF!+#REF!+#REF!+#REF!+#REF!+#REF!+#REF!+#REF!+#REF!+#REF!+#REF!+#REF!+#REF!+#REF!+#REF!+#REF!+#REF!+#REF!+#REF!+R27+#REF!+#REF!+#REF!+#REF!+#REF!+#REF!+#REF!+R29+#REF!+#REF!+#REF!+#REF!+#REF!+#REF!+#REF!+#REF!+#REF!+#REF!+#REF!+#REF!+#REF!+#REF!+R31+#REF!+#REF!+#REF!+#REF!+#REF!+#REF!+R33+#REF!+#REF!+#REF!+#REF!+#REF!+#REF!+#REF!+#REF!+#REF!+#REF!+#REF!+#REF!+#REF!+#REF!+#REF!+#REF!+#REF!+#REF!+#REF!+#REF!+#REF!+#REF!+R35+#REF!+#REF!+#REF!+#REF!+R37+#REF!+#REF!+R39+#REF!+#REF!+R41+#REF!+#REF!+R43+#REF!+#REF!+R45+#REF!+#REF!+#REF!+#REF!+R47+#REF!+#REF!+#REF!+#REF!+#REF!+R49+#REF!+#REF!+#REF!+#REF!)</f>
        <v>#REF!</v>
      </c>
      <c r="S52" s="47" t="e">
        <f>SUM(#REF!+S25+#REF!+#REF!+#REF!+#REF!+#REF!+#REF!+#REF!+#REF!+#REF!+#REF!+#REF!+#REF!+#REF!+#REF!+#REF!+#REF!+#REF!+#REF!+#REF!+#REF!+#REF!+#REF!+S27+#REF!+#REF!+#REF!+#REF!+#REF!+#REF!+#REF!+S29+#REF!+#REF!+#REF!+#REF!+#REF!+#REF!+#REF!+#REF!+#REF!+#REF!+#REF!+#REF!+#REF!+#REF!+S31+#REF!+#REF!+#REF!+#REF!+#REF!+#REF!+S33+#REF!+#REF!+#REF!+#REF!+#REF!+#REF!+#REF!+#REF!+#REF!+#REF!+#REF!+#REF!+#REF!+#REF!+#REF!+#REF!+#REF!+#REF!+#REF!+#REF!+#REF!+#REF!+S35+#REF!+#REF!+#REF!+#REF!+S37+#REF!+#REF!+S39+S41+#REF!+#REF!+#REF!+#REF!+S43+#REF!+#REF!+S45+#REF!+#REF!+#REF!+#REF!+S47+#REF!+#REF!+#REF!+#REF!+#REF!+S49+#REF!+#REF!+#REF!+#REF!)</f>
        <v>#REF!</v>
      </c>
      <c r="T52" s="47" t="e">
        <f>SUM(#REF!+T25+#REF!+#REF!+#REF!+#REF!+#REF!+#REF!+#REF!+#REF!+#REF!+#REF!+#REF!+#REF!+#REF!+#REF!+#REF!+#REF!+#REF!+#REF!+#REF!+#REF!+#REF!+#REF!+T27+#REF!+#REF!+#REF!+#REF!+#REF!+#REF!+#REF!+T29+#REF!+#REF!+#REF!+#REF!+#REF!+#REF!+#REF!+#REF!+#REF!+#REF!+#REF!+#REF!+#REF!+#REF!+T31+#REF!+#REF!+#REF!+#REF!+#REF!+#REF!+T33+#REF!+#REF!+#REF!+#REF!+#REF!+#REF!+#REF!+#REF!+#REF!+#REF!+#REF!+#REF!+#REF!+#REF!+#REF!+#REF!+#REF!+#REF!+#REF!+#REF!+#REF!+#REF!+T35+#REF!+#REF!+#REF!+#REF!+T37+#REF!+#REF!+T39+T41+#REF!+#REF!+#REF!+#REF!+T43+#REF!+#REF!+T45+#REF!+#REF!+#REF!+#REF!+T47+#REF!+#REF!+#REF!+#REF!+#REF!+T49+#REF!+#REF!+#REF!+#REF!)</f>
        <v>#REF!</v>
      </c>
      <c r="U52" s="47" t="e">
        <f>SUM(#REF!+U25+#REF!+#REF!+#REF!+#REF!+#REF!+#REF!+#REF!+#REF!+#REF!+#REF!+#REF!+#REF!+#REF!+#REF!+#REF!+#REF!+#REF!+#REF!+#REF!+#REF!+#REF!+#REF!+U27+#REF!+#REF!+#REF!+#REF!+#REF!+#REF!+#REF!+U29+#REF!+#REF!+#REF!+#REF!+#REF!+#REF!+#REF!+#REF!+#REF!+#REF!+#REF!+#REF!+#REF!+#REF!+U31+#REF!+#REF!+#REF!+#REF!+#REF!+#REF!+U33+#REF!+#REF!+#REF!+#REF!+#REF!+#REF!+#REF!+#REF!+#REF!+#REF!+#REF!+#REF!+#REF!+#REF!+#REF!+#REF!+#REF!+#REF!+#REF!+#REF!+#REF!+#REF!+U35+#REF!+#REF!+#REF!+#REF!+U37+#REF!+#REF!+U39+U41+#REF!+#REF!+#REF!+#REF!+U43+#REF!+#REF!+U45+#REF!+#REF!+#REF!+#REF!+U47+#REF!+#REF!+#REF!+#REF!+#REF!+U49+#REF!+#REF!+#REF!+#REF!)</f>
        <v>#REF!</v>
      </c>
      <c r="V52" s="47" t="e">
        <f>SUM(#REF!+V25+#REF!+#REF!+#REF!+#REF!+#REF!+#REF!+#REF!+#REF!+#REF!+#REF!+#REF!+#REF!+#REF!+#REF!+#REF!+#REF!+#REF!+#REF!+#REF!+#REF!+#REF!+#REF!+V27+#REF!+#REF!+#REF!+#REF!+#REF!+#REF!+#REF!+V29+#REF!+#REF!+#REF!+#REF!+#REF!+#REF!+#REF!+#REF!+#REF!+#REF!+#REF!+#REF!+#REF!+#REF!+V31+#REF!+#REF!+#REF!+#REF!+#REF!+#REF!+V33+#REF!+#REF!+#REF!+#REF!+#REF!+#REF!+#REF!+#REF!+#REF!+#REF!+#REF!+#REF!+#REF!+#REF!+#REF!+#REF!+#REF!+#REF!+#REF!+#REF!+#REF!+#REF!+V35+#REF!+#REF!+#REF!+#REF!+V37+#REF!+#REF!+V39+V41+#REF!+#REF!+#REF!+#REF!+V43+#REF!+#REF!+V45+#REF!+#REF!+#REF!+#REF!+V47+#REF!+#REF!+#REF!+#REF!+#REF!+V49+#REF!+#REF!+#REF!+#REF!)</f>
        <v>#REF!</v>
      </c>
      <c r="W52" s="47" t="e">
        <f>SUM(#REF!+W25+#REF!+#REF!+#REF!+#REF!+#REF!+#REF!+#REF!+#REF!+#REF!+#REF!+#REF!+#REF!+#REF!+#REF!+#REF!+#REF!+#REF!+#REF!+#REF!+#REF!+#REF!+#REF!+#REF!+#REF!+W27+#REF!+#REF!+#REF!+#REF!+#REF!+W29+#REF!+#REF!+#REF!+#REF!+#REF!+#REF!+#REF!+#REF!+#REF!+#REF!+#REF!+#REF!+#REF!+#REF!+#REF!+#REF!+W31+#REF!+#REF!+#REF!+#REF!+W33+#REF!+#REF!+#REF!+#REF!+#REF!+#REF!+#REF!+#REF!+#REF!+#REF!+#REF!+#REF!+#REF!+#REF!+#REF!+#REF!+#REF!+#REF!+#REF!+#REF!+#REF!+#REF!+W35+#REF!+#REF!+#REF!+#REF!+W37+#REF!+#REF!+W39+W41+#REF!+#REF!+#REF!+#REF!+W43+#REF!+#REF!+W45+#REF!+#REF!+#REF!+#REF!+#REF!+W47+#REF!+#REF!+#REF!+#REF!+W49+#REF!+#REF!+#REF!+#REF!)</f>
        <v>#REF!</v>
      </c>
      <c r="X52" s="47" t="e">
        <f>SUM(#REF!+X25+#REF!+#REF!+#REF!+#REF!+#REF!+#REF!+#REF!+#REF!+#REF!+#REF!+#REF!+#REF!+#REF!+#REF!+#REF!+#REF!+#REF!+#REF!+#REF!+#REF!+#REF!+#REF!+X27+#REF!+#REF!+#REF!+#REF!+#REF!+#REF!+#REF!+X29+#REF!+#REF!+#REF!+#REF!+#REF!+#REF!+#REF!+#REF!+#REF!+#REF!+#REF!+#REF!+#REF!+#REF!+X31+#REF!+#REF!+#REF!+#REF!+#REF!+#REF!+X33+#REF!+#REF!+#REF!+#REF!+#REF!+#REF!+#REF!+#REF!+#REF!+#REF!+#REF!+#REF!+#REF!+#REF!+#REF!+#REF!+#REF!+#REF!+#REF!+#REF!+#REF!+#REF!+X35+#REF!+#REF!+#REF!+#REF!+X37+#REF!+#REF!+X39+X41+#REF!+#REF!+#REF!+#REF!+X43+#REF!+#REF!+X45+#REF!+#REF!+#REF!+#REF!+X47+#REF!+#REF!+#REF!+#REF!+#REF!+X49+#REF!+#REF!+#REF!+#REF!)</f>
        <v>#REF!</v>
      </c>
      <c r="Y52" s="47" t="e">
        <f>SUM(#REF!+Y25+#REF!+#REF!+#REF!+#REF!+#REF!+#REF!+#REF!+#REF!+#REF!+#REF!+#REF!+#REF!+#REF!+#REF!+#REF!+#REF!+#REF!+#REF!+#REF!+#REF!+#REF!+#REF!+Y27+#REF!+#REF!+#REF!+#REF!+#REF!+#REF!+#REF!+Y29+#REF!+#REF!+#REF!+#REF!+#REF!+#REF!+#REF!+#REF!+#REF!+#REF!+#REF!+#REF!+#REF!+#REF!+Y31+#REF!+#REF!+#REF!+#REF!+#REF!+#REF!+Y33+#REF!+#REF!+#REF!+#REF!+#REF!+#REF!+#REF!+#REF!+#REF!+#REF!+#REF!+#REF!+#REF!+#REF!+#REF!+#REF!+#REF!+#REF!+#REF!+#REF!+#REF!+#REF!+Y35+#REF!+#REF!+#REF!+#REF!+Y37+#REF!+#REF!+Y39+Y41+#REF!+#REF!+#REF!+#REF!+Y43+#REF!+#REF!+Y45+#REF!+#REF!+#REF!+#REF!+Y47+#REF!+#REF!+#REF!+#REF!+#REF!+Y49+#REF!+#REF!+#REF!+#REF!)</f>
        <v>#REF!</v>
      </c>
      <c r="Z52" s="47" t="e">
        <f>SUM(#REF!+Z25+#REF!+#REF!+#REF!+#REF!+#REF!+#REF!+#REF!+#REF!+#REF!+#REF!+#REF!+#REF!+#REF!+#REF!+#REF!+#REF!+#REF!+#REF!+#REF!+#REF!+#REF!+#REF!+Z27+#REF!+#REF!+#REF!+#REF!+#REF!+#REF!+#REF!+Z29+#REF!+#REF!+#REF!+#REF!+#REF!+#REF!+#REF!+#REF!+#REF!+#REF!+#REF!+#REF!+#REF!+#REF!+Z31+#REF!+#REF!+#REF!+#REF!+#REF!+#REF!+Z33+#REF!+#REF!+#REF!+#REF!+#REF!+#REF!+#REF!+#REF!+#REF!+#REF!+#REF!+#REF!+#REF!+#REF!+#REF!+#REF!+#REF!+#REF!+#REF!+#REF!+#REF!+#REF!+Z35+#REF!+#REF!+#REF!+#REF!+Z37+#REF!+#REF!+Z39+#REF!+#REF!+#REF!+#REF!+Z41+Z43+#REF!+#REF!+Z45+#REF!+#REF!+#REF!+#REF!+Z47+#REF!+#REF!+#REF!+#REF!+#REF!+Z49+#REF!+#REF!+#REF!+#REF!)</f>
        <v>#REF!</v>
      </c>
      <c r="AA52" s="47" t="e">
        <f>SUM(#REF!+AA25+#REF!+#REF!+#REF!+#REF!+#REF!+#REF!+#REF!+#REF!+#REF!+#REF!+#REF!+#REF!+#REF!+#REF!+#REF!+#REF!+#REF!+#REF!+#REF!+#REF!+#REF!+#REF!+AA27+#REF!+#REF!+#REF!+#REF!+#REF!+#REF!+#REF!+AA29+#REF!+#REF!+AA30+#REF!+#REF!+#REF!+#REF!+#REF!+#REF!+#REF!+#REF!+#REF!+#REF!+#REF!+#REF!+AA31+#REF!+#REF!+#REF!+#REF!+#REF!+AA33+#REF!+#REF!+#REF!+#REF!+#REF!+#REF!+#REF!+#REF!+#REF!+#REF!+#REF!+#REF!+#REF!+#REF!+#REF!+#REF!+#REF!+#REF!+#REF!+#REF!+#REF!+#REF!+AA35+#REF!+#REF!+#REF!+#REF!+#REF!+#REF!+#REF!+AA39+AA41+#REF!+#REF!+#REF!+#REF!+AA43+#REF!+#REF!+AA45+#REF!+#REF!+#REF!+#REF!+AA47+#REF!+#REF!+#REF!+#REF!+#REF!+AA49+#REF!+#REF!+#REF!+#REF!)</f>
        <v>#REF!</v>
      </c>
      <c r="AB52" s="47" t="e">
        <f>SUM(#REF!+AB25+#REF!+#REF!+#REF!+#REF!+#REF!+#REF!+#REF!+#REF!+#REF!+#REF!+#REF!+#REF!+#REF!+#REF!+#REF!+#REF!+#REF!+#REF!+#REF!+#REF!+#REF!+#REF!+AB27+#REF!+#REF!+#REF!+#REF!+#REF!+#REF!+#REF!+AB29+#REF!+#REF!+#REF!+#REF!+#REF!+#REF!+#REF!+#REF!+#REF!+#REF!+#REF!+#REF!+#REF!+#REF!+AB31+#REF!+#REF!+#REF!+#REF!+#REF!+#REF!+AB33+#REF!+#REF!+#REF!+#REF!+#REF!+#REF!+#REF!+#REF!+#REF!+#REF!+#REF!+#REF!+#REF!+#REF!+#REF!+#REF!+#REF!+#REF!+#REF!+#REF!+#REF!+#REF!+AB35+#REF!+#REF!+#REF!+#REF!+AB37+#REF!+#REF!+AB39+AB41+#REF!+#REF!+#REF!+#REF!+AB43+#REF!+#REF!+AB45+#REF!+#REF!+#REF!+#REF!+AB47+#REF!+#REF!+#REF!+#REF!+#REF!+AB49+#REF!+#REF!+#REF!+#REF!)</f>
        <v>#REF!</v>
      </c>
      <c r="AC52" s="47" t="e">
        <f>SUM(#REF!+AC25+#REF!+#REF!+#REF!+#REF!+#REF!+#REF!+#REF!+#REF!+#REF!+#REF!+#REF!+#REF!+#REF!+#REF!+#REF!+#REF!+#REF!+#REF!+#REF!+#REF!+#REF!+#REF!+AC27+#REF!+#REF!+#REF!+#REF!+#REF!+#REF!+#REF!+AC29+#REF!+#REF!+#REF!+#REF!+#REF!+#REF!+#REF!+#REF!+#REF!+#REF!+#REF!+#REF!+#REF!+#REF!+AC31+#REF!+#REF!+#REF!+#REF!+#REF!+#REF!+AC33+#REF!+#REF!+#REF!+#REF!+#REF!+#REF!+#REF!+#REF!+#REF!+#REF!+#REF!+#REF!+#REF!+#REF!+#REF!+#REF!+#REF!+#REF!+#REF!+#REF!+#REF!+#REF!+#REF!+#REF!+AC35+#REF!+#REF!+AC37+#REF!+#REF!+AC39+AC41+#REF!+#REF!+#REF!+#REF!+AC43+#REF!+#REF!+AC45+#REF!+#REF!+#REF!+#REF!+AC47+#REF!+#REF!+#REF!+#REF!+#REF!+AC49+#REF!+#REF!+#REF!+#REF!)</f>
        <v>#REF!</v>
      </c>
      <c r="AD52" s="47" t="e">
        <f>SUM(#REF!+AD25+#REF!+#REF!+#REF!+#REF!+#REF!+#REF!+#REF!+#REF!+#REF!+#REF!+#REF!+#REF!+#REF!+#REF!+#REF!+#REF!+#REF!+#REF!+#REF!+#REF!+#REF!+#REF!+AD27+#REF!+#REF!+#REF!+#REF!+#REF!+#REF!+#REF!+AD29+#REF!+#REF!+#REF!+#REF!+#REF!+#REF!+#REF!+#REF!+#REF!+#REF!+#REF!+#REF!+#REF!+#REF!+AD31+#REF!+#REF!+#REF!+#REF!+#REF!+#REF!+AD33+#REF!+#REF!+#REF!+#REF!+#REF!+#REF!+#REF!+#REF!+#REF!+#REF!+#REF!+#REF!+#REF!+#REF!+#REF!+#REF!+#REF!+#REF!+#REF!+#REF!+#REF!+#REF!+AD35+#REF!+#REF!+#REF!+#REF!+AD37+#REF!+#REF!+AD39+AD41+#REF!+#REF!+#REF!+#REF!+AD43+#REF!+#REF!+AD45+#REF!+#REF!+#REF!+#REF!+AD47+#REF!+#REF!+#REF!+#REF!+#REF!+AD49+#REF!+#REF!+#REF!+#REF!)</f>
        <v>#REF!</v>
      </c>
      <c r="AE52" s="47" t="e">
        <f>SUM(#REF!+AE25+#REF!+#REF!+#REF!+#REF!+#REF!+#REF!+#REF!+#REF!+#REF!+#REF!+#REF!+#REF!+#REF!+#REF!+#REF!+#REF!+#REF!+#REF!+#REF!+#REF!+#REF!+#REF!+AE27+#REF!+#REF!+#REF!+#REF!+#REF!+#REF!+#REF!+AE29+#REF!+#REF!+#REF!+#REF!+#REF!+#REF!+#REF!+#REF!+#REF!+#REF!+#REF!+#REF!+#REF!+#REF!+AE31+#REF!+#REF!+#REF!+#REF!+#REF!+#REF!+AE33+#REF!+#REF!+#REF!+#REF!+#REF!+#REF!+#REF!+#REF!+#REF!+#REF!+#REF!+#REF!+#REF!+#REF!+#REF!+#REF!+#REF!+#REF!+#REF!+#REF!+#REF!+#REF!+AE35+#REF!+#REF!+#REF!+#REF!+AE37+#REF!+#REF!+AE39+AE41+#REF!+#REF!+#REF!+#REF!+AE43+#REF!+#REF!+AE45+#REF!+#REF!+#REF!+#REF!+#REF!+#REF!+AE47+#REF!+#REF!+#REF!+AE49+#REF!+#REF!+#REF!+#REF!)</f>
        <v>#REF!</v>
      </c>
      <c r="AF52" s="47" t="e">
        <f>SUM(#REF!+AF25+#REF!+#REF!+#REF!+#REF!+#REF!+#REF!+#REF!+#REF!+#REF!+#REF!+#REF!+#REF!+#REF!+#REF!+#REF!+#REF!+#REF!+#REF!+#REF!+#REF!+#REF!+#REF!+AF27+#REF!+#REF!+#REF!+#REF!+#REF!+#REF!+#REF!+AF29+#REF!+#REF!+#REF!+#REF!+#REF!+#REF!+#REF!+#REF!+#REF!+#REF!+#REF!+#REF!+#REF!+#REF!+AF31+#REF!+#REF!+#REF!+#REF!+#REF!+#REF!+AF33+#REF!+#REF!+#REF!+#REF!+#REF!+#REF!+#REF!+#REF!+#REF!+#REF!+#REF!+#REF!+#REF!+#REF!+#REF!+#REF!+#REF!+#REF!+#REF!+#REF!+#REF!+#REF!+AF35+#REF!+#REF!+#REF!+#REF!+AF37+#REF!+#REF!+AF39+AF41+#REF!+#REF!+#REF!+#REF!+AF43+#REF!+#REF!+AF45+#REF!+#REF!+#REF!+#REF!+AF47+#REF!+#REF!+#REF!+#REF!+#REF!+AF49+#REF!+#REF!+#REF!+#REF!)</f>
        <v>#REF!</v>
      </c>
      <c r="AG52" s="47" t="e">
        <f>SUM(#REF!+AG25+#REF!+#REF!+#REF!+#REF!+#REF!+#REF!+#REF!+#REF!+#REF!+#REF!+#REF!+#REF!+#REF!+#REF!+#REF!+#REF!+#REF!+#REF!+#REF!+#REF!+#REF!+#REF!+AG27+#REF!+#REF!+#REF!+#REF!+#REF!+#REF!+#REF!+AG29+#REF!+#REF!+#REF!+#REF!+#REF!+#REF!+#REF!+#REF!+#REF!+#REF!+#REF!+#REF!+#REF!+#REF!+AG31+#REF!+#REF!+#REF!+#REF!+#REF!+#REF!+AG33+#REF!+#REF!+#REF!+#REF!+#REF!+#REF!+#REF!+#REF!+#REF!+#REF!+#REF!+#REF!+#REF!+#REF!+#REF!+#REF!+#REF!+#REF!+#REF!+#REF!+#REF!+#REF!+AG35+#REF!+#REF!+#REF!+#REF!+#REF!+AG37+#REF!+AG39+AG41+#REF!+#REF!+#REF!+#REF!+AG43+#REF!+#REF!+AG45+#REF!+#REF!+#REF!+#REF!+AG47+#REF!+#REF!+#REF!+#REF!+#REF!+AG49+#REF!+#REF!+#REF!+#REF!)</f>
        <v>#REF!</v>
      </c>
      <c r="AH52" s="47" t="e">
        <f>SUM(#REF!+AH25+#REF!+#REF!+#REF!+#REF!+#REF!+#REF!+#REF!+#REF!+#REF!+#REF!+#REF!+#REF!+#REF!+#REF!+#REF!+#REF!+#REF!+#REF!+#REF!+#REF!+#REF!+#REF!+AH27+#REF!+#REF!+#REF!+#REF!+#REF!+#REF!+#REF!+AH29+#REF!+#REF!+#REF!+#REF!+#REF!+#REF!+#REF!+#REF!+#REF!+#REF!+#REF!+#REF!+#REF!+#REF!+AH31+#REF!+#REF!+#REF!+#REF!+#REF!+#REF!+AH33+#REF!+#REF!+#REF!+#REF!+#REF!+#REF!+#REF!+#REF!+#REF!+#REF!+#REF!+#REF!+#REF!+#REF!+#REF!+#REF!+#REF!+#REF!+#REF!+#REF!+#REF!+#REF!+AH35+#REF!+#REF!+#REF!+#REF!+AH37+#REF!+#REF!+AH39+#REF!+#REF!+AH41+#REF!+#REF!+AH43+#REF!+#REF!+AH45+#REF!+#REF!+#REF!+#REF!+AH47+#REF!+#REF!+#REF!+#REF!+#REF!+AH49+#REF!+#REF!+#REF!+#REF!)</f>
        <v>#REF!</v>
      </c>
      <c r="AI52" s="47" t="e">
        <f>SUM(#REF!+AI25+#REF!+#REF!+#REF!+#REF!+#REF!+#REF!+#REF!+#REF!+#REF!+#REF!+#REF!+#REF!+#REF!+#REF!+#REF!+#REF!+#REF!+#REF!+#REF!+#REF!+#REF!+#REF!+AI27+#REF!+#REF!+#REF!+#REF!+#REF!+#REF!+#REF!+AI29+#REF!+#REF!+#REF!+#REF!+#REF!+#REF!+#REF!+#REF!+#REF!+#REF!+#REF!+#REF!+#REF!+#REF!+#REF!+#REF!+#REF!+AI31+#REF!+#REF!+#REF!+AI33+#REF!+#REF!+#REF!+#REF!+#REF!+#REF!+#REF!+#REF!+#REF!+#REF!+#REF!+#REF!+#REF!+#REF!+#REF!+#REF!+#REF!+#REF!+#REF!+#REF!+#REF!+#REF!+AI35+#REF!+#REF!+#REF!+#REF!+AI37+#REF!+#REF!+AI39+AI41+#REF!+#REF!+#REF!+#REF!+AI43+#REF!+#REF!+AI45+#REF!+#REF!+#REF!+#REF!+AI47+#REF!+#REF!+#REF!+#REF!+#REF!+AI49+#REF!+#REF!+#REF!+#REF!)</f>
        <v>#REF!</v>
      </c>
      <c r="AJ52" s="47" t="e">
        <f>SUM(#REF!+AJ25+#REF!+#REF!+#REF!+#REF!+#REF!+#REF!+#REF!+#REF!+#REF!+#REF!+#REF!+#REF!+#REF!+#REF!+#REF!+#REF!+#REF!+#REF!+#REF!+#REF!+#REF!+#REF!+AJ27+#REF!+#REF!+#REF!+#REF!+#REF!+#REF!+#REF!+AJ29+#REF!+#REF!+#REF!+#REF!+#REF!+#REF!+#REF!+#REF!+#REF!+#REF!+#REF!+#REF!+#REF!+#REF!+AJ31+#REF!+#REF!+#REF!+#REF!+#REF!+#REF!+AJ33+#REF!+#REF!+#REF!+#REF!+#REF!+#REF!+#REF!+#REF!+#REF!+#REF!+#REF!+#REF!+#REF!+#REF!+#REF!+#REF!+#REF!+#REF!+#REF!+#REF!+#REF!+#REF!+AJ35+#REF!+#REF!+#REF!+#REF!+AJ37+#REF!+#REF!+AJ39+AJ41+#REF!+#REF!+#REF!+#REF!+AJ43+#REF!+#REF!+AJ45+#REF!+#REF!+#REF!+#REF!+AJ47+#REF!+#REF!+#REF!+#REF!+#REF!+AJ49+#REF!+#REF!+#REF!+#REF!)</f>
        <v>#REF!</v>
      </c>
      <c r="AK52" s="47" t="e">
        <f>SUM(#REF!+AK25+#REF!+#REF!+#REF!+#REF!+#REF!+#REF!+#REF!+#REF!+#REF!+#REF!+#REF!+#REF!+#REF!+#REF!+#REF!+#REF!+#REF!+#REF!+#REF!+#REF!+#REF!+#REF!+AK27+#REF!+#REF!+#REF!+#REF!+#REF!+#REF!+#REF!+AK29+#REF!+#REF!+#REF!+#REF!+#REF!+#REF!+#REF!+#REF!+#REF!+#REF!+#REF!+#REF!+#REF!+#REF!+AK31+#REF!+#REF!+#REF!+#REF!+#REF!+#REF!+AK33+#REF!+#REF!+#REF!+#REF!+#REF!+#REF!+#REF!+#REF!+#REF!+#REF!+#REF!+#REF!+#REF!+#REF!+#REF!+#REF!+#REF!+#REF!+#REF!+#REF!+#REF!+#REF!+#REF!+AK35+#REF!+#REF!+#REF!+AK37+#REF!+#REF!+AK39+AK41+#REF!+#REF!+#REF!+#REF!+AK43+#REF!+#REF!+AK45+#REF!+#REF!+#REF!+#REF!+AK47+#REF!+#REF!+#REF!+#REF!+#REF!+AK49+#REF!+#REF!+#REF!+#REF!)</f>
        <v>#REF!</v>
      </c>
      <c r="AL52" s="47" t="e">
        <f>SUM(#REF!+AL25+#REF!+#REF!+#REF!+#REF!+#REF!+#REF!+#REF!+#REF!+#REF!+#REF!+#REF!+#REF!+#REF!+#REF!+#REF!+#REF!+#REF!+#REF!+#REF!+#REF!+#REF!+#REF!+AL27+#REF!+#REF!+#REF!+#REF!+#REF!+#REF!+#REF!+AL29+#REF!+#REF!+#REF!+#REF!+#REF!+#REF!+#REF!+#REF!+#REF!+#REF!+#REF!+#REF!+#REF!+#REF!+AL31+#REF!+#REF!+#REF!+#REF!+#REF!+#REF!+AL33+#REF!+#REF!+#REF!+#REF!+#REF!+#REF!+#REF!+#REF!+#REF!+#REF!+#REF!+#REF!+#REF!+#REF!+#REF!+#REF!+#REF!+#REF!+#REF!+#REF!+#REF!+#REF!+AL35+#REF!+#REF!+#REF!+#REF!+AL37+#REF!+#REF!+AL39+AL41+#REF!+#REF!+#REF!+#REF!+AL43+#REF!+#REF!+AL45+#REF!+#REF!+#REF!+#REF!+AL47+#REF!+#REF!+#REF!+#REF!+#REF!+AL49+#REF!+#REF!+#REF!+#REF!)</f>
        <v>#REF!</v>
      </c>
      <c r="AM52" s="47" t="e">
        <f>SUM(#REF!+AM25+#REF!+#REF!+#REF!+#REF!+#REF!+#REF!+#REF!+#REF!+#REF!+#REF!+#REF!+#REF!+#REF!+#REF!+#REF!+#REF!+#REF!+#REF!+#REF!+#REF!+#REF!+#REF!+AM27+#REF!+#REF!+#REF!+#REF!+#REF!+#REF!+#REF!+AM29+#REF!+#REF!+#REF!+#REF!+#REF!+#REF!+#REF!+#REF!+#REF!+#REF!+#REF!+#REF!+#REF!+#REF!+AM31+#REF!+#REF!+#REF!+#REF!+#REF!+#REF!+AM33+#REF!+#REF!+#REF!+#REF!+#REF!+#REF!+#REF!+#REF!+#REF!+#REF!+#REF!+#REF!+#REF!+#REF!+#REF!+#REF!+#REF!+#REF!+#REF!+#REF!+#REF!+#REF!+AM35+#REF!+#REF!+#REF!+#REF!+AM37+#REF!+#REF!+AM39+AM41+#REF!+#REF!+#REF!+#REF!+AM43+#REF!+#REF!+AM45+#REF!+#REF!+#REF!+#REF!+AM47+#REF!+#REF!+#REF!+#REF!+#REF!+#REF!+AM49+#REF!+#REF!+#REF!)</f>
        <v>#REF!</v>
      </c>
      <c r="AN52" s="47" t="e">
        <f>SUM(#REF!+AN25+#REF!+#REF!+#REF!+#REF!+#REF!+#REF!+#REF!+#REF!+#REF!+#REF!+#REF!+#REF!+#REF!+#REF!+#REF!+#REF!+#REF!+#REF!+#REF!+#REF!+#REF!+#REF!+AN27+#REF!+#REF!+#REF!+#REF!+#REF!+#REF!+#REF!+AN29+#REF!+#REF!+#REF!+#REF!+#REF!+#REF!+#REF!+#REF!+#REF!+#REF!+#REF!+#REF!+#REF!+#REF!+AN31+#REF!+#REF!+#REF!+#REF!+#REF!+#REF!+AN33+#REF!+#REF!+#REF!+#REF!+#REF!+#REF!+#REF!+#REF!+#REF!+#REF!+#REF!+#REF!+#REF!+#REF!+#REF!+#REF!+#REF!+#REF!+#REF!+#REF!+#REF!+#REF!+AN35+#REF!+#REF!+#REF!+#REF!+AN37+#REF!+#REF!+AN39+AN41+#REF!+#REF!+#REF!+#REF!+AN43+#REF!+#REF!+AN45+#REF!+#REF!+#REF!+#REF!+AN47+#REF!+#REF!+#REF!+#REF!+#REF!+AN49+#REF!+#REF!+#REF!+#REF!)</f>
        <v>#REF!</v>
      </c>
      <c r="AO52" s="47" t="e">
        <f>SUM(#REF!+AO25+#REF!+#REF!+#REF!+#REF!+#REF!+#REF!+#REF!+#REF!+#REF!+#REF!+#REF!+#REF!+#REF!+#REF!+#REF!+#REF!+#REF!+#REF!+#REF!+#REF!+#REF!+#REF!+AO27+#REF!+#REF!+#REF!+#REF!+#REF!+#REF!+#REF!+AO29+#REF!+#REF!+#REF!+#REF!+#REF!+#REF!+#REF!+#REF!+#REF!+#REF!+#REF!+#REF!+#REF!+#REF!+AO31+#REF!+#REF!+#REF!+#REF!+#REF!+#REF!+AO33+#REF!+#REF!+#REF!+#REF!+#REF!+#REF!+#REF!+#REF!+#REF!+#REF!+#REF!+#REF!+#REF!+#REF!+#REF!+#REF!+#REF!+#REF!+#REF!+#REF!+#REF!+#REF!+AO35+#REF!+#REF!+#REF!+#REF!+AO37+#REF!+#REF!+AO39+AO41+#REF!+#REF!+#REF!+#REF!+AO43+#REF!+#REF!+AO45+#REF!+#REF!+#REF!+#REF!+AO47+#REF!+#REF!+#REF!+#REF!+#REF!+AO49+#REF!+#REF!+#REF!+#REF!)</f>
        <v>#REF!</v>
      </c>
      <c r="AP52" s="47" t="e">
        <f>SUM(#REF!+AP25+#REF!+#REF!+#REF!+#REF!+#REF!+#REF!+#REF!+#REF!+#REF!+#REF!+#REF!+#REF!+#REF!+#REF!+#REF!+#REF!+#REF!+#REF!+#REF!+#REF!+#REF!+#REF!+AP27+#REF!+#REF!+#REF!+#REF!+#REF!+#REF!+#REF!+AP29+#REF!+#REF!+#REF!+#REF!+#REF!+#REF!+#REF!+#REF!+#REF!+#REF!+#REF!+#REF!+#REF!+#REF!+AP31+#REF!+#REF!+#REF!+#REF!+#REF!+#REF!+AP33+#REF!+#REF!+#REF!+#REF!+#REF!+#REF!+#REF!+#REF!+#REF!+#REF!+#REF!+#REF!+#REF!+#REF!+#REF!+#REF!+#REF!+#REF!+#REF!+#REF!+#REF!+#REF!+AP35+#REF!+#REF!+#REF!+#REF!+AP37+#REF!+#REF!+AP39+#REF!+#REF!+#REF!+#REF!+AP41+AP43+#REF!+#REF!+AP45+#REF!+#REF!+#REF!+#REF!+AP47+#REF!+#REF!+#REF!+#REF!+#REF!+AP49+#REF!+#REF!+#REF!+#REF!)</f>
        <v>#REF!</v>
      </c>
      <c r="AQ52" s="47" t="e">
        <f>SUM(#REF!+AQ25+#REF!+#REF!+#REF!+#REF!+#REF!+#REF!+#REF!+#REF!+#REF!+#REF!+#REF!+#REF!+#REF!+#REF!+#REF!+#REF!+#REF!+#REF!+#REF!+#REF!+#REF!+#REF!+AQ27+#REF!+#REF!+#REF!+#REF!+#REF!+#REF!+#REF!+AQ29+#REF!+#REF!+#REF!+#REF!+#REF!+#REF!+#REF!+#REF!+#REF!+#REF!+#REF!+#REF!+#REF!+#REF!+#REF!+#REF!+#REF!+#REF!+AQ31+#REF!+#REF!+AQ33+#REF!+#REF!+#REF!+#REF!+#REF!+#REF!+#REF!+#REF!+#REF!+#REF!+#REF!+#REF!+#REF!+#REF!+#REF!+#REF!+#REF!+#REF!+#REF!+#REF!+#REF!+#REF!+AQ35+#REF!+#REF!+#REF!+#REF!+AQ37+#REF!+#REF!+AQ39+AQ41+#REF!+#REF!+#REF!+#REF!+AQ43+#REF!+#REF!+AQ45+#REF!+#REF!+#REF!+#REF!+AQ47+#REF!+#REF!+#REF!+#REF!+#REF!+#REF!+#REF!+AQ49+#REF!+#REF!)</f>
        <v>#REF!</v>
      </c>
      <c r="AR52" s="47" t="e">
        <f>SUM(#REF!+AR25+#REF!+#REF!+#REF!+#REF!+#REF!+#REF!+#REF!+#REF!+#REF!+#REF!+#REF!+#REF!+#REF!+#REF!+#REF!+#REF!+#REF!+#REF!+#REF!+#REF!+#REF!+#REF!+AR27+#REF!+#REF!+#REF!+#REF!+#REF!+#REF!+#REF!+AR29+#REF!+#REF!+#REF!+#REF!+#REF!+#REF!+#REF!+#REF!+#REF!+#REF!+#REF!+#REF!+#REF!+#REF!+AR31+#REF!+#REF!+#REF!+#REF!+#REF!+#REF!+AR33+#REF!+#REF!+#REF!+#REF!+#REF!+#REF!+#REF!+#REF!+#REF!+#REF!+#REF!+#REF!+#REF!+#REF!+#REF!+#REF!+#REF!+#REF!+#REF!+#REF!+#REF!+#REF!+AR35+#REF!+#REF!+#REF!+#REF!+AR37+#REF!+#REF!+AR39+AR41+#REF!+#REF!+#REF!+#REF!+AR43+#REF!+#REF!+AR45+#REF!+#REF!+#REF!+#REF!+AR47+#REF!+#REF!+#REF!+#REF!+#REF!+AR49+#REF!+#REF!+#REF!+#REF!)</f>
        <v>#REF!</v>
      </c>
      <c r="AS52" s="47" t="e">
        <f>SUM(#REF!+AS25+#REF!+#REF!+#REF!+#REF!+#REF!+#REF!+#REF!+#REF!+#REF!+#REF!+#REF!+#REF!+#REF!+#REF!+#REF!+#REF!+#REF!+#REF!+#REF!+#REF!+#REF!+#REF!+AS27+#REF!+#REF!+#REF!+#REF!+#REF!+#REF!+#REF!+AS29+#REF!+#REF!+#REF!+#REF!+#REF!+#REF!+#REF!+#REF!+#REF!+#REF!+#REF!+#REF!+#REF!+#REF!+AS31+#REF!+#REF!+#REF!+#REF!+#REF!+#REF!+AS33+#REF!+#REF!+#REF!+#REF!+#REF!+#REF!+#REF!+#REF!+#REF!+#REF!+#REF!+#REF!+#REF!+#REF!+#REF!+#REF!+#REF!+#REF!+#REF!+#REF!+#REF!+#REF!+AS35+#REF!+#REF!+#REF!+#REF!+AS37+#REF!+#REF!+AS39+AS41+#REF!+#REF!+#REF!+#REF!+AS43+#REF!+#REF!+AS45+#REF!+#REF!+#REF!+#REF!+AS47+#REF!+#REF!+#REF!+#REF!+#REF!+AS49+#REF!+#REF!+#REF!+#REF!)</f>
        <v>#REF!</v>
      </c>
      <c r="AT52" s="47" t="e">
        <f>SUM(#REF!+AT25+#REF!+#REF!+#REF!+#REF!+#REF!+#REF!+#REF!+#REF!+#REF!+#REF!+#REF!+#REF!+#REF!+#REF!+#REF!+#REF!+#REF!+#REF!+#REF!+#REF!+#REF!+#REF!+AT27+#REF!+#REF!+#REF!+#REF!+#REF!+#REF!+#REF!+AT29+#REF!+#REF!+#REF!+#REF!+#REF!+#REF!+#REF!+#REF!+#REF!+#REF!+#REF!+#REF!+#REF!+#REF!+AT31+#REF!+#REF!+#REF!+#REF!+#REF!+#REF!+AT33+#REF!+#REF!+#REF!+#REF!+#REF!+#REF!+#REF!+#REF!+#REF!+#REF!+#REF!+#REF!+#REF!+#REF!+#REF!+#REF!+#REF!+#REF!+#REF!+#REF!+#REF!+#REF!+AT35+#REF!+#REF!+#REF!+#REF!+AT37+#REF!+#REF!+AT39+AT41+#REF!+#REF!+#REF!+#REF!+AT43+#REF!+#REF!+AT45+#REF!+#REF!+#REF!+#REF!+AT47+#REF!+#REF!+#REF!+#REF!+#REF!+AT49+#REF!+#REF!+#REF!+#REF!)</f>
        <v>#REF!</v>
      </c>
      <c r="AU52" s="47" t="e">
        <f>SUM(#REF!+AU25+#REF!+#REF!+#REF!+#REF!+#REF!+#REF!+#REF!+#REF!+#REF!+#REF!+#REF!+#REF!+#REF!+#REF!+#REF!+#REF!+#REF!+#REF!+#REF!+#REF!+#REF!+#REF!+AU27+#REF!+#REF!+#REF!+#REF!+#REF!+#REF!+#REF!+AU29+#REF!+#REF!+#REF!+#REF!+#REF!+#REF!+#REF!+#REF!+#REF!+#REF!+#REF!+#REF!+#REF!+#REF!+AU31+#REF!+#REF!+#REF!+#REF!+#REF!+#REF!+AU33+#REF!+#REF!+#REF!+#REF!+#REF!+#REF!+#REF!+#REF!+#REF!+#REF!+#REF!+#REF!+#REF!+#REF!+#REF!+#REF!+#REF!+#REF!+#REF!+#REF!+#REF!+#REF!+AU35+#REF!+#REF!+#REF!+#REF!+AU37+#REF!+#REF!+AU39+AU41+#REF!+#REF!+#REF!+#REF!+AU43+#REF!+#REF!+AU45+#REF!+#REF!+#REF!+#REF!+AU47+#REF!+#REF!+#REF!+#REF!+#REF!+#REF!+#REF!+#REF!+#REF!+AU49)</f>
        <v>#REF!</v>
      </c>
      <c r="AV52" s="47" t="e">
        <f>SUM(#REF!+AV25+#REF!+#REF!+#REF!+#REF!+#REF!+#REF!+#REF!+#REF!+#REF!+#REF!+#REF!+#REF!+#REF!+#REF!+#REF!+#REF!+#REF!+#REF!+#REF!+#REF!+#REF!+#REF!+AV27+#REF!+#REF!+#REF!+#REF!+#REF!+#REF!+#REF!+AV29+#REF!+#REF!+#REF!+#REF!+#REF!+#REF!+#REF!+#REF!+#REF!+#REF!+#REF!+#REF!+#REF!+#REF!+AV31+#REF!+#REF!+#REF!+#REF!+#REF!+#REF!+AV33+#REF!+#REF!+#REF!+#REF!+#REF!+#REF!+#REF!+#REF!+#REF!+#REF!+#REF!+#REF!+#REF!+#REF!+#REF!+#REF!+#REF!+#REF!+#REF!+#REF!+#REF!+#REF!+AV35+#REF!+#REF!+#REF!+#REF!+AV37+#REF!+#REF!+AV39+AV41+#REF!+#REF!+#REF!+#REF!+AV43+#REF!+#REF!+AV45+#REF!+#REF!+#REF!+#REF!+AV47+#REF!+#REF!+#REF!+#REF!+#REF!+AV49+#REF!+#REF!+#REF!+#REF!)</f>
        <v>#REF!</v>
      </c>
      <c r="AW52" s="47" t="e">
        <f>SUM(#REF!+AW25+#REF!+#REF!+#REF!+#REF!+#REF!+#REF!+#REF!+#REF!+#REF!+#REF!+#REF!+#REF!+#REF!+#REF!+#REF!+#REF!+#REF!+#REF!+#REF!+#REF!+#REF!+#REF!+AW27+#REF!+#REF!+#REF!+#REF!+#REF!+#REF!+#REF!+AW29+#REF!+#REF!+#REF!+#REF!+#REF!+#REF!+#REF!+#REF!+#REF!+#REF!+#REF!+#REF!+#REF!+#REF!+AW31+#REF!+#REF!+#REF!+#REF!+#REF!+#REF!+AW33+#REF!+#REF!+#REF!+#REF!+#REF!+#REF!+#REF!+#REF!+#REF!+#REF!+#REF!+#REF!+#REF!+#REF!+#REF!+#REF!+#REF!+#REF!+#REF!+#REF!+#REF!+#REF!+AW35+#REF!+#REF!+#REF!+#REF!+AW37+#REF!+#REF!+AW39+AW41+#REF!+#REF!+#REF!+#REF!+AW43+#REF!+#REF!+AW45+#REF!+#REF!+#REF!+#REF!+AW47+#REF!+#REF!+#REF!+#REF!+#REF!+AW49+#REF!+#REF!+#REF!+#REF!)</f>
        <v>#REF!</v>
      </c>
      <c r="AX52" s="47" t="e">
        <f>SUM(#REF!+AX25+#REF!+#REF!+#REF!+#REF!+#REF!+#REF!+#REF!+#REF!+#REF!+#REF!+#REF!+#REF!+#REF!+#REF!+#REF!+#REF!+#REF!+#REF!+#REF!+#REF!+#REF!+#REF!+AX27+#REF!+#REF!+#REF!+#REF!+#REF!+#REF!+#REF!+AX29+#REF!+#REF!+#REF!+#REF!+#REF!+#REF!+#REF!+#REF!+#REF!+#REF!+#REF!+#REF!+#REF!+#REF!+AX31+#REF!+#REF!+#REF!+#REF!+#REF!+#REF!+AX33+#REF!+#REF!+#REF!+#REF!+#REF!+#REF!+#REF!+#REF!+#REF!+#REF!+#REF!+#REF!+#REF!+#REF!+#REF!+#REF!+#REF!+#REF!+#REF!+#REF!+#REF!+#REF!+AX35+#REF!+#REF!+#REF!+#REF!+AX37+#REF!+#REF!+AX39+AX41+#REF!+#REF!+#REF!+#REF!+AX43+#REF!+#REF!+AX45+#REF!+#REF!+#REF!+#REF!+AX47+#REF!+#REF!+#REF!+#REF!+#REF!+AX49+#REF!+#REF!+#REF!+#REF!)</f>
        <v>#REF!</v>
      </c>
      <c r="AY52" s="47" t="e">
        <f>SUM(#REF!+AY25+#REF!+#REF!+#REF!+#REF!+#REF!+#REF!+#REF!+#REF!+#REF!+#REF!+#REF!+#REF!+#REF!+#REF!+#REF!+#REF!+#REF!+#REF!+#REF!+#REF!+#REF!+#REF!+AY27+#REF!+#REF!+#REF!+#REF!+#REF!+#REF!+#REF!+AY29+#REF!+#REF!+#REF!+#REF!+#REF!+#REF!+#REF!+#REF!+#REF!+#REF!+#REF!+#REF!+#REF!+#REF!+AY31+#REF!+#REF!+#REF!+#REF!+#REF!+#REF!+AY33+#REF!+#REF!+#REF!+#REF!+#REF!+#REF!+#REF!+#REF!+#REF!+#REF!+#REF!+#REF!+#REF!+#REF!+#REF!+#REF!+#REF!+#REF!+#REF!+#REF!+#REF!+#REF!+AY35+#REF!+#REF!+#REF!+#REF!+AY37+#REF!+#REF!+AY39+AY41+#REF!+#REF!+#REF!+#REF!+AY43+#REF!+#REF!+AY45+#REF!+#REF!+#REF!+#REF!+AY47+#REF!+#REF!+#REF!+#REF!+#REF!+AY49+#REF!+#REF!+#REF!+#REF!)</f>
        <v>#REF!</v>
      </c>
    </row>
    <row r="53" spans="1:51" ht="32.25" customHeight="1" thickBot="1" x14ac:dyDescent="0.3">
      <c r="A53" s="49"/>
      <c r="B53" s="49"/>
      <c r="C53" s="123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</row>
    <row r="54" spans="1:51" ht="32.25" customHeight="1" thickBot="1" x14ac:dyDescent="0.3">
      <c r="A54" s="49"/>
      <c r="B54" s="49"/>
      <c r="C54" s="92" t="s">
        <v>22</v>
      </c>
      <c r="D54" s="94" t="e">
        <f>SUM(#REF!+D26+#REF!+#REF!+#REF!+#REF!+#REF!+#REF!+#REF!+#REF!+#REF!+#REF!+#REF!+#REF!+#REF!+#REF!+#REF!+#REF!+#REF!+#REF!+#REF!+#REF!+#REF!+#REF!+D28+#REF!+#REF!+#REF!+#REF!+#REF!+#REF!+#REF!+D30+#REF!+#REF!+#REF!+#REF!+#REF!+#REF!+#REF!+#REF!+#REF!+#REF!+#REF!+#REF!+#REF!+#REF!+D32+#REF!+#REF!+#REF!+#REF!+#REF!+#REF!+D34+#REF!+#REF!+#REF!+#REF!+#REF!+#REF!+#REF!+#REF!+#REF!+#REF!+#REF!+#REF!+#REF!+#REF!+#REF!+#REF!+#REF!+#REF!+#REF!+#REF!+#REF!+#REF!+D36+#REF!+#REF!+#REF!+#REF!+D38+#REF!+#REF!+#REF!+D40+D42+#REF!+#REF!+#REF!+D44+#REF!+#REF!+D46+#REF!+#REF!+#REF!+#REF!+D48+#REF!+#REF!+#REF!+#REF!+#REF!+D50+#REF!+#REF!+#REF!+#REF!)</f>
        <v>#REF!</v>
      </c>
      <c r="E54" s="94" t="e">
        <f>SUM(#REF!+E26+#REF!+#REF!+#REF!+#REF!+#REF!+#REF!+#REF!+#REF!+#REF!+#REF!+#REF!+#REF!+#REF!+#REF!+#REF!+#REF!+#REF!+#REF!+#REF!+#REF!+#REF!+#REF!+E28+#REF!+#REF!+#REF!+#REF!+#REF!+#REF!+#REF!+E30+#REF!+#REF!+#REF!+#REF!+#REF!+#REF!+#REF!+#REF!+#REF!+#REF!+#REF!+#REF!+#REF!+#REF!+E32+#REF!+#REF!+#REF!+#REF!+#REF!+#REF!+E34+#REF!+#REF!+#REF!+#REF!+#REF!+#REF!+#REF!+#REF!+#REF!+#REF!+#REF!+#REF!+#REF!+#REF!+#REF!+#REF!+#REF!+#REF!+#REF!+#REF!+#REF!+#REF!+E36+#REF!+#REF!+#REF!+#REF!+E38+#REF!+#REF!+#REF!+E40+E42+#REF!+#REF!+#REF!+E44+#REF!+#REF!+E46+#REF!+#REF!+#REF!+#REF!+E48+#REF!+#REF!+#REF!+#REF!+#REF!+E50+#REF!+#REF!+#REF!+#REF!)</f>
        <v>#REF!</v>
      </c>
      <c r="F54" s="94" t="e">
        <f>SUM(#REF!+F26+#REF!+#REF!+#REF!+#REF!+#REF!+#REF!+#REF!+#REF!+#REF!+#REF!+#REF!+#REF!+#REF!+#REF!+#REF!+#REF!+#REF!+#REF!+#REF!+#REF!+#REF!+#REF!+F28+#REF!+#REF!+#REF!+#REF!+#REF!+#REF!+#REF!+F30+#REF!+#REF!+#REF!+#REF!+#REF!+#REF!+#REF!+#REF!+#REF!+#REF!+#REF!+#REF!+#REF!+#REF!+F32+#REF!+#REF!+#REF!+#REF!+#REF!+#REF!+F34+#REF!+#REF!+#REF!+#REF!+#REF!+#REF!+#REF!+#REF!+#REF!+#REF!+#REF!+#REF!+#REF!+#REF!+#REF!+#REF!+#REF!+#REF!+#REF!+#REF!+#REF!+#REF!+F36+#REF!+#REF!+#REF!+#REF!+F38+#REF!+#REF!+#REF!+F40+F42+#REF!+#REF!+#REF!+F44+#REF!+#REF!+F46+#REF!+#REF!+#REF!+#REF!+F48+#REF!+#REF!+#REF!+#REF!+#REF!+F50+#REF!+#REF!+#REF!+#REF!)</f>
        <v>#REF!</v>
      </c>
      <c r="G54" s="94" t="e">
        <f>SUM(#REF!+G26+#REF!+#REF!+#REF!+#REF!+#REF!+#REF!+#REF!+#REF!+#REF!+#REF!+#REF!+#REF!+#REF!+#REF!+#REF!+#REF!+#REF!+#REF!+#REF!+#REF!+#REF!+#REF!+G28+#REF!+#REF!+#REF!+#REF!+#REF!+#REF!+#REF!+G30+#REF!+#REF!+#REF!+#REF!+#REF!+#REF!+#REF!+#REF!+#REF!+#REF!+#REF!+#REF!+#REF!+#REF!+G32+#REF!+#REF!+#REF!+#REF!+#REF!+#REF!+G34+#REF!+#REF!+#REF!+#REF!+#REF!+#REF!+#REF!+#REF!+#REF!+#REF!+#REF!+#REF!+#REF!+#REF!+#REF!+#REF!+#REF!+#REF!+#REF!+#REF!+#REF!+#REF!+G36+#REF!+#REF!+#REF!+#REF!+G38+#REF!+#REF!+#REF!+G40+G42+#REF!+#REF!+#REF!+G44+#REF!+#REF!+G46+#REF!+#REF!+#REF!+#REF!+G48+#REF!+#REF!+#REF!+#REF!+#REF!+G50+#REF!+#REF!+#REF!+#REF!)</f>
        <v>#REF!</v>
      </c>
      <c r="H54" s="94" t="e">
        <f>SUM(#REF!+H26+#REF!+#REF!+#REF!+#REF!+#REF!+#REF!+#REF!+#REF!+#REF!+#REF!+#REF!+#REF!+#REF!+#REF!+#REF!+#REF!+#REF!+#REF!+#REF!+#REF!+#REF!+#REF!+H28+#REF!+#REF!+#REF!+#REF!+#REF!+#REF!+#REF!+H30+#REF!+#REF!+#REF!+#REF!+#REF!+#REF!+#REF!+#REF!+#REF!+#REF!+#REF!+#REF!+#REF!+#REF!+H32+#REF!+#REF!+#REF!+#REF!+#REF!+#REF!+H34+#REF!+#REF!+#REF!+#REF!+#REF!+#REF!+#REF!+#REF!+#REF!+#REF!+#REF!+#REF!+#REF!+#REF!+#REF!+#REF!+#REF!+#REF!+#REF!+#REF!+#REF!+#REF!+H36+#REF!+#REF!+#REF!+#REF!+H38+#REF!+#REF!+#REF!+H40+H42+#REF!+#REF!+#REF!+H44+#REF!+#REF!+H46+#REF!+#REF!+#REF!+#REF!+H48+#REF!+#REF!+#REF!+#REF!+#REF!+H50+#REF!+#REF!+#REF!+#REF!)</f>
        <v>#REF!</v>
      </c>
      <c r="I54" s="94" t="e">
        <f>SUM(#REF!+#REF!+#REF!+I26+#REF!+#REF!+#REF!+#REF!+#REF!+#REF!+#REF!+#REF!+#REF!+#REF!+#REF!+#REF!+#REF!+#REF!+#REF!+#REF!+#REF!+#REF!+#REF!+#REF!+I28+#REF!+#REF!+#REF!+#REF!+#REF!+#REF!+#REF!+I30+#REF!+#REF!+#REF!+#REF!+#REF!+#REF!+#REF!+#REF!+#REF!+#REF!+#REF!+#REF!+#REF!+#REF!+I32+#REF!+#REF!+#REF!+#REF!+#REF!+#REF!+I34+#REF!+#REF!+#REF!+#REF!+#REF!+#REF!+#REF!+#REF!+#REF!+#REF!+#REF!+#REF!+#REF!+#REF!+#REF!+#REF!+#REF!+#REF!+#REF!+#REF!+#REF!+#REF!+I36+#REF!+#REF!+#REF!+#REF!+I38+#REF!+#REF!+#REF!+I40+I42+#REF!+#REF!+#REF!+I44+#REF!+#REF!+I46+#REF!+#REF!+#REF!+#REF!+I48+#REF!+#REF!+#REF!+#REF!+#REF!+I50+#REF!+#REF!+#REF!+#REF!)</f>
        <v>#REF!</v>
      </c>
      <c r="J54" s="94" t="e">
        <f>SUM(#REF!+J26+#REF!+#REF!+L26+#REF!+#REF!+#REF!+#REF!+#REF!+#REF!+#REF!+#REF!+#REF!+#REF!+#REF!+#REF!+#REF!+#REF!+#REF!+#REF!+#REF!+#REF!+#REF!+J28+#REF!+#REF!+#REF!+#REF!+#REF!+#REF!+#REF!+J30+#REF!+#REF!+#REF!+#REF!+#REF!+#REF!+#REF!+#REF!+#REF!+#REF!+#REF!+#REF!+#REF!+#REF!+J32+#REF!+#REF!+#REF!+#REF!+#REF!+#REF!+J34+#REF!+#REF!+#REF!+#REF!+#REF!+#REF!+#REF!+#REF!+#REF!+#REF!+#REF!+#REF!+#REF!+#REF!+#REF!+#REF!+#REF!+#REF!+#REF!+#REF!+#REF!+#REF!+J36+#REF!+#REF!+#REF!+#REF!+J38+#REF!+#REF!+#REF!+J40+J42+#REF!+#REF!+#REF!+J44+#REF!+#REF!+J46+#REF!+#REF!+#REF!+#REF!+J48+#REF!+#REF!+#REF!+#REF!+#REF!+J50+#REF!+#REF!+#REF!+#REF!)</f>
        <v>#REF!</v>
      </c>
      <c r="K54" s="94" t="e">
        <f>SUM(#REF!+K26+#REF!+#REF!+M26+#REF!+#REF!+#REF!+#REF!+#REF!+#REF!+#REF!+#REF!+#REF!+#REF!+#REF!+#REF!+#REF!+#REF!+#REF!+#REF!+#REF!+#REF!+#REF!+K28+#REF!+#REF!+#REF!+#REF!+#REF!+#REF!+#REF!+K30+#REF!+#REF!+#REF!+#REF!+#REF!+#REF!+#REF!+#REF!+#REF!+#REF!+#REF!+#REF!+#REF!+#REF!+K32+#REF!+#REF!+#REF!+#REF!+#REF!+#REF!+K34+#REF!+#REF!+#REF!+#REF!+#REF!+#REF!+#REF!+#REF!+#REF!+#REF!+#REF!+#REF!+#REF!+#REF!+#REF!+#REF!+#REF!+#REF!+#REF!+#REF!+#REF!+#REF!+K36+#REF!+#REF!+#REF!+#REF!+K38+#REF!+#REF!+#REF!+K40+K42+#REF!+#REF!+#REF!+K44+#REF!+#REF!+K46+#REF!+#REF!+#REF!+#REF!+K48+#REF!+#REF!+#REF!+#REF!+#REF!+K50+#REF!+#REF!+#REF!+#REF!)</f>
        <v>#REF!</v>
      </c>
      <c r="L54" s="94" t="e">
        <f>SUM(#REF!+#REF!+#REF!+#REF!+N26+#REF!+#REF!+#REF!+#REF!+#REF!+#REF!+#REF!+#REF!+#REF!+#REF!+#REF!+#REF!+#REF!+#REF!+#REF!+#REF!+#REF!+#REF!+#REF!+L28+#REF!+#REF!+#REF!+#REF!+#REF!+#REF!+#REF!+L30+#REF!+#REF!+#REF!+#REF!+#REF!+#REF!+#REF!+#REF!+#REF!+#REF!+#REF!+#REF!+#REF!+#REF!+L32+#REF!+#REF!+#REF!+#REF!+#REF!+#REF!+L34+#REF!+#REF!+#REF!+#REF!+#REF!+#REF!+#REF!+#REF!+#REF!+#REF!+#REF!+#REF!+#REF!+#REF!+#REF!+#REF!+#REF!+#REF!+#REF!+#REF!+#REF!+#REF!+L36+#REF!+#REF!+#REF!+#REF!+L38+#REF!+#REF!+#REF!+L40+L42+#REF!+#REF!+#REF!+L44+#REF!+#REF!+L46+#REF!+#REF!+#REF!+#REF!+L48+#REF!+#REF!+#REF!+#REF!+#REF!+L50+#REF!+#REF!+#REF!+#REF!)</f>
        <v>#REF!</v>
      </c>
      <c r="M54" s="94" t="e">
        <f>SUM(#REF!+#REF!+#REF!+#REF!+O26+#REF!+#REF!+#REF!+#REF!+#REF!+#REF!+#REF!+#REF!+#REF!+#REF!+#REF!+#REF!+#REF!+#REF!+#REF!+#REF!+#REF!+#REF!+#REF!+M28+#REF!+#REF!+#REF!+#REF!+#REF!+#REF!+#REF!+M30+#REF!+#REF!+#REF!+#REF!+#REF!+#REF!+#REF!+#REF!+#REF!+#REF!+#REF!+#REF!+#REF!+#REF!+M32+#REF!+#REF!+#REF!+#REF!+#REF!+#REF!+M34+#REF!+#REF!+#REF!+#REF!+#REF!+#REF!+#REF!+#REF!+#REF!+#REF!+#REF!+#REF!+#REF!+#REF!+#REF!+#REF!+#REF!+#REF!+#REF!+#REF!+#REF!+#REF!+M36+#REF!+#REF!+#REF!+#REF!+M38+#REF!+#REF!+#REF!+M40+M42+#REF!+#REF!+#REF!+M44+#REF!+#REF!+M46+#REF!+#REF!+#REF!+#REF!+M48+#REF!+#REF!+#REF!+#REF!+#REF!+M50+#REF!+#REF!+#REF!+#REF!)</f>
        <v>#REF!</v>
      </c>
      <c r="N54" s="94" t="e">
        <f>SUM(#REF!+#REF!+#REF!+#REF!+P26+#REF!+#REF!+#REF!+#REF!+#REF!+#REF!+#REF!+#REF!+#REF!+#REF!+#REF!+#REF!+#REF!+#REF!+#REF!+#REF!+#REF!+#REF!+#REF!+N28+#REF!+#REF!+#REF!+#REF!+#REF!+#REF!+#REF!+N30+#REF!+#REF!+#REF!+#REF!+#REF!+#REF!+#REF!+#REF!+#REF!+#REF!+#REF!+#REF!+#REF!+#REF!+N32+#REF!+#REF!+#REF!+#REF!+#REF!+#REF!+N34+#REF!+#REF!+#REF!+#REF!+#REF!+#REF!+#REF!+#REF!+#REF!+#REF!+#REF!+#REF!+#REF!+#REF!+#REF!+#REF!+#REF!+#REF!+#REF!+#REF!+#REF!+#REF!+N36+#REF!+#REF!+#REF!+#REF!+N38+#REF!+#REF!+#REF!+N40+N42+#REF!+#REF!+#REF!+N44+#REF!+#REF!+N46+#REF!+#REF!+#REF!+#REF!+N48+#REF!+#REF!+#REF!+#REF!+#REF!+N50+#REF!+#REF!+#REF!+#REF!)</f>
        <v>#REF!</v>
      </c>
      <c r="O54" s="94" t="e">
        <f>SUM(#REF!+#REF!+#REF!+#REF!+#REF!+#REF!+#REF!+#REF!+#REF!+#REF!+#REF!+#REF!+#REF!+#REF!+#REF!+#REF!+#REF!+#REF!+#REF!+#REF!+#REF!+#REF!+#REF!+#REF!+#REF!+O28+#REF!+#REF!+#REF!+#REF!+#REF!+#REF!+#REF!+#REF!+O30+#REF!+#REF!+#REF!+#REF!+#REF!+#REF!+#REF!+#REF!+#REF!+#REF!+#REF!+#REF!+O32+#REF!+#REF!+#REF!+#REF!+#REF!+#REF!+O34+#REF!+#REF!+#REF!+#REF!+#REF!+#REF!+#REF!+#REF!+#REF!+#REF!+#REF!+#REF!+#REF!+#REF!+#REF!+#REF!+#REF!+#REF!+#REF!+#REF!+#REF!+#REF!+O36+#REF!+#REF!+#REF!+#REF!+O38+#REF!+#REF!+#REF!+O40+O42+#REF!+#REF!+#REF!+O44+#REF!+#REF!+O46+#REF!+#REF!+#REF!+#REF!+O48+#REF!+#REF!+#REF!+#REF!+#REF!+O50+#REF!+#REF!+#REF!+#REF!)</f>
        <v>#REF!</v>
      </c>
      <c r="P54" s="94" t="e">
        <f>SUM(#REF!+#REF!+#REF!+#REF!+#REF!+#REF!+#REF!+#REF!+#REF!+#REF!+#REF!+#REF!+#REF!+#REF!+#REF!+#REF!+#REF!+#REF!+#REF!+#REF!+#REF!+#REF!+#REF!+#REF!+P28+#REF!+#REF!+#REF!+#REF!+#REF!+#REF!+#REF!+P30+#REF!+#REF!+#REF!+#REF!+#REF!+#REF!+#REF!+#REF!+#REF!+#REF!+#REF!+#REF!+#REF!+#REF!+P32+#REF!+#REF!+#REF!+#REF!+#REF!+#REF!+P34+#REF!+#REF!+#REF!+#REF!+#REF!+#REF!+#REF!+#REF!+#REF!+#REF!+#REF!+#REF!+#REF!+#REF!+#REF!+#REF!+#REF!+#REF!+#REF!+#REF!+#REF!+#REF!+P36+#REF!+#REF!+#REF!+#REF!+P38+#REF!+#REF!+#REF!+P40+P42+#REF!+#REF!+#REF!+P44+#REF!+#REF!+P46+#REF!+#REF!+#REF!+#REF!+P48+#REF!+#REF!+#REF!+#REF!+#REF!+P50+#REF!+#REF!+#REF!+#REF!)</f>
        <v>#REF!</v>
      </c>
      <c r="Q54" s="94" t="e">
        <f>SUM(#REF!+Q26+#REF!+#REF!+#REF!+#REF!+#REF!+#REF!+#REF!+#REF!+#REF!+#REF!+#REF!+#REF!+#REF!+#REF!+#REF!+#REF!+#REF!+#REF!+#REF!+#REF!+#REF!+#REF!+Q28+#REF!+#REF!+#REF!+#REF!+#REF!+#REF!+#REF!+Q30+#REF!+#REF!+#REF!+#REF!+#REF!+#REF!+#REF!+#REF!+#REF!+#REF!+#REF!+#REF!+#REF!+#REF!+Q32+#REF!+#REF!+#REF!+#REF!+#REF!+#REF!+Q34+#REF!+#REF!+#REF!+#REF!+#REF!+#REF!+#REF!+#REF!+#REF!+#REF!+#REF!+#REF!+#REF!+#REF!+#REF!+#REF!+#REF!+#REF!+#REF!+#REF!+#REF!+#REF!+#REF!+Q36+#REF!+#REF!+#REF!+Q38+#REF!+#REF!+#REF!+Q40+Q42+#REF!+#REF!+#REF!+Q44+#REF!+#REF!+Q46+#REF!+#REF!+#REF!+#REF!+Q48+#REF!+#REF!+#REF!+#REF!+#REF!+Q50+#REF!+#REF!+#REF!+#REF!)</f>
        <v>#REF!</v>
      </c>
      <c r="R54" s="94" t="e">
        <f>SUM(#REF!+R26+#REF!+#REF!+#REF!+#REF!+#REF!+#REF!+#REF!+#REF!+#REF!+#REF!+#REF!+#REF!+#REF!+#REF!+#REF!+#REF!+#REF!+#REF!+#REF!+#REF!+#REF!+#REF!+R28+#REF!+#REF!+#REF!+#REF!+#REF!+#REF!+#REF!+R30+#REF!+#REF!+#REF!+#REF!+#REF!+#REF!+#REF!+#REF!+#REF!+#REF!+#REF!+#REF!+#REF!+#REF!+R32+#REF!+#REF!+#REF!+#REF!+#REF!+#REF!+R34+#REF!+#REF!+#REF!+#REF!+#REF!+#REF!+#REF!+#REF!+#REF!+#REF!+#REF!+#REF!+#REF!+#REF!+#REF!+#REF!+#REF!+#REF!+#REF!+#REF!+#REF!+#REF!+R36+#REF!+#REF!+#REF!+#REF!+R38+#REF!+#REF!+#REF!+R40+#REF!+R42+#REF!+#REF!+R44+#REF!+#REF!+R46+#REF!+#REF!+#REF!+#REF!+R48+#REF!+#REF!+#REF!+#REF!+#REF!+R50+#REF!+#REF!+#REF!+#REF!)</f>
        <v>#REF!</v>
      </c>
      <c r="S54" s="94" t="e">
        <f>SUM(#REF!+S26+#REF!+#REF!+#REF!+#REF!+#REF!+#REF!+#REF!+#REF!+#REF!+#REF!+#REF!+#REF!+#REF!+#REF!+#REF!+#REF!+#REF!+#REF!+#REF!+#REF!+#REF!+#REF!+S28+#REF!+#REF!+#REF!+#REF!+#REF!+#REF!+#REF!+S30+#REF!+#REF!+#REF!+#REF!+#REF!+#REF!+#REF!+#REF!+#REF!+#REF!+#REF!+#REF!+#REF!+#REF!+S32+#REF!+#REF!+#REF!+#REF!+#REF!+#REF!+S34+#REF!+#REF!+#REF!+#REF!+#REF!+#REF!+#REF!+#REF!+#REF!+#REF!+#REF!+#REF!+#REF!+#REF!+#REF!+#REF!+#REF!+#REF!+#REF!+#REF!+#REF!+#REF!+S36+#REF!+#REF!+#REF!+#REF!+S38+#REF!+#REF!+#REF!+S40+S42+#REF!+#REF!+#REF!+S44+#REF!+#REF!+S46+#REF!+#REF!+#REF!+#REF!+S48+#REF!+#REF!+#REF!+#REF!+#REF!+S50+#REF!+#REF!+#REF!+#REF!)</f>
        <v>#REF!</v>
      </c>
      <c r="T54" s="94" t="e">
        <f>SUM(#REF!+T26+#REF!+#REF!+#REF!+#REF!+#REF!+#REF!+#REF!+#REF!+#REF!+#REF!+#REF!+#REF!+#REF!+#REF!+#REF!+#REF!+#REF!+#REF!+#REF!+#REF!+#REF!+#REF!+T28+#REF!+#REF!+#REF!+#REF!+#REF!+#REF!+#REF!+T30+#REF!+#REF!+#REF!+#REF!+#REF!+#REF!+#REF!+#REF!+#REF!+#REF!+#REF!+#REF!+#REF!+#REF!+T32+#REF!+#REF!+#REF!+#REF!+#REF!+#REF!+T34+#REF!+#REF!+#REF!+#REF!+#REF!+#REF!+#REF!+#REF!+#REF!+#REF!+#REF!+#REF!+#REF!+#REF!+#REF!+#REF!+#REF!+#REF!+#REF!+#REF!+#REF!+#REF!+T36+#REF!+#REF!+#REF!+#REF!+T38+#REF!+#REF!+#REF!+T40+T42+#REF!+#REF!+#REF!+T44+#REF!+#REF!+T46+#REF!+#REF!+#REF!+#REF!+T48+#REF!+#REF!+#REF!+#REF!+#REF!+T50+#REF!+#REF!+#REF!+#REF!)</f>
        <v>#REF!</v>
      </c>
      <c r="U54" s="94" t="e">
        <f>SUM(#REF!+U26+#REF!+#REF!+#REF!+#REF!+#REF!+#REF!+#REF!+#REF!+#REF!+#REF!+#REF!+#REF!+#REF!+#REF!+#REF!+#REF!+#REF!+#REF!+#REF!+#REF!+#REF!+#REF!+U28+#REF!+#REF!+#REF!+#REF!+#REF!+#REF!+#REF!+U30+#REF!+#REF!+#REF!+#REF!+#REF!+#REF!+#REF!+#REF!+#REF!+#REF!+#REF!+#REF!+#REF!+#REF!+U32+#REF!+#REF!+#REF!+#REF!+#REF!+#REF!+U34+#REF!+#REF!+#REF!+#REF!+#REF!+#REF!+#REF!+#REF!+#REF!+#REF!+#REF!+#REF!+#REF!+#REF!+#REF!+#REF!+#REF!+#REF!+#REF!+#REF!+#REF!+#REF!+U36+#REF!+#REF!+#REF!+#REF!+U38+#REF!+#REF!+#REF!+U40+U42+#REF!+#REF!+#REF!+U44+#REF!+#REF!+U46+#REF!+#REF!+#REF!+#REF!+U48+#REF!+#REF!+#REF!+#REF!+#REF!+U50+#REF!+#REF!+#REF!+#REF!)</f>
        <v>#REF!</v>
      </c>
      <c r="V54" s="94" t="e">
        <f>SUM(#REF!+V26+#REF!+#REF!+#REF!+#REF!+#REF!+#REF!+#REF!+#REF!+#REF!+#REF!+#REF!+#REF!+#REF!+#REF!+#REF!+#REF!+#REF!+#REF!+#REF!+#REF!+#REF!+#REF!+V28+#REF!+#REF!+#REF!+#REF!+#REF!+#REF!+#REF!+V30+#REF!+#REF!+#REF!+#REF!+#REF!+#REF!+#REF!+#REF!+#REF!+#REF!+#REF!+#REF!+#REF!+#REF!+V32+#REF!+#REF!+#REF!+#REF!+#REF!+#REF!+V34+#REF!+#REF!+#REF!+#REF!+#REF!+#REF!+#REF!+#REF!+#REF!+#REF!+#REF!+#REF!+#REF!+#REF!+#REF!+#REF!+#REF!+#REF!+#REF!+#REF!+#REF!+#REF!+V36+#REF!+#REF!+#REF!+#REF!+V38+#REF!+#REF!+#REF!+V40+V42+#REF!+#REF!+#REF!+V44+#REF!+#REF!+V46+#REF!+#REF!+#REF!+#REF!+V48+#REF!+#REF!+#REF!+#REF!+#REF!+V50+#REF!+#REF!+#REF!+#REF!)</f>
        <v>#REF!</v>
      </c>
      <c r="W54" s="94" t="e">
        <f>SUM(#REF!+W26+#REF!+#REF!+#REF!+#REF!+#REF!+#REF!+#REF!+#REF!+#REF!+#REF!+#REF!+#REF!+#REF!+#REF!+#REF!+#REF!+#REF!+#REF!+#REF!+#REF!+#REF!+#REF!+#REF!+#REF!+W28+#REF!+#REF!+#REF!+#REF!+#REF!+W30+#REF!+#REF!+#REF!+#REF!+#REF!+#REF!+#REF!+#REF!+#REF!+#REF!+#REF!+#REF!+#REF!+#REF!+#REF!+#REF!+W32+#REF!+#REF!+#REF!+#REF!+W34+#REF!+#REF!+#REF!+#REF!+#REF!+#REF!+#REF!+#REF!+#REF!+#REF!+#REF!+#REF!+#REF!+#REF!+#REF!+#REF!+#REF!+#REF!+#REF!+#REF!+#REF!+#REF!+W36+#REF!+#REF!+#REF!+#REF!+W38+#REF!+#REF!+#REF!+W40+W42+#REF!+#REF!+#REF!+W44+#REF!+#REF!+W46+#REF!+#REF!+#REF!+#REF!+#REF!+W48+#REF!+#REF!+#REF!+#REF!+W50+#REF!+#REF!+#REF!+#REF!)</f>
        <v>#REF!</v>
      </c>
      <c r="X54" s="94" t="e">
        <f>SUM(#REF!+X26+#REF!+#REF!+#REF!+#REF!+#REF!+#REF!+#REF!+#REF!+#REF!+#REF!+#REF!+#REF!+#REF!+#REF!+#REF!+#REF!+#REF!+#REF!+#REF!+#REF!+#REF!+#REF!+X28+#REF!+#REF!+#REF!+#REF!+#REF!+#REF!+#REF!+X30+#REF!+#REF!+#REF!+#REF!+#REF!+#REF!+#REF!+#REF!+#REF!+#REF!+#REF!+#REF!+#REF!+#REF!+X32+#REF!+#REF!+#REF!+#REF!+#REF!+#REF!+X34+#REF!+#REF!+#REF!+#REF!+#REF!+#REF!+#REF!+#REF!+#REF!+#REF!+#REF!+#REF!+#REF!+#REF!+#REF!+#REF!+#REF!+#REF!+#REF!+#REF!+#REF!+#REF!+X36+#REF!+#REF!+#REF!+#REF!+X38+#REF!+#REF!+#REF!+X40+X42+#REF!+#REF!+#REF!+X44+#REF!+#REF!+X46+#REF!+#REF!+#REF!+#REF!+X48+#REF!+#REF!+#REF!+#REF!+#REF!+X50+#REF!+#REF!+#REF!+#REF!)</f>
        <v>#REF!</v>
      </c>
      <c r="Y54" s="94" t="e">
        <f>SUM(#REF!+Y26+#REF!+#REF!+#REF!+#REF!+#REF!+#REF!+#REF!+#REF!+#REF!+#REF!+#REF!+#REF!+#REF!+#REF!+#REF!+#REF!+#REF!+#REF!+#REF!+#REF!+#REF!+#REF!+Y28+#REF!+#REF!+#REF!+#REF!+#REF!+#REF!+#REF!+Y30+#REF!+#REF!+#REF!+#REF!+#REF!+#REF!+#REF!+#REF!+#REF!+#REF!+#REF!+#REF!+#REF!+#REF!+Y32+#REF!+#REF!+#REF!+#REF!+#REF!+#REF!+Y34+#REF!+#REF!+#REF!+#REF!+#REF!+#REF!+#REF!+#REF!+#REF!+#REF!+#REF!+#REF!+#REF!+#REF!+#REF!+#REF!+#REF!+#REF!+#REF!+#REF!+#REF!+#REF!+Y36+#REF!+#REF!+#REF!+#REF!+Y38+#REF!+#REF!+#REF!+Y40+Y42+#REF!+#REF!+#REF!+Y44+#REF!+#REF!+Y46+#REF!+#REF!+#REF!+#REF!+Y48+#REF!+#REF!+#REF!+#REF!+#REF!+Y50+#REF!+#REF!+#REF!+#REF!)</f>
        <v>#REF!</v>
      </c>
      <c r="Z54" s="94" t="e">
        <f>SUM(#REF!+Z26+#REF!+#REF!+#REF!+#REF!+#REF!+#REF!+#REF!+#REF!+#REF!+#REF!+#REF!+#REF!+#REF!+#REF!+#REF!+#REF!+#REF!+#REF!+#REF!+#REF!+#REF!+#REF!+Z28+#REF!+#REF!+#REF!+#REF!+#REF!+#REF!+#REF!+Z30+#REF!+#REF!+#REF!+#REF!+#REF!+#REF!+#REF!+#REF!+#REF!+#REF!+#REF!+#REF!+#REF!+#REF!+Z32+#REF!+#REF!+#REF!+#REF!+#REF!+#REF!+Z34+#REF!+#REF!+#REF!+#REF!+#REF!+#REF!+#REF!+#REF!+#REF!+#REF!+#REF!+#REF!+#REF!+#REF!+#REF!+#REF!+#REF!+#REF!+#REF!+#REF!+#REF!+#REF!+Z36+#REF!+#REF!+#REF!+#REF!+Z38+#REF!+#REF!+#REF!+Z40+#REF!+#REF!+#REF!+Z42+Z44+#REF!+#REF!+Z46+#REF!+#REF!+#REF!+#REF!+Z48+#REF!+#REF!+#REF!+#REF!+#REF!+Z50+#REF!+#REF!+#REF!+#REF!)</f>
        <v>#REF!</v>
      </c>
      <c r="AA54" s="94" t="e">
        <f>SUM(#REF!+AA26+#REF!+#REF!+#REF!+#REF!+#REF!+#REF!+#REF!+#REF!+#REF!+#REF!+#REF!+#REF!+#REF!+#REF!+#REF!+#REF!+#REF!+#REF!+#REF!+#REF!+#REF!+#REF!+AA28+#REF!+#REF!+#REF!+#REF!+#REF!+#REF!+#REF!+#REF!+#REF!+#REF!+#REF!+#REF!+#REF!+#REF!+#REF!+#REF!+#REF!+#REF!+#REF!+#REF!+#REF!+#REF!+#REF!+AA32+#REF!+#REF!+#REF!+#REF!+#REF!+AA34+#REF!+#REF!+#REF!+#REF!+#REF!+#REF!+#REF!+#REF!+#REF!+#REF!+#REF!+#REF!+#REF!+#REF!+#REF!+#REF!+#REF!+#REF!+#REF!+#REF!+#REF!+#REF!+AA36+#REF!+#REF!+#REF!+#REF!+#REF!+#REF!+#REF!+#REF!+AA40+AA42+#REF!+#REF!+#REF!+AA44+#REF!+#REF!+AA46+#REF!+#REF!+#REF!+#REF!+AA48+#REF!+#REF!+#REF!+#REF!+#REF!+AA50+#REF!+#REF!+#REF!+#REF!)</f>
        <v>#REF!</v>
      </c>
      <c r="AB54" s="94" t="e">
        <f>SUM(#REF!+AB26+#REF!+#REF!+#REF!+#REF!+#REF!+#REF!+#REF!+#REF!+#REF!+#REF!+#REF!+#REF!+#REF!+#REF!+#REF!+#REF!+#REF!+#REF!+#REF!+#REF!+#REF!+#REF!+AB28+#REF!+#REF!+#REF!+#REF!+#REF!+#REF!+#REF!+AB30+#REF!+#REF!+#REF!+#REF!+#REF!+#REF!+#REF!+#REF!+#REF!+#REF!+#REF!+#REF!+#REF!+#REF!+AB32+#REF!+#REF!+#REF!+#REF!+#REF!+#REF!+AB34+#REF!+#REF!+#REF!+#REF!+#REF!+#REF!+#REF!+#REF!+#REF!+#REF!+#REF!+#REF!+#REF!+#REF!+#REF!+#REF!+#REF!+#REF!+#REF!+#REF!+#REF!+#REF!+AB36+#REF!+#REF!+#REF!+#REF!+AB38+#REF!+#REF!+#REF!+AB40+AB42+#REF!+#REF!+#REF!+AB44+#REF!+#REF!+AB46+#REF!+#REF!+#REF!+#REF!+AB48+#REF!+#REF!+#REF!+#REF!+#REF!+AB50+#REF!+#REF!+#REF!+#REF!)</f>
        <v>#REF!</v>
      </c>
      <c r="AC54" s="94" t="e">
        <f>SUM(#REF!+AC26+#REF!+#REF!+#REF!+#REF!+#REF!+#REF!+#REF!+#REF!+#REF!+#REF!+#REF!+#REF!+#REF!+#REF!+#REF!+#REF!+#REF!+#REF!+#REF!+#REF!+#REF!+#REF!+AC28+#REF!+#REF!+#REF!+#REF!+#REF!+#REF!+#REF!+AC30+#REF!+#REF!+#REF!+#REF!+#REF!+#REF!+#REF!+#REF!+#REF!+#REF!+#REF!+#REF!+#REF!+#REF!+AC32+#REF!+#REF!+#REF!+#REF!+#REF!+#REF!+AC34+#REF!+#REF!+#REF!+#REF!+#REF!+#REF!+#REF!+#REF!+#REF!+#REF!+#REF!+#REF!+#REF!+#REF!+#REF!+#REF!+#REF!+#REF!+#REF!+#REF!+#REF!+#REF!+#REF!+#REF!+AC36+#REF!+#REF!+AC38+#REF!+#REF!+#REF!+AC40+AC42+#REF!+#REF!+#REF!+AC44+#REF!+#REF!+AC46+#REF!+#REF!+#REF!+#REF!+AC48+#REF!+#REF!+#REF!+#REF!+#REF!+AC50+#REF!+#REF!+#REF!+#REF!)</f>
        <v>#REF!</v>
      </c>
      <c r="AD54" s="94" t="e">
        <f>SUM(#REF!+AD26+#REF!+#REF!+#REF!+#REF!+#REF!+#REF!+#REF!+#REF!+#REF!+#REF!+#REF!+#REF!+#REF!+#REF!+#REF!+#REF!+#REF!+#REF!+#REF!+#REF!+#REF!+#REF!+AD28+#REF!+#REF!+#REF!+#REF!+#REF!+#REF!+#REF!+AD30+#REF!+#REF!+#REF!+#REF!+#REF!+#REF!+#REF!+#REF!+#REF!+#REF!+#REF!+#REF!+#REF!+#REF!+AD32+#REF!+#REF!+#REF!+#REF!+#REF!+#REF!+AD34+#REF!+#REF!+#REF!+#REF!+#REF!+#REF!+#REF!+#REF!+#REF!+#REF!+#REF!+#REF!+#REF!+#REF!+#REF!+#REF!+#REF!+#REF!+#REF!+#REF!+#REF!+#REF!+AD36+#REF!+#REF!+#REF!+#REF!+AD38+#REF!+#REF!+#REF!+AD40+AD42+#REF!+#REF!+#REF!+AD44+#REF!+#REF!+AD46+#REF!+#REF!+#REF!+#REF!+AD48+#REF!+#REF!+#REF!+#REF!+#REF!+AD50+#REF!+#REF!+#REF!+#REF!)</f>
        <v>#REF!</v>
      </c>
      <c r="AE54" s="94" t="e">
        <f>SUM(#REF!+AE26+#REF!+#REF!+#REF!+#REF!+#REF!+#REF!+#REF!+#REF!+#REF!+#REF!+#REF!+#REF!+#REF!+#REF!+#REF!+#REF!+#REF!+#REF!+#REF!+#REF!+#REF!+#REF!+AE28+#REF!+#REF!+#REF!+#REF!+#REF!+#REF!+#REF!+AE30+#REF!+#REF!+#REF!+#REF!+#REF!+#REF!+#REF!+#REF!+#REF!+#REF!+#REF!+#REF!+#REF!+#REF!+AE32+#REF!+#REF!+#REF!+#REF!+#REF!+#REF!+AE34+#REF!+#REF!+#REF!+#REF!+#REF!+#REF!+#REF!+#REF!+#REF!+#REF!+#REF!+#REF!+#REF!+#REF!+#REF!+#REF!+#REF!+#REF!+#REF!+#REF!+#REF!+#REF!+AE36+#REF!+#REF!+#REF!+#REF!+AE38+#REF!+#REF!+#REF!+AE40+AE42+#REF!+#REF!+#REF!+AE44+#REF!+#REF!+AE46+#REF!+#REF!+#REF!+#REF!+#REF!+#REF!+AE48+#REF!+#REF!+#REF!+AE50+#REF!+#REF!+#REF!+#REF!)</f>
        <v>#REF!</v>
      </c>
      <c r="AF54" s="94" t="e">
        <f>SUM(#REF!+AF26+#REF!+#REF!+#REF!+#REF!+#REF!+#REF!+#REF!+#REF!+#REF!+#REF!+#REF!+#REF!+#REF!+#REF!+#REF!+#REF!+#REF!+#REF!+#REF!+#REF!+#REF!+#REF!+AF28+#REF!+#REF!+#REF!+#REF!+#REF!+#REF!+#REF!+AF30+#REF!+#REF!+#REF!+#REF!+#REF!+#REF!+#REF!+#REF!+#REF!+#REF!+#REF!+#REF!+#REF!+#REF!+AF32+#REF!+#REF!+#REF!+#REF!+#REF!+#REF!+AF34+#REF!+#REF!+#REF!+#REF!+#REF!+#REF!+#REF!+#REF!+#REF!+#REF!+#REF!+#REF!+#REF!+#REF!+#REF!+#REF!+#REF!+#REF!+#REF!+#REF!+#REF!+#REF!+AF36+#REF!+#REF!+#REF!+#REF!+AF38+#REF!+#REF!+#REF!+AF40+AF42+#REF!+#REF!+#REF!+AF44+#REF!+#REF!+AF46+#REF!+#REF!+#REF!+#REF!+AF48+#REF!+#REF!+#REF!+#REF!+#REF!+AF50+#REF!+#REF!+#REF!+#REF!)</f>
        <v>#REF!</v>
      </c>
      <c r="AG54" s="94" t="e">
        <f>SUM(#REF!+AG26+#REF!+#REF!+#REF!+#REF!+#REF!+#REF!+#REF!+#REF!+#REF!+#REF!+#REF!+#REF!+#REF!+#REF!+#REF!+#REF!+#REF!+#REF!+#REF!+#REF!+#REF!+#REF!+AG28+#REF!+#REF!+#REF!+#REF!+#REF!+#REF!+#REF!+AG30+#REF!+#REF!+#REF!+#REF!+#REF!+#REF!+#REF!+#REF!+#REF!+#REF!+#REF!+#REF!+#REF!+#REF!+AG32+#REF!+#REF!+#REF!+#REF!+#REF!+#REF!+AG34+#REF!+#REF!+#REF!+#REF!+#REF!+#REF!+#REF!+#REF!+#REF!+#REF!+#REF!+#REF!+#REF!+#REF!+#REF!+#REF!+#REF!+#REF!+#REF!+#REF!+#REF!+#REF!+AG36+#REF!+#REF!+#REF!+#REF!+#REF!+AG38+#REF!+#REF!+AG40+AG42+#REF!+#REF!+#REF!+AG44+#REF!+#REF!+AG46+#REF!+#REF!+#REF!+#REF!+AG48+#REF!+#REF!+#REF!+#REF!+#REF!+AG50+#REF!+#REF!+#REF!+#REF!)</f>
        <v>#REF!</v>
      </c>
      <c r="AH54" s="94" t="e">
        <f>SUM(#REF!+AH26+#REF!+#REF!+#REF!+#REF!+#REF!+#REF!+#REF!+#REF!+#REF!+#REF!+#REF!+#REF!+#REF!+#REF!+#REF!+#REF!+#REF!+#REF!+#REF!+#REF!+#REF!+#REF!+AH28+#REF!+#REF!+#REF!+#REF!+#REF!+#REF!+#REF!+AH30+#REF!+#REF!+#REF!+#REF!+#REF!+#REF!+#REF!+#REF!+#REF!+#REF!+#REF!+#REF!+#REF!+#REF!+AH32+#REF!+#REF!+#REF!+#REF!+#REF!+#REF!+AH34+#REF!+#REF!+#REF!+#REF!+#REF!+#REF!+#REF!+#REF!+#REF!+#REF!+#REF!+#REF!+#REF!+#REF!+#REF!+#REF!+#REF!+#REF!+#REF!+#REF!+#REF!+#REF!+AH36+#REF!+#REF!+#REF!+#REF!+AH38+#REF!+#REF!+#REF!+AH40+#REF!+AH42+#REF!+#REF!+AH44+#REF!+#REF!+AH46+#REF!+#REF!+#REF!+#REF!+AH48+#REF!+#REF!+#REF!+#REF!+#REF!+AH50+#REF!+#REF!+#REF!+#REF!)</f>
        <v>#REF!</v>
      </c>
      <c r="AI54" s="94" t="e">
        <f>SUM(#REF!+AI26+#REF!+#REF!+#REF!+#REF!+#REF!+#REF!+#REF!+#REF!+#REF!+#REF!+#REF!+#REF!+#REF!+#REF!+#REF!+#REF!+#REF!+#REF!+#REF!+#REF!+#REF!+#REF!+AI28+#REF!+#REF!+#REF!+#REF!+#REF!+#REF!+#REF!+AI30+#REF!+#REF!+#REF!+#REF!+#REF!+#REF!+#REF!+#REF!+#REF!+#REF!+#REF!+#REF!+#REF!+#REF!+#REF!+#REF!+#REF!+AI32+#REF!+#REF!+#REF!+AI34+#REF!+#REF!+#REF!+#REF!+#REF!+#REF!+#REF!+#REF!+#REF!+#REF!+#REF!+#REF!+#REF!+#REF!+#REF!+#REF!+#REF!+#REF!+#REF!+#REF!+#REF!+#REF!+AI36+#REF!+#REF!+#REF!+#REF!+AI38+#REF!+#REF!+#REF!+AI40+AI42+#REF!+#REF!+#REF!+AI44+#REF!+#REF!+AI46+#REF!+#REF!+#REF!+#REF!+AI48+#REF!+#REF!+#REF!+#REF!+#REF!+AI50+#REF!+#REF!+#REF!+#REF!)</f>
        <v>#REF!</v>
      </c>
      <c r="AJ54" s="94" t="e">
        <f>SUM(#REF!+AJ26+#REF!+#REF!+#REF!+#REF!+#REF!+#REF!+#REF!+#REF!+#REF!+#REF!+#REF!+#REF!+#REF!+#REF!+#REF!+#REF!+#REF!+#REF!+#REF!+#REF!+#REF!+#REF!+AJ28+#REF!+#REF!+#REF!+#REF!+#REF!+#REF!+#REF!+AJ30+#REF!+#REF!+#REF!+#REF!+#REF!+#REF!+#REF!+#REF!+#REF!+#REF!+#REF!+#REF!+#REF!+#REF!+AJ32+#REF!+#REF!+#REF!+#REF!+#REF!+#REF!+AJ34+#REF!+#REF!+#REF!+#REF!+#REF!+#REF!+#REF!+#REF!+#REF!+#REF!+#REF!+#REF!+#REF!+#REF!+#REF!+#REF!+#REF!+#REF!+#REF!+#REF!+#REF!+#REF!+AJ36+#REF!+#REF!+#REF!+#REF!+AJ38+#REF!+#REF!+#REF!+AJ40+AJ42+#REF!+#REF!+#REF!+AJ44+#REF!+#REF!+AJ46+#REF!+#REF!+#REF!+#REF!+AJ48+#REF!+#REF!+#REF!+#REF!+#REF!+AJ50+#REF!+#REF!+#REF!+#REF!)</f>
        <v>#REF!</v>
      </c>
      <c r="AK54" s="94" t="e">
        <f>SUM(#REF!+AK26+#REF!+#REF!+#REF!+#REF!+#REF!+#REF!+#REF!+#REF!+#REF!+#REF!+#REF!+#REF!+#REF!+#REF!+#REF!+#REF!+#REF!+#REF!+#REF!+#REF!+#REF!+#REF!+AK28+#REF!+#REF!+#REF!+#REF!+#REF!+#REF!+#REF!+AK30+#REF!+#REF!+#REF!+#REF!+#REF!+#REF!+#REF!+#REF!+#REF!+#REF!+#REF!+#REF!+#REF!+#REF!+AK32+#REF!+#REF!+#REF!+#REF!+#REF!+#REF!+AK34+#REF!+#REF!+#REF!+#REF!+#REF!+#REF!+#REF!+#REF!+#REF!+#REF!+#REF!+#REF!+#REF!+#REF!+#REF!+#REF!+#REF!+#REF!+#REF!+#REF!+#REF!+#REF!+#REF!+AK36+#REF!+#REF!+#REF!+AK38+#REF!+#REF!+#REF!+AK40+AK42+#REF!+#REF!+#REF!+AK44+#REF!+#REF!+AK46+#REF!+#REF!+#REF!+#REF!+AK48+#REF!+#REF!+#REF!+#REF!+#REF!+AK50+#REF!+#REF!+#REF!+#REF!)</f>
        <v>#REF!</v>
      </c>
      <c r="AL54" s="94" t="e">
        <f>SUM(#REF!+AL26+#REF!+#REF!+#REF!+#REF!+#REF!+#REF!+#REF!+#REF!+#REF!+#REF!+#REF!+#REF!+#REF!+#REF!+#REF!+#REF!+#REF!+#REF!+#REF!+#REF!+#REF!+#REF!+AL28+#REF!+#REF!+#REF!+#REF!+#REF!+#REF!+#REF!+AL30+#REF!+#REF!+#REF!+#REF!+#REF!+#REF!+#REF!+#REF!+#REF!+#REF!+#REF!+#REF!+#REF!+#REF!+AL32+#REF!+#REF!+#REF!+#REF!+#REF!+#REF!+AL34+#REF!+#REF!+#REF!+#REF!+#REF!+#REF!+#REF!+#REF!+#REF!+#REF!+#REF!+#REF!+#REF!+#REF!+#REF!+#REF!+#REF!+#REF!+#REF!+#REF!+#REF!+#REF!+AL36+#REF!+#REF!+#REF!+#REF!+AL38+#REF!+#REF!+#REF!+AL40+AL42+#REF!+#REF!+#REF!+AL44+#REF!+#REF!+AL46+#REF!+#REF!+#REF!+#REF!+AL48+#REF!+#REF!+#REF!+#REF!+#REF!+AL50+#REF!+#REF!+#REF!+#REF!)</f>
        <v>#REF!</v>
      </c>
      <c r="AM54" s="94" t="e">
        <f>SUM(#REF!+AM26+#REF!+#REF!+#REF!+#REF!+#REF!+#REF!+#REF!+#REF!+#REF!+#REF!+#REF!+#REF!+#REF!+#REF!+#REF!+#REF!+#REF!+#REF!+#REF!+#REF!+#REF!+#REF!+AM28+#REF!+#REF!+#REF!+#REF!+#REF!+#REF!+#REF!+AM30+#REF!+#REF!+#REF!+#REF!+#REF!+#REF!+#REF!+#REF!+#REF!+#REF!+#REF!+#REF!+#REF!+#REF!+AM32+#REF!+#REF!+#REF!+#REF!+#REF!+#REF!+AM34+#REF!+#REF!+#REF!+#REF!+#REF!+#REF!+#REF!+#REF!+#REF!+#REF!+#REF!+#REF!+#REF!+#REF!+#REF!+#REF!+#REF!+#REF!+#REF!+#REF!+#REF!+#REF!+AM36+#REF!+#REF!+#REF!+#REF!+AM38+#REF!+#REF!+#REF!+AM40+AM42+#REF!+#REF!+#REF!+AM44+#REF!+#REF!+AM46+#REF!+#REF!+#REF!+#REF!+AM48+#REF!+#REF!+#REF!+#REF!+#REF!+#REF!+AM50+#REF!+#REF!+#REF!)</f>
        <v>#REF!</v>
      </c>
      <c r="AN54" s="94" t="e">
        <f>SUM(#REF!+AN26+#REF!+#REF!+#REF!+#REF!+#REF!+#REF!+#REF!+#REF!+#REF!+#REF!+#REF!+#REF!+#REF!+#REF!+#REF!+#REF!+#REF!+#REF!+#REF!+#REF!+#REF!+#REF!+AN28+#REF!+#REF!+#REF!+#REF!+#REF!+#REF!+#REF!+AN30+#REF!+#REF!+#REF!+#REF!+#REF!+#REF!+#REF!+#REF!+#REF!+#REF!+#REF!+#REF!+#REF!+#REF!+AN32+#REF!+#REF!+#REF!+#REF!+#REF!+#REF!+AN34+#REF!+#REF!+#REF!+#REF!+#REF!+#REF!+#REF!+#REF!+#REF!+#REF!+#REF!+#REF!+#REF!+#REF!+#REF!+#REF!+#REF!+#REF!+#REF!+#REF!+#REF!+#REF!+AN36+#REF!+#REF!+#REF!+#REF!+AN38+#REF!+#REF!+#REF!+AN40+AN42+#REF!+#REF!+#REF!+AN44+#REF!+#REF!+AN46+#REF!+#REF!+#REF!+#REF!+AN48+#REF!+#REF!+#REF!+#REF!+#REF!+AN50+#REF!+#REF!+#REF!+#REF!)</f>
        <v>#REF!</v>
      </c>
      <c r="AO54" s="94" t="e">
        <f>SUM(#REF!+AO26+#REF!+#REF!+#REF!+#REF!+#REF!+#REF!+#REF!+#REF!+#REF!+#REF!+#REF!+#REF!+#REF!+#REF!+#REF!+#REF!+#REF!+#REF!+#REF!+#REF!+#REF!+#REF!+AO28+#REF!+#REF!+#REF!+#REF!+#REF!+#REF!+#REF!+AO30+#REF!+#REF!+#REF!+#REF!+#REF!+#REF!+#REF!+#REF!+#REF!+#REF!+#REF!+#REF!+#REF!+#REF!+AO32+#REF!+#REF!+#REF!+#REF!+#REF!+#REF!+AO34+#REF!+#REF!+#REF!+#REF!+#REF!+#REF!+#REF!+#REF!+#REF!+#REF!+#REF!+#REF!+#REF!+#REF!+#REF!+#REF!+#REF!+#REF!+#REF!+#REF!+#REF!+#REF!+AO36+#REF!+#REF!+#REF!+#REF!+AO38+#REF!+#REF!+#REF!+AO40+AO42+#REF!+#REF!+#REF!+AO44+#REF!+#REF!+AO46+#REF!+#REF!+#REF!+#REF!+AO48+#REF!+#REF!+#REF!+#REF!+#REF!+AO50+#REF!+#REF!+#REF!+#REF!)</f>
        <v>#REF!</v>
      </c>
      <c r="AP54" s="94" t="e">
        <f>SUM(#REF!+AP26+#REF!+#REF!+#REF!+#REF!+#REF!+#REF!+#REF!+#REF!+#REF!+#REF!+#REF!+#REF!+#REF!+#REF!+#REF!+#REF!+#REF!+#REF!+#REF!+#REF!+#REF!+#REF!+AP28+#REF!+#REF!+#REF!+#REF!+#REF!+#REF!+#REF!+AP30+#REF!+#REF!+#REF!+#REF!+#REF!+#REF!+#REF!+#REF!+#REF!+#REF!+#REF!+#REF!+#REF!+#REF!+AP32+#REF!+#REF!+#REF!+#REF!+#REF!+#REF!+AP34+#REF!+#REF!+#REF!+#REF!+#REF!+#REF!+#REF!+#REF!+#REF!+#REF!+#REF!+#REF!+#REF!+#REF!+#REF!+#REF!+#REF!+#REF!+#REF!+#REF!+#REF!+#REF!+AP36+#REF!+#REF!+#REF!+#REF!+AP38+#REF!+#REF!+#REF!+AP40+#REF!+#REF!+#REF!+AP42+AP44+#REF!+#REF!+AP46+#REF!+#REF!+#REF!+#REF!+AP48+#REF!+#REF!+#REF!+#REF!+#REF!+AP50+#REF!+#REF!+#REF!+#REF!)</f>
        <v>#REF!</v>
      </c>
      <c r="AQ54" s="94" t="e">
        <f>SUM(#REF!+AQ26+#REF!+#REF!+#REF!+#REF!+#REF!+#REF!+#REF!+#REF!+#REF!+#REF!+#REF!+#REF!+#REF!+#REF!+#REF!+#REF!+#REF!+#REF!+#REF!+#REF!+#REF!+#REF!+AQ28+#REF!+#REF!+#REF!+#REF!+#REF!+#REF!+#REF!+AQ30+#REF!+#REF!+#REF!+#REF!+#REF!+#REF!+#REF!+#REF!+#REF!+#REF!+#REF!+#REF!+#REF!+#REF!+#REF!+#REF!+#REF!+#REF!+AQ32+#REF!+#REF!+AQ34+#REF!+#REF!+#REF!+#REF!+#REF!+#REF!+#REF!+#REF!+#REF!+#REF!+#REF!+#REF!+#REF!+#REF!+#REF!+#REF!+#REF!+#REF!+#REF!+#REF!+#REF!+#REF!+AQ36+#REF!+#REF!+#REF!+#REF!+AQ38+#REF!+#REF!+#REF!+AQ40+AQ42+#REF!+#REF!+#REF!+AQ44+#REF!+#REF!+AQ46+#REF!+#REF!+#REF!+#REF!+AQ48+#REF!+#REF!+#REF!+#REF!+#REF!+#REF!+#REF!+AQ50+#REF!+#REF!)</f>
        <v>#REF!</v>
      </c>
      <c r="AR54" s="94" t="e">
        <f>SUM(#REF!+AR26+#REF!+#REF!+#REF!+#REF!+#REF!+#REF!+#REF!+#REF!+#REF!+#REF!+#REF!+#REF!+#REF!+#REF!+#REF!+#REF!+#REF!+#REF!+#REF!+#REF!+#REF!+#REF!+AR28+#REF!+#REF!+#REF!+#REF!+#REF!+#REF!+#REF!+AR30+#REF!+#REF!+#REF!+#REF!+#REF!+#REF!+#REF!+#REF!+#REF!+#REF!+#REF!+#REF!+#REF!+#REF!+AR32+#REF!+#REF!+#REF!+#REF!+#REF!+#REF!+AR34+#REF!+#REF!+#REF!+#REF!+#REF!+#REF!+#REF!+#REF!+#REF!+#REF!+#REF!+#REF!+#REF!+#REF!+#REF!+#REF!+#REF!+#REF!+#REF!+#REF!+#REF!+#REF!+AR36+#REF!+#REF!+#REF!+#REF!+AR38+#REF!+#REF!+#REF!+AR40+AR42+#REF!+#REF!+#REF!+AR44+#REF!+#REF!+AR46+#REF!+#REF!+#REF!+#REF!+AR48+#REF!+#REF!+#REF!+#REF!+#REF!+AR50+#REF!+#REF!+#REF!+#REF!)</f>
        <v>#REF!</v>
      </c>
      <c r="AS54" s="94" t="e">
        <f>SUM(#REF!+AS26+#REF!+#REF!+#REF!+#REF!+#REF!+#REF!+#REF!+#REF!+#REF!+#REF!+#REF!+#REF!+#REF!+#REF!+#REF!+#REF!+#REF!+#REF!+#REF!+#REF!+#REF!+#REF!+AS28+#REF!+#REF!+#REF!+#REF!+#REF!+#REF!+#REF!+AS30+#REF!+#REF!+#REF!+#REF!+#REF!+#REF!+#REF!+#REF!+#REF!+#REF!+#REF!+#REF!+#REF!+#REF!+AS32+#REF!+#REF!+#REF!+#REF!+#REF!+#REF!+AS34+#REF!+#REF!+#REF!+#REF!+#REF!+#REF!+#REF!+#REF!+#REF!+#REF!+#REF!+#REF!+#REF!+#REF!+#REF!+#REF!+#REF!+#REF!+#REF!+#REF!+#REF!+#REF!+AS36+#REF!+#REF!+#REF!+#REF!+AS38+#REF!+#REF!+#REF!+AS40+AS42+#REF!+#REF!+#REF!+AS44+#REF!+#REF!+AS46+#REF!+#REF!+#REF!+#REF!+AS48+#REF!+#REF!+#REF!+#REF!+#REF!+AS50+#REF!+#REF!+#REF!+#REF!)</f>
        <v>#REF!</v>
      </c>
      <c r="AT54" s="94" t="e">
        <f>SUM(#REF!+AT26+#REF!+#REF!+#REF!+#REF!+#REF!+#REF!+#REF!+#REF!+#REF!+#REF!+#REF!+#REF!+#REF!+#REF!+#REF!+#REF!+#REF!+#REF!+#REF!+#REF!+#REF!+#REF!+AT28+#REF!+#REF!+#REF!+#REF!+#REF!+#REF!+#REF!+AT30+#REF!+#REF!+#REF!+#REF!+#REF!+#REF!+#REF!+#REF!+#REF!+#REF!+#REF!+#REF!+#REF!+#REF!+AT32+#REF!+#REF!+#REF!+#REF!+#REF!+#REF!+AT34+#REF!+#REF!+#REF!+#REF!+#REF!+#REF!+#REF!+#REF!+#REF!+#REF!+#REF!+#REF!+#REF!+#REF!+#REF!+#REF!+#REF!+#REF!+#REF!+#REF!+#REF!+#REF!+AT36+#REF!+#REF!+#REF!+#REF!+AT38+#REF!+#REF!+#REF!+AT40+AT42+#REF!+#REF!+#REF!+AT44+#REF!+#REF!+AT46+#REF!+#REF!+#REF!+#REF!+AT48+#REF!+#REF!+#REF!+#REF!+#REF!+AT50+#REF!+#REF!+#REF!+#REF!)</f>
        <v>#REF!</v>
      </c>
      <c r="AU54" s="94" t="e">
        <f>SUM(#REF!+AU26+#REF!+#REF!+#REF!+#REF!+#REF!+#REF!+#REF!+#REF!+#REF!+#REF!+#REF!+#REF!+#REF!+#REF!+#REF!+#REF!+#REF!+#REF!+#REF!+#REF!+#REF!+#REF!+AU28+#REF!+#REF!+#REF!+#REF!+#REF!+#REF!+#REF!+AU30+#REF!+#REF!+#REF!+#REF!+#REF!+#REF!+#REF!+#REF!+#REF!+#REF!+#REF!+#REF!+#REF!+#REF!+AU32+#REF!+#REF!+#REF!+#REF!+#REF!+#REF!+AU34+#REF!+#REF!+#REF!+#REF!+#REF!+#REF!+#REF!+#REF!+#REF!+#REF!+#REF!+#REF!+#REF!+#REF!+#REF!+#REF!+#REF!+#REF!+#REF!+#REF!+#REF!+#REF!+AU36+#REF!+#REF!+#REF!+#REF!+AU38+#REF!+#REF!+#REF!+AU40+AU42+#REF!+#REF!+#REF!+AU44+#REF!+#REF!+AU46+#REF!+#REF!+#REF!+#REF!+AU48+#REF!+#REF!+#REF!+#REF!+#REF!+#REF!+#REF!+#REF!+#REF!+AU50)</f>
        <v>#REF!</v>
      </c>
      <c r="AV54" s="94" t="e">
        <f>SUM(#REF!+AV26+#REF!+#REF!+#REF!+#REF!+#REF!+#REF!+#REF!+#REF!+#REF!+#REF!+#REF!+#REF!+#REF!+#REF!+#REF!+#REF!+#REF!+#REF!+#REF!+#REF!+#REF!+#REF!+AV28+#REF!+#REF!+#REF!+#REF!+#REF!+#REF!+#REF!+AV30+#REF!+#REF!+#REF!+#REF!+#REF!+#REF!+#REF!+#REF!+#REF!+#REF!+#REF!+#REF!+#REF!+#REF!+AV32+#REF!+#REF!+#REF!+#REF!+#REF!+#REF!+AV34+#REF!+#REF!+#REF!+#REF!+#REF!+#REF!+#REF!+#REF!+#REF!+#REF!+#REF!+#REF!+#REF!+#REF!+#REF!+#REF!+#REF!+#REF!+#REF!+#REF!+#REF!+#REF!+AV36+#REF!+#REF!+#REF!+#REF!+AV38+#REF!+#REF!+#REF!+AV40+AV42+#REF!+#REF!+#REF!+AV44+#REF!+#REF!+AV46+#REF!+#REF!+#REF!+#REF!+AV48+#REF!+#REF!+#REF!+#REF!+#REF!+AV50+#REF!+#REF!+#REF!+#REF!)</f>
        <v>#REF!</v>
      </c>
      <c r="AW54" s="94" t="e">
        <f>SUM(#REF!+AW26+#REF!+#REF!+#REF!+#REF!+#REF!+#REF!+#REF!+#REF!+#REF!+#REF!+#REF!+#REF!+#REF!+#REF!+#REF!+#REF!+#REF!+#REF!+#REF!+#REF!+#REF!+#REF!+AW28+#REF!+#REF!+#REF!+#REF!+#REF!+#REF!+#REF!+AW30+#REF!+#REF!+#REF!+#REF!+#REF!+#REF!+#REF!+#REF!+#REF!+#REF!+#REF!+#REF!+#REF!+#REF!+AW32+#REF!+#REF!+#REF!+#REF!+#REF!+#REF!+AW34+#REF!+#REF!+#REF!+#REF!+#REF!+#REF!+#REF!+#REF!+#REF!+#REF!+#REF!+#REF!+#REF!+#REF!+#REF!+#REF!+#REF!+#REF!+#REF!+#REF!+#REF!+#REF!+AW36+#REF!+#REF!+#REF!+#REF!+AW38+#REF!+#REF!+#REF!+AW40+AW42+#REF!+#REF!+#REF!+AW44+#REF!+#REF!+AW46+#REF!+#REF!+#REF!+#REF!+AW48+#REF!+#REF!+#REF!+#REF!+#REF!+AW50+#REF!+#REF!+#REF!+#REF!)</f>
        <v>#REF!</v>
      </c>
      <c r="AX54" s="94" t="e">
        <f>SUM(#REF!+AX26+#REF!+#REF!+#REF!+#REF!+#REF!+#REF!+#REF!+#REF!+#REF!+#REF!+#REF!+#REF!+#REF!+#REF!+#REF!+#REF!+#REF!+#REF!+#REF!+#REF!+#REF!+#REF!+AX28+#REF!+#REF!+#REF!+#REF!+#REF!+#REF!+#REF!+AX30+#REF!+#REF!+#REF!+#REF!+#REF!+#REF!+#REF!+#REF!+#REF!+#REF!+#REF!+#REF!+#REF!+#REF!+AX32+#REF!+#REF!+#REF!+#REF!+#REF!+#REF!+AX34+#REF!+#REF!+#REF!+#REF!+#REF!+#REF!+#REF!+#REF!+#REF!+#REF!+#REF!+#REF!+#REF!+#REF!+#REF!+#REF!+#REF!+#REF!+#REF!+#REF!+#REF!+#REF!+AX36+#REF!+#REF!+#REF!+#REF!+AX38+#REF!+#REF!+#REF!+AX40+AX42+#REF!+#REF!+#REF!+AX44+#REF!+#REF!+AX46+#REF!+#REF!+#REF!+#REF!+AX48+#REF!+#REF!+#REF!+#REF!+#REF!+AX50+#REF!+#REF!+#REF!+#REF!)</f>
        <v>#REF!</v>
      </c>
      <c r="AY54" s="94" t="e">
        <f>SUM(#REF!+AY26+#REF!+#REF!+#REF!+#REF!+#REF!+#REF!+#REF!+#REF!+#REF!+#REF!+#REF!+#REF!+#REF!+#REF!+#REF!+#REF!+#REF!+#REF!+#REF!+#REF!+#REF!+#REF!+AY28+#REF!+#REF!+#REF!+#REF!+#REF!+#REF!+#REF!+AY30+#REF!+#REF!+#REF!+#REF!+#REF!+#REF!+#REF!+#REF!+#REF!+#REF!+#REF!+#REF!+#REF!+#REF!+AY32+#REF!+#REF!+#REF!+#REF!+#REF!+#REF!+AY34+#REF!+#REF!+#REF!+#REF!+#REF!+#REF!+#REF!+#REF!+#REF!+#REF!+#REF!+#REF!+#REF!+#REF!+#REF!+#REF!+#REF!+#REF!+#REF!+#REF!+#REF!+#REF!+AY36+#REF!+#REF!+#REF!+#REF!+AY38+#REF!+#REF!+#REF!+AY40+AY42+#REF!+#REF!+#REF!+AY44+#REF!+#REF!+AY46+#REF!+#REF!+#REF!+#REF!+AY48+#REF!+#REF!+#REF!+#REF!+#REF!+AY50+#REF!+#REF!+#REF!+#REF!)</f>
        <v>#REF!</v>
      </c>
    </row>
    <row r="55" spans="1:51" ht="39" customHeight="1" thickBot="1" x14ac:dyDescent="0.3">
      <c r="A55" s="22" t="s">
        <v>288</v>
      </c>
      <c r="B55" s="22" t="s">
        <v>287</v>
      </c>
      <c r="C55" s="93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</row>
    <row r="56" spans="1:51" ht="15.75" customHeight="1" thickBot="1" x14ac:dyDescent="0.3">
      <c r="A56" s="3" t="e" vm="1">
        <v>#VALUE!</v>
      </c>
      <c r="B56" s="121" t="s">
        <v>101</v>
      </c>
      <c r="C56" s="119"/>
      <c r="D56" s="95" t="s">
        <v>60</v>
      </c>
      <c r="E56" s="95"/>
      <c r="F56" s="47" t="e">
        <f>SUM(D52:G52)</f>
        <v>#REF!</v>
      </c>
      <c r="G56" s="47"/>
      <c r="H56" s="95" t="s">
        <v>61</v>
      </c>
      <c r="I56" s="95"/>
      <c r="J56" s="47" t="e">
        <f>SUM(H52:K53)</f>
        <v>#REF!</v>
      </c>
      <c r="K56" s="47"/>
      <c r="L56" s="95" t="s">
        <v>62</v>
      </c>
      <c r="M56" s="95"/>
      <c r="N56" s="47" t="e">
        <f>SUM(L52:O53)</f>
        <v>#REF!</v>
      </c>
      <c r="O56" s="47"/>
      <c r="P56" s="95" t="s">
        <v>71</v>
      </c>
      <c r="Q56" s="95"/>
      <c r="R56" s="47" t="e">
        <f>SUM(P52:S53)</f>
        <v>#REF!</v>
      </c>
      <c r="S56" s="47"/>
      <c r="T56" s="95" t="s">
        <v>63</v>
      </c>
      <c r="U56" s="95"/>
      <c r="V56" s="47" t="e">
        <f>SUM(T52:W53)</f>
        <v>#REF!</v>
      </c>
      <c r="W56" s="47"/>
      <c r="X56" s="95" t="s">
        <v>64</v>
      </c>
      <c r="Y56" s="95"/>
      <c r="Z56" s="47" t="e">
        <f>SUM(X52:AA53)</f>
        <v>#REF!</v>
      </c>
      <c r="AA56" s="47"/>
      <c r="AB56" s="95" t="s">
        <v>65</v>
      </c>
      <c r="AC56" s="95"/>
      <c r="AD56" s="47" t="e">
        <f>SUM(AB52:AE53)</f>
        <v>#REF!</v>
      </c>
      <c r="AE56" s="47"/>
      <c r="AF56" s="95" t="s">
        <v>66</v>
      </c>
      <c r="AG56" s="95"/>
      <c r="AH56" s="47" t="e">
        <f>SUM(AF52:AI53)</f>
        <v>#REF!</v>
      </c>
      <c r="AI56" s="47"/>
      <c r="AJ56" s="95" t="s">
        <v>67</v>
      </c>
      <c r="AK56" s="95"/>
      <c r="AL56" s="47" t="e">
        <f>SUM(AJ52:AM53)</f>
        <v>#REF!</v>
      </c>
      <c r="AM56" s="47"/>
      <c r="AN56" s="95" t="s">
        <v>68</v>
      </c>
      <c r="AO56" s="95"/>
      <c r="AP56" s="47" t="e">
        <f>SUM(AN52:AQ53)</f>
        <v>#REF!</v>
      </c>
      <c r="AQ56" s="47"/>
      <c r="AR56" s="95" t="s">
        <v>69</v>
      </c>
      <c r="AS56" s="95"/>
      <c r="AT56" s="47" t="e">
        <f>SUM(AR52:AU53)</f>
        <v>#REF!</v>
      </c>
      <c r="AU56" s="47"/>
      <c r="AV56" s="95" t="s">
        <v>70</v>
      </c>
      <c r="AW56" s="95"/>
      <c r="AX56" s="47" t="e">
        <f>SUM(AV52:AY53)</f>
        <v>#REF!</v>
      </c>
      <c r="AY56" s="47"/>
    </row>
    <row r="57" spans="1:51" ht="26.25" thickBot="1" x14ac:dyDescent="0.3">
      <c r="A57" s="25" t="s">
        <v>289</v>
      </c>
      <c r="B57" s="122"/>
      <c r="C57" s="120"/>
      <c r="D57" s="95"/>
      <c r="E57" s="95"/>
      <c r="F57" s="47" t="e">
        <f>SUM(D54:G54)</f>
        <v>#REF!</v>
      </c>
      <c r="G57" s="47"/>
      <c r="H57" s="95"/>
      <c r="I57" s="95"/>
      <c r="J57" s="47" t="e">
        <f>SUM(H54:K55)</f>
        <v>#REF!</v>
      </c>
      <c r="K57" s="47"/>
      <c r="L57" s="95"/>
      <c r="M57" s="95"/>
      <c r="N57" s="47" t="e">
        <f>SUM(L54:O55)</f>
        <v>#REF!</v>
      </c>
      <c r="O57" s="47"/>
      <c r="P57" s="95"/>
      <c r="Q57" s="95"/>
      <c r="R57" s="47" t="e">
        <f>SUM(P54:S55)</f>
        <v>#REF!</v>
      </c>
      <c r="S57" s="47"/>
      <c r="T57" s="95"/>
      <c r="U57" s="95"/>
      <c r="V57" s="47" t="e">
        <f>SUM(T54:W55)</f>
        <v>#REF!</v>
      </c>
      <c r="W57" s="47"/>
      <c r="X57" s="95"/>
      <c r="Y57" s="95"/>
      <c r="Z57" s="47" t="e">
        <f>SUM(X54:AA55)</f>
        <v>#REF!</v>
      </c>
      <c r="AA57" s="47"/>
      <c r="AB57" s="95"/>
      <c r="AC57" s="95"/>
      <c r="AD57" s="47" t="e">
        <f>SUM(AB54:AE55)</f>
        <v>#REF!</v>
      </c>
      <c r="AE57" s="47"/>
      <c r="AF57" s="95"/>
      <c r="AG57" s="95"/>
      <c r="AH57" s="47" t="e">
        <f>SUM(AF54:AI55)</f>
        <v>#REF!</v>
      </c>
      <c r="AI57" s="47"/>
      <c r="AJ57" s="95"/>
      <c r="AK57" s="95"/>
      <c r="AL57" s="47" t="e">
        <f>SUM(AJ54:AM55)</f>
        <v>#REF!</v>
      </c>
      <c r="AM57" s="47"/>
      <c r="AN57" s="95"/>
      <c r="AO57" s="95"/>
      <c r="AP57" s="47" t="e">
        <f>SUM(AN54:AQ55)</f>
        <v>#REF!</v>
      </c>
      <c r="AQ57" s="47"/>
      <c r="AR57" s="95"/>
      <c r="AS57" s="95"/>
      <c r="AT57" s="47" t="e">
        <f>SUM(AR54:AU55)</f>
        <v>#REF!</v>
      </c>
      <c r="AU57" s="47"/>
      <c r="AV57" s="95"/>
      <c r="AW57" s="95"/>
      <c r="AX57" s="47" t="e">
        <f>SUM(AV54:AY55)</f>
        <v>#REF!</v>
      </c>
      <c r="AY57" s="47"/>
    </row>
    <row r="58" spans="1:51" ht="15.75" thickBot="1" x14ac:dyDescent="0.3">
      <c r="A58" s="118" t="s">
        <v>75</v>
      </c>
      <c r="B58" s="23" t="s">
        <v>76</v>
      </c>
      <c r="C58" s="7" t="s">
        <v>21</v>
      </c>
      <c r="D58" s="95"/>
      <c r="E58" s="95"/>
      <c r="F58" s="96" t="e">
        <f>F57/F56</f>
        <v>#REF!</v>
      </c>
      <c r="G58" s="96"/>
      <c r="H58" s="95"/>
      <c r="I58" s="95"/>
      <c r="J58" s="96" t="e">
        <f>J57/J56</f>
        <v>#REF!</v>
      </c>
      <c r="K58" s="96"/>
      <c r="L58" s="95"/>
      <c r="M58" s="95"/>
      <c r="N58" s="96" t="e">
        <f>N57/N56</f>
        <v>#REF!</v>
      </c>
      <c r="O58" s="96"/>
      <c r="P58" s="95"/>
      <c r="Q58" s="95"/>
      <c r="R58" s="96" t="e">
        <f>R57/R56</f>
        <v>#REF!</v>
      </c>
      <c r="S58" s="96"/>
      <c r="T58" s="95"/>
      <c r="U58" s="95"/>
      <c r="V58" s="96" t="e">
        <f>V57/V56</f>
        <v>#REF!</v>
      </c>
      <c r="W58" s="96"/>
      <c r="X58" s="95"/>
      <c r="Y58" s="95"/>
      <c r="Z58" s="96" t="e">
        <f>Z57/Z56</f>
        <v>#REF!</v>
      </c>
      <c r="AA58" s="96"/>
      <c r="AB58" s="95"/>
      <c r="AC58" s="95"/>
      <c r="AD58" s="103" t="e">
        <f>AD57/AD56</f>
        <v>#REF!</v>
      </c>
      <c r="AE58" s="103"/>
      <c r="AF58" s="95"/>
      <c r="AG58" s="95"/>
      <c r="AH58" s="103" t="e">
        <f>AH57/AH56</f>
        <v>#REF!</v>
      </c>
      <c r="AI58" s="103"/>
      <c r="AJ58" s="95"/>
      <c r="AK58" s="95"/>
      <c r="AL58" s="96" t="e">
        <f>AL57/AL56</f>
        <v>#REF!</v>
      </c>
      <c r="AM58" s="96"/>
      <c r="AN58" s="95"/>
      <c r="AO58" s="95"/>
      <c r="AP58" s="96" t="e">
        <f>AP57/AP56</f>
        <v>#REF!</v>
      </c>
      <c r="AQ58" s="96"/>
      <c r="AR58" s="95"/>
      <c r="AS58" s="95"/>
      <c r="AT58" s="96" t="e">
        <f>AT57/AT56</f>
        <v>#REF!</v>
      </c>
      <c r="AU58" s="96"/>
      <c r="AV58" s="95"/>
      <c r="AW58" s="95"/>
      <c r="AX58" s="96" t="e">
        <f>AX57/AX56</f>
        <v>#REF!</v>
      </c>
      <c r="AY58" s="96"/>
    </row>
    <row r="59" spans="1:51" ht="15.75" thickBot="1" x14ac:dyDescent="0.3">
      <c r="A59" s="104"/>
      <c r="B59" s="24" t="s">
        <v>77</v>
      </c>
      <c r="C59" s="9" t="s">
        <v>22</v>
      </c>
      <c r="D59" s="95"/>
      <c r="E59" s="95"/>
      <c r="F59" s="96"/>
      <c r="G59" s="96"/>
      <c r="H59" s="95"/>
      <c r="I59" s="95"/>
      <c r="J59" s="96"/>
      <c r="K59" s="96"/>
      <c r="L59" s="95"/>
      <c r="M59" s="95"/>
      <c r="N59" s="96"/>
      <c r="O59" s="96"/>
      <c r="P59" s="95"/>
      <c r="Q59" s="95"/>
      <c r="R59" s="96"/>
      <c r="S59" s="96"/>
      <c r="T59" s="95"/>
      <c r="U59" s="95"/>
      <c r="V59" s="96"/>
      <c r="W59" s="96"/>
      <c r="X59" s="95"/>
      <c r="Y59" s="95"/>
      <c r="Z59" s="96"/>
      <c r="AA59" s="96"/>
      <c r="AB59" s="95"/>
      <c r="AC59" s="95"/>
      <c r="AD59" s="103"/>
      <c r="AE59" s="103"/>
      <c r="AF59" s="95"/>
      <c r="AG59" s="95"/>
      <c r="AH59" s="103"/>
      <c r="AI59" s="103"/>
      <c r="AJ59" s="95"/>
      <c r="AK59" s="95"/>
      <c r="AL59" s="96"/>
      <c r="AM59" s="96"/>
      <c r="AN59" s="95"/>
      <c r="AO59" s="95"/>
      <c r="AP59" s="96"/>
      <c r="AQ59" s="96"/>
      <c r="AR59" s="95"/>
      <c r="AS59" s="95"/>
      <c r="AT59" s="96"/>
      <c r="AU59" s="96"/>
      <c r="AV59" s="95"/>
      <c r="AW59" s="95"/>
      <c r="AX59" s="96"/>
      <c r="AY59" s="96"/>
    </row>
  </sheetData>
  <mergeCells count="210">
    <mergeCell ref="A1:A7"/>
    <mergeCell ref="B1:AU2"/>
    <mergeCell ref="AV1:AY2"/>
    <mergeCell ref="B3:AU4"/>
    <mergeCell ref="AV3:AY4"/>
    <mergeCell ref="B5:AU7"/>
    <mergeCell ref="AV5:AY7"/>
    <mergeCell ref="AM20:AY20"/>
    <mergeCell ref="A22:A24"/>
    <mergeCell ref="B22:B24"/>
    <mergeCell ref="C22:C24"/>
    <mergeCell ref="D22:G23"/>
    <mergeCell ref="AN9:AY9"/>
    <mergeCell ref="A11:AY11"/>
    <mergeCell ref="A12:A18"/>
    <mergeCell ref="B12:AY18"/>
    <mergeCell ref="A20:B20"/>
    <mergeCell ref="C20:F20"/>
    <mergeCell ref="G20:N20"/>
    <mergeCell ref="O20:AC20"/>
    <mergeCell ref="AD20:AL20"/>
    <mergeCell ref="C9:H9"/>
    <mergeCell ref="I9:N9"/>
    <mergeCell ref="O9:Y9"/>
    <mergeCell ref="Z9:AM9"/>
    <mergeCell ref="A27:A28"/>
    <mergeCell ref="B27:B28"/>
    <mergeCell ref="AF22:AI23"/>
    <mergeCell ref="AJ22:AM23"/>
    <mergeCell ref="AN22:AQ23"/>
    <mergeCell ref="AR22:AU23"/>
    <mergeCell ref="AV22:AY23"/>
    <mergeCell ref="H22:K23"/>
    <mergeCell ref="L22:O23"/>
    <mergeCell ref="P22:S23"/>
    <mergeCell ref="T22:W23"/>
    <mergeCell ref="X22:AA23"/>
    <mergeCell ref="AB22:AE23"/>
    <mergeCell ref="A37:A38"/>
    <mergeCell ref="B37:B38"/>
    <mergeCell ref="A35:A36"/>
    <mergeCell ref="B35:B36"/>
    <mergeCell ref="A33:A34"/>
    <mergeCell ref="B33:B34"/>
    <mergeCell ref="A31:A32"/>
    <mergeCell ref="B31:B32"/>
    <mergeCell ref="A29:A30"/>
    <mergeCell ref="B29:B30"/>
    <mergeCell ref="C52:C53"/>
    <mergeCell ref="D52:D53"/>
    <mergeCell ref="A49:A50"/>
    <mergeCell ref="B49:B50"/>
    <mergeCell ref="A47:A48"/>
    <mergeCell ref="B47:B48"/>
    <mergeCell ref="B45:B46"/>
    <mergeCell ref="B43:B44"/>
    <mergeCell ref="B41:B42"/>
    <mergeCell ref="A39:A46"/>
    <mergeCell ref="B39:B40"/>
    <mergeCell ref="M52:M53"/>
    <mergeCell ref="N52:N53"/>
    <mergeCell ref="O52:O53"/>
    <mergeCell ref="P52:P53"/>
    <mergeCell ref="E52:E53"/>
    <mergeCell ref="F52:F53"/>
    <mergeCell ref="G52:G53"/>
    <mergeCell ref="H52:H53"/>
    <mergeCell ref="I52:I53"/>
    <mergeCell ref="J52:J53"/>
    <mergeCell ref="AX52:AX53"/>
    <mergeCell ref="AY52:AY53"/>
    <mergeCell ref="C54:C55"/>
    <mergeCell ref="D54:D55"/>
    <mergeCell ref="E54:E55"/>
    <mergeCell ref="F54:F55"/>
    <mergeCell ref="G54:G55"/>
    <mergeCell ref="AO52:AO53"/>
    <mergeCell ref="AP52:AP53"/>
    <mergeCell ref="AQ52:AQ53"/>
    <mergeCell ref="AR52:AR53"/>
    <mergeCell ref="AS52:AS53"/>
    <mergeCell ref="AT52:AT53"/>
    <mergeCell ref="AI52:AI53"/>
    <mergeCell ref="AJ52:AJ53"/>
    <mergeCell ref="AK52:AK53"/>
    <mergeCell ref="AL52:AL53"/>
    <mergeCell ref="AM52:AM53"/>
    <mergeCell ref="AN52:AN53"/>
    <mergeCell ref="AC52:AC53"/>
    <mergeCell ref="AD52:AD53"/>
    <mergeCell ref="AE52:AE53"/>
    <mergeCell ref="AF52:AF53"/>
    <mergeCell ref="AG52:AG53"/>
    <mergeCell ref="H54:H55"/>
    <mergeCell ref="I54:I55"/>
    <mergeCell ref="J54:J55"/>
    <mergeCell ref="K54:K55"/>
    <mergeCell ref="L54:L55"/>
    <mergeCell ref="M54:M55"/>
    <mergeCell ref="AU52:AU53"/>
    <mergeCell ref="AV52:AV53"/>
    <mergeCell ref="AW52:AW53"/>
    <mergeCell ref="AH52:AH53"/>
    <mergeCell ref="W52:W53"/>
    <mergeCell ref="X52:X53"/>
    <mergeCell ref="Y52:Y53"/>
    <mergeCell ref="Z52:Z53"/>
    <mergeCell ref="AA52:AA53"/>
    <mergeCell ref="AB52:AB53"/>
    <mergeCell ref="Q52:Q53"/>
    <mergeCell ref="R52:R53"/>
    <mergeCell ref="S52:S53"/>
    <mergeCell ref="T52:T53"/>
    <mergeCell ref="U52:U53"/>
    <mergeCell ref="V52:V53"/>
    <mergeCell ref="K52:K53"/>
    <mergeCell ref="L52:L53"/>
    <mergeCell ref="T54:T55"/>
    <mergeCell ref="U54:U55"/>
    <mergeCell ref="V54:V55"/>
    <mergeCell ref="W54:W55"/>
    <mergeCell ref="X54:X55"/>
    <mergeCell ref="Y54:Y55"/>
    <mergeCell ref="N54:N55"/>
    <mergeCell ref="O54:O55"/>
    <mergeCell ref="P54:P55"/>
    <mergeCell ref="Q54:Q55"/>
    <mergeCell ref="R54:R55"/>
    <mergeCell ref="S54:S55"/>
    <mergeCell ref="AI54:AI55"/>
    <mergeCell ref="AJ54:AJ55"/>
    <mergeCell ref="AK54:AK55"/>
    <mergeCell ref="Z54:Z55"/>
    <mergeCell ref="AA54:AA55"/>
    <mergeCell ref="AB54:AB55"/>
    <mergeCell ref="AC54:AC55"/>
    <mergeCell ref="AD54:AD55"/>
    <mergeCell ref="AE54:AE55"/>
    <mergeCell ref="P56:Q59"/>
    <mergeCell ref="R56:S56"/>
    <mergeCell ref="T56:U59"/>
    <mergeCell ref="AX54:AX55"/>
    <mergeCell ref="AY54:AY55"/>
    <mergeCell ref="B56:B57"/>
    <mergeCell ref="D56:E59"/>
    <mergeCell ref="F56:G56"/>
    <mergeCell ref="H56:I59"/>
    <mergeCell ref="AR54:AR55"/>
    <mergeCell ref="AS54:AS55"/>
    <mergeCell ref="AT54:AT55"/>
    <mergeCell ref="AU54:AU55"/>
    <mergeCell ref="AV54:AV55"/>
    <mergeCell ref="AW54:AW55"/>
    <mergeCell ref="AL54:AL55"/>
    <mergeCell ref="AM54:AM55"/>
    <mergeCell ref="AN54:AN55"/>
    <mergeCell ref="AO54:AO55"/>
    <mergeCell ref="AP54:AP55"/>
    <mergeCell ref="AQ54:AQ55"/>
    <mergeCell ref="AF54:AF55"/>
    <mergeCell ref="AG54:AG55"/>
    <mergeCell ref="AH54:AH55"/>
    <mergeCell ref="AX58:AY59"/>
    <mergeCell ref="B25:B26"/>
    <mergeCell ref="AT57:AU57"/>
    <mergeCell ref="AX57:AY57"/>
    <mergeCell ref="F58:G59"/>
    <mergeCell ref="J58:K59"/>
    <mergeCell ref="N58:O59"/>
    <mergeCell ref="R58:S59"/>
    <mergeCell ref="V58:W59"/>
    <mergeCell ref="Z58:AA59"/>
    <mergeCell ref="AT56:AU56"/>
    <mergeCell ref="AV56:AW59"/>
    <mergeCell ref="AX56:AY56"/>
    <mergeCell ref="F57:G57"/>
    <mergeCell ref="J57:K57"/>
    <mergeCell ref="N57:O57"/>
    <mergeCell ref="R57:S57"/>
    <mergeCell ref="V57:W57"/>
    <mergeCell ref="Z57:AA57"/>
    <mergeCell ref="AD57:AE57"/>
    <mergeCell ref="AH56:AI56"/>
    <mergeCell ref="AJ56:AK59"/>
    <mergeCell ref="AL56:AM56"/>
    <mergeCell ref="AN56:AO59"/>
    <mergeCell ref="A58:A59"/>
    <mergeCell ref="C56:C57"/>
    <mergeCell ref="A25:A26"/>
    <mergeCell ref="A52:A54"/>
    <mergeCell ref="B52:B54"/>
    <mergeCell ref="AL58:AM59"/>
    <mergeCell ref="AP58:AQ59"/>
    <mergeCell ref="AT58:AU59"/>
    <mergeCell ref="AP56:AQ56"/>
    <mergeCell ref="AR56:AS59"/>
    <mergeCell ref="AH57:AI57"/>
    <mergeCell ref="AL57:AM57"/>
    <mergeCell ref="AP57:AQ57"/>
    <mergeCell ref="AH58:AI59"/>
    <mergeCell ref="V56:W56"/>
    <mergeCell ref="X56:Y59"/>
    <mergeCell ref="Z56:AA56"/>
    <mergeCell ref="AB56:AC59"/>
    <mergeCell ref="AD56:AE56"/>
    <mergeCell ref="AF56:AG59"/>
    <mergeCell ref="AD58:AE59"/>
    <mergeCell ref="J56:K56"/>
    <mergeCell ref="L56:M59"/>
    <mergeCell ref="N56:O56"/>
  </mergeCells>
  <pageMargins left="0.7" right="0.7" top="0.75" bottom="0.75" header="0.3" footer="0.3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PLAN DE TRABAJO 2025</vt:lpstr>
      <vt:lpstr>PLAN DE CAPACITACIÓN 2025</vt:lpstr>
      <vt:lpstr>INDICADOR DE CUMPLIMIENTO</vt:lpstr>
      <vt:lpstr>GRAFICAS CUMPLIMIENTO</vt:lpstr>
      <vt:lpstr>PLAN DE CAPACITACIÓN AGRUPA2024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ÁLVARO</dc:creator>
  <cp:lastModifiedBy>USER</cp:lastModifiedBy>
  <cp:lastPrinted>2024-11-12T20:29:16Z</cp:lastPrinted>
  <dcterms:created xsi:type="dcterms:W3CDTF">2021-10-04T13:39:39Z</dcterms:created>
  <dcterms:modified xsi:type="dcterms:W3CDTF">2025-01-30T20:16:28Z</dcterms:modified>
</cp:coreProperties>
</file>