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303EC1B-ED1B-4EBD-86CC-5A4529148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OBACIONES" sheetId="2" r:id="rId1"/>
    <sheet name="AJUSTES APROBADOS CIR" sheetId="3" r:id="rId2"/>
  </sheets>
  <definedNames>
    <definedName name="_xlnm._FilterDatabase" localSheetId="0" hidden="1">APROBACIONES!$A$2:$W$3</definedName>
    <definedName name="_xlnm.Print_Area" localSheetId="1">'AJUSTES APROBADOS CIR'!$A$1:$AF$9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" i="2" l="1"/>
  <c r="AE10" i="2"/>
  <c r="AG7" i="2"/>
  <c r="AE6" i="2"/>
  <c r="S5" i="2"/>
  <c r="AD6" i="3"/>
  <c r="AF6" i="3" s="1"/>
  <c r="S10" i="2"/>
  <c r="R4" i="3"/>
  <c r="T5" i="3"/>
  <c r="AF5" i="3"/>
  <c r="AE9" i="2" l="1"/>
  <c r="AG9" i="2" s="1"/>
  <c r="S9" i="2"/>
  <c r="AE8" i="2"/>
  <c r="AG8" i="2" s="1"/>
  <c r="AE7" i="2"/>
  <c r="AF4" i="3"/>
  <c r="AE5" i="2"/>
  <c r="AG5" i="2" s="1"/>
  <c r="AG6" i="2"/>
</calcChain>
</file>

<file path=xl/sharedStrings.xml><?xml version="1.0" encoding="utf-8"?>
<sst xmlns="http://schemas.openxmlformats.org/spreadsheetml/2006/main" count="202" uniqueCount="126">
  <si>
    <t xml:space="preserve">Sector de inversión del Manual de Clasificación Programática del Gasto Público </t>
  </si>
  <si>
    <t>Información del programa aprobrado en el PDT y su equivalente en el Manual de Clasificación Programático del Gasto Público</t>
  </si>
  <si>
    <t xml:space="preserve">Información del producto aprobado en el Plan de Desesarrollo Territorial (PDT) y su relación con el Catálogo de Productos de la Metodología General Ajustada (MGA) </t>
  </si>
  <si>
    <t>Codigo del sector de inversión con el que se financiará la intervención</t>
  </si>
  <si>
    <t>Nombre del sector de inversión con el que se financiará la intervención</t>
  </si>
  <si>
    <t>Nombre del Programa aprobado en el PDT</t>
  </si>
  <si>
    <t xml:space="preserve">Codigo del programa según el Manual de Clasificación Programático </t>
  </si>
  <si>
    <t>Nombre del Programa según el Manual de Clasificación Programático del Gasto Público</t>
  </si>
  <si>
    <t>Nombre del Producto aprobado en el PDT</t>
  </si>
  <si>
    <t>codigo del Producto según el Catálogo de Productos de la MGA</t>
  </si>
  <si>
    <t>Línea Base Producto</t>
  </si>
  <si>
    <t>Unidad de Medida</t>
  </si>
  <si>
    <t>Meta Producto Cuatrenio</t>
  </si>
  <si>
    <t>Asignaciones Directas e inversión Local</t>
  </si>
  <si>
    <t xml:space="preserve">Asignaciones directas indígenas y las comunidades Negras, Afrocolombianas, Raizales y Palenqueras
</t>
  </si>
  <si>
    <t>OCAD PAZ</t>
  </si>
  <si>
    <t>Asignación Inversión Regional
60%</t>
  </si>
  <si>
    <t>Asignación Inversión Regional
(bolsa 40%)</t>
  </si>
  <si>
    <t>TRANSPORTE</t>
  </si>
  <si>
    <t>Construcción, Mejoramiento y Rehabilitacion de   vías secundarias para más oportunidades de transitabilidad</t>
  </si>
  <si>
    <t>5.1.1.2. Transitabilidad intermunicipal</t>
  </si>
  <si>
    <t>2402</t>
  </si>
  <si>
    <t>Infraestructura red vial regional</t>
  </si>
  <si>
    <t>km de vías Mejoradas y pavimentadas</t>
  </si>
  <si>
    <t>2402006</t>
  </si>
  <si>
    <t>Vía secundaria mejorada</t>
  </si>
  <si>
    <t>240200600</t>
  </si>
  <si>
    <t>KM</t>
  </si>
  <si>
    <t>2402041</t>
  </si>
  <si>
    <t>Vía terciaria mejorada</t>
  </si>
  <si>
    <t>240204100</t>
  </si>
  <si>
    <t>CONSTRUCCION DEL TERMINAL DE TRANSPORTE TERRESTRE</t>
  </si>
  <si>
    <t>5.1.4.3. Terminales de transporte aéreo y/o terrestre</t>
  </si>
  <si>
    <t>Porcentaje de avance en gestión para la construcción y/o adecuación de terminales de transporte aéreo y/o terrestre</t>
  </si>
  <si>
    <t>2402110</t>
  </si>
  <si>
    <t>Terminales de transporte construidas</t>
  </si>
  <si>
    <t>240211000</t>
  </si>
  <si>
    <t>Número de terminales de transporte</t>
  </si>
  <si>
    <t>2201</t>
  </si>
  <si>
    <t>Calidad, cobertura y fortalecimiento de la educación inicial, prescolar, básica y media</t>
  </si>
  <si>
    <t>Servicio de alimentación escolar a niños niñas adolescentes y jovenes de instituciones educativas oficiales  del Departamento Norte de Santander</t>
  </si>
  <si>
    <t xml:space="preserve">1.1.2.2. Acceso Seguro y Bienestar </t>
  </si>
  <si>
    <t>Estudiantes por año beneficiados con el programa de Alimentación Escolar</t>
  </si>
  <si>
    <t>2201028</t>
  </si>
  <si>
    <t>Servicio de apoyo a la permanencia con alimentación escolar</t>
  </si>
  <si>
    <t>220102800</t>
  </si>
  <si>
    <t>Raciones contratadas</t>
  </si>
  <si>
    <t>Número de raciones</t>
  </si>
  <si>
    <t>SALUD Y PROTECCIÓN SOCIAL</t>
  </si>
  <si>
    <t>1.2.10.1. Fortalecimiento de la autoridad sanitaria</t>
  </si>
  <si>
    <t>1906</t>
  </si>
  <si>
    <t>Aseguramiento y Prestación integral de servicios de salud</t>
  </si>
  <si>
    <t>Cumplimiento al programa territorial de rediseño, reorganización y modernización (infraestructura y dotación) de la red pública del departamento incluidos en el Plan Bienal de Salud Pública</t>
  </si>
  <si>
    <t>1906011</t>
  </si>
  <si>
    <t>Hospitales de segundo nivel de atención construidos y dotados</t>
  </si>
  <si>
    <t>190601100</t>
  </si>
  <si>
    <t>Número de hospitales</t>
  </si>
  <si>
    <t>Fortalecimiento al desarrollo de la actividad agricola y agropecuaria Como estrategia de Desarrollo Economico del Departamento de Norte de Santander</t>
  </si>
  <si>
    <t>3502</t>
  </si>
  <si>
    <t>Productividad y competitividad de las empresas colombianas</t>
  </si>
  <si>
    <t>Promoción divulgación de la construcción del Centro de Convenciones</t>
  </si>
  <si>
    <t>3502050</t>
  </si>
  <si>
    <t>Centro de convención construido</t>
  </si>
  <si>
    <t>Número de centros de convenciones</t>
  </si>
  <si>
    <t>VIVIENDA, CIUDAD Y TERRITORIO</t>
  </si>
  <si>
    <t>4.7.1.1. Construcción de viviendas y áreas de urbanismo en zonas urbanas y rurales.</t>
  </si>
  <si>
    <t>Construccion de Parques en los municipios del Departamento de Norte de Santander</t>
  </si>
  <si>
    <t>Ordenamiento territorial y desarrollo urbano</t>
  </si>
  <si>
    <t>4002021</t>
  </si>
  <si>
    <t>Parques construidos</t>
  </si>
  <si>
    <t>400202100</t>
  </si>
  <si>
    <t>Metros cuadrados de parques</t>
  </si>
  <si>
    <t>Mejoramiento de Parques en los municipios del Departamento de Norte de Santander</t>
  </si>
  <si>
    <t>4002023</t>
  </si>
  <si>
    <t>Parques mejorados</t>
  </si>
  <si>
    <t>400202300</t>
  </si>
  <si>
    <t>km</t>
  </si>
  <si>
    <t>NOMBRE PROYECTO APROBADO</t>
  </si>
  <si>
    <t>cod. BPIN</t>
  </si>
  <si>
    <t>Nombre del Producto según el Catálogo de Productos de la MGA (Principal)</t>
  </si>
  <si>
    <t>Codigo de Producto según Catálogo de Productos de la MGA (Principal)</t>
  </si>
  <si>
    <t>Indicador de Producto según Catálogo de Productos de la MGA (Principal)</t>
  </si>
  <si>
    <t>Nombre del Producto según el Catálogo de Productos de la MGA (secundario)</t>
  </si>
  <si>
    <t>Codigo de Producto según Catálogo de Productos de la MGA  (secundario)</t>
  </si>
  <si>
    <t>Indicador de Producto según Catálogo de Productos de la MGA  (secundario)</t>
  </si>
  <si>
    <t>VALOR TOTAL DEL PROYECTO APROBADO</t>
  </si>
  <si>
    <t>ITEM</t>
  </si>
  <si>
    <t xml:space="preserve">INICIATIVA CONTEMPLADA EN EL CAPITULO INDEPENDIENTE </t>
  </si>
  <si>
    <t>NOMBRE AJUSTE DEL  PROYECTO APROBADO</t>
  </si>
  <si>
    <t>cumplimiento en recursos</t>
  </si>
  <si>
    <t>Valor Matriz de capitulo independiente</t>
  </si>
  <si>
    <t>EDUCACION</t>
  </si>
  <si>
    <t>OTRO RECURSO  - PRIVADO</t>
  </si>
  <si>
    <t>OTRO RECURSO SGP- PROPIOS</t>
  </si>
  <si>
    <t>VALOR PROGRAMADO EN MATRIZ</t>
  </si>
  <si>
    <t>META REALIZADA</t>
  </si>
  <si>
    <t>AVANCE PORCENTUAL</t>
  </si>
  <si>
    <t>TRASNPORTE</t>
  </si>
  <si>
    <t>EJECUCION FINANCIERA</t>
  </si>
  <si>
    <t>Valor Total /Asignación Inversión Regional
60%</t>
  </si>
  <si>
    <t>Valor Total /Asignación Inversión Regional
(bolsa 40%)</t>
  </si>
  <si>
    <t>Valor Total /Asignaciones Directas e inversión Local</t>
  </si>
  <si>
    <t xml:space="preserve">Valor Total /Asignaciones directas indígenas y las comunidades Negras, Afrocolombianas, Raizales y Palenqueras
</t>
  </si>
  <si>
    <t>Valor Total /OCAD PAZ</t>
  </si>
  <si>
    <t>Valor Total /Otras fuentes</t>
  </si>
  <si>
    <t>valor inicial aprobado del proyecto Total</t>
  </si>
  <si>
    <t>Valor ajuste/Asignación Inversión Regional
60%</t>
  </si>
  <si>
    <t>Valor ajuste/Asignación Inversión Regional
(bolsa 40%)</t>
  </si>
  <si>
    <t>Valor ajuste /Asignaciones Directas e inversión Local</t>
  </si>
  <si>
    <t xml:space="preserve">Valor ajuste/Asignaciones directas indígenas y las comunidades Negras, Afrocolombianas, Raizales y Palenqueras
</t>
  </si>
  <si>
    <t>Valor ajuste /OCAD PAZ</t>
  </si>
  <si>
    <t>Valor ajuste/Otras fuentes</t>
  </si>
  <si>
    <t xml:space="preserve">VALOR FINAL CON AJUSTE  DEL PROYECTO </t>
  </si>
  <si>
    <t>META DEL PROYECTO</t>
  </si>
  <si>
    <t xml:space="preserve">cumplimiento en recursos INCLUIDOS EN LA MATRIZ </t>
  </si>
  <si>
    <t>AJUSTE 2022-2023</t>
  </si>
  <si>
    <r>
      <rPr>
        <b/>
        <u/>
        <sz val="10"/>
        <rFont val="Arial"/>
        <family val="2"/>
      </rPr>
      <t>AJUSTE DE PROYECTO :</t>
    </r>
    <r>
      <rPr>
        <sz val="10"/>
        <rFont val="Arial"/>
        <family val="2"/>
      </rPr>
      <t xml:space="preserve"> CONSTRUCCION Y MEJORAMIENTO DE LA VIA ALTERNA SANTA CLARA-TORRES DEL CABLE-ESTADIO HERMIDES PADILLA-AVENDIDA FRANCISCO FERNANDEZ DE CONTRERAS DEL MUNICIPIO DE OCAÑA NORTE DE SANTANDER-</t>
    </r>
    <r>
      <rPr>
        <b/>
        <sz val="10"/>
        <color rgb="FFFF0000"/>
        <rFont val="Arial"/>
        <family val="2"/>
      </rPr>
      <t>BPIN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 xml:space="preserve">2021004540245 </t>
    </r>
  </si>
  <si>
    <r>
      <rPr>
        <b/>
        <u/>
        <sz val="10"/>
        <rFont val="Arial"/>
        <family val="2"/>
      </rPr>
      <t>AJUSTE DEL PROYECTO</t>
    </r>
    <r>
      <rPr>
        <sz val="10"/>
        <rFont val="Arial"/>
        <family val="2"/>
      </rPr>
      <t xml:space="preserve"> MEJORAMIENTO DEL PARQUE PRINCIPAL RAMON GONZALEZ VALENCIA Y ESPACIO PUBLICO URBANO DEL MUNCIIPIO DE CHINACOTA-NORTE DE SANTANDER-</t>
    </r>
    <r>
      <rPr>
        <sz val="10"/>
        <color rgb="FFFF0000"/>
        <rFont val="Arial"/>
        <family val="2"/>
      </rPr>
      <t>BPIN 2021004540248</t>
    </r>
  </si>
  <si>
    <r>
      <t>MEJORAMIENTO DE LA VIA SAN CALIXTO-TEORAMA K0+000 AL K1+000 NORTE DE SANTANDER-</t>
    </r>
    <r>
      <rPr>
        <b/>
        <sz val="10"/>
        <color rgb="FFFF0000"/>
        <rFont val="Arial"/>
        <family val="2"/>
      </rPr>
      <t>BPIN 2023004540006</t>
    </r>
  </si>
  <si>
    <r>
      <t>SUMUNISTRO DE RACIONES PARA GARANTIZAR EL DESARROLLO DEL PROGRAMA DE ALIMENTACION ESCOLAR EN LA VIGENCIA 2023 EN LOS MUNICIPIOS NO CERTIFICADOS EN EDUCACION DEL DEPARTAMENTO NORTE DE SANTANDER-</t>
    </r>
    <r>
      <rPr>
        <b/>
        <sz val="10"/>
        <color rgb="FFFF0000"/>
        <rFont val="Arial"/>
        <family val="2"/>
      </rPr>
      <t xml:space="preserve"> BPIN 2023004540028</t>
    </r>
  </si>
  <si>
    <r>
      <t xml:space="preserve">CONSTRUCCION DEL CENTRO DE SALUD DEL MUNICIPIO DE LABATECA-NORTE DE SANTANDER- </t>
    </r>
    <r>
      <rPr>
        <b/>
        <sz val="10"/>
        <color rgb="FFFF0000"/>
        <rFont val="Arial"/>
        <family val="2"/>
      </rPr>
      <t>BPIN 2023004540002</t>
    </r>
  </si>
  <si>
    <r>
      <t>CONSTRUCCION NUEVA I.P.S GUAMALITO MUNICIPIO DE EL CARMEN NORTE DE SANTANDER-</t>
    </r>
    <r>
      <rPr>
        <b/>
        <sz val="10"/>
        <color rgb="FFFF0000"/>
        <rFont val="Arial"/>
        <family val="2"/>
      </rPr>
      <t xml:space="preserve"> BPIN 2022004540054</t>
    </r>
  </si>
  <si>
    <r>
      <t>CONSTRUCCION DEL PARQUE RECREO DEPORTIVO EN EL SECTOR LA BELENCITA DEL MPIO DE SALAZAR -</t>
    </r>
    <r>
      <rPr>
        <b/>
        <sz val="10"/>
        <color rgb="FFFF0000"/>
        <rFont val="Arial"/>
        <family val="2"/>
      </rPr>
      <t>BPIN 2022004540053</t>
    </r>
  </si>
  <si>
    <r>
      <t xml:space="preserve">Construcción DEL TERMINAL DE TRANSPORTES TERRESTRE DEL MUNICIPIO DE Chinácota Norte de Santander </t>
    </r>
    <r>
      <rPr>
        <b/>
        <sz val="10"/>
        <color rgb="FFFF0000"/>
        <rFont val="Arial"/>
        <family val="2"/>
      </rPr>
      <t>BPIN 2022004540001</t>
    </r>
  </si>
  <si>
    <r>
      <rPr>
        <b/>
        <u/>
        <sz val="11"/>
        <color theme="1"/>
        <rFont val="Arial"/>
        <family val="2"/>
      </rPr>
      <t xml:space="preserve">AJUSTE DEL PROYECTO: </t>
    </r>
    <r>
      <rPr>
        <sz val="11"/>
        <color theme="1"/>
        <rFont val="Arial"/>
        <family val="2"/>
      </rPr>
      <t xml:space="preserve">MEJORAMIENTO DE LA VÍA TOLEDO - CHINÁCOTA DEL K7+400 AL K8+400, INCLUYE OBRAS DE DRENAJE Y MANEJO DE AGUAS SUPERFICIALES, ESTABILIZACIÓN DE SITIOS CRÍTICOS, MUROS DE CONTENCIÓN EN CONCRETO REFORZADO Y EN GAVIONES, CONSTRUCCIÓN DE UN PUENTE, CONSTRUCCIÓN DE LA ESTRUCTURA DE PAVIMENTO Y SEÑALIZACIÓN VIAL </t>
    </r>
    <r>
      <rPr>
        <b/>
        <sz val="11"/>
        <color rgb="FFFF0000"/>
        <rFont val="Arial"/>
        <family val="2"/>
      </rPr>
      <t>BPIN 2019000050018</t>
    </r>
  </si>
  <si>
    <t>APROBADOS 2DO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</si>
</sst>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[Red]\-#,##0\ "/>
  </numFmts>
  <fonts count="2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 Nova Cond Light"/>
      <family val="2"/>
    </font>
    <font>
      <b/>
      <sz val="11"/>
      <name val="Arial Nova Cond Light"/>
      <family val="2"/>
    </font>
    <font>
      <b/>
      <sz val="10"/>
      <name val="Arial Nova Cond Light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1C2F33"/>
      <name val="Calibri"/>
      <family val="2"/>
      <scheme val="minor"/>
    </font>
    <font>
      <sz val="10"/>
      <name val="Arial Narrow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212529"/>
      <name val="Arial"/>
      <family val="2"/>
    </font>
    <font>
      <b/>
      <sz val="11"/>
      <color rgb="FFFF000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4" applyAlignment="0">
      <alignment horizontal="justify" vertical="center" wrapText="1"/>
    </xf>
  </cellStyleXfs>
  <cellXfs count="87">
    <xf numFmtId="0" fontId="0" fillId="0" borderId="0" xfId="0"/>
    <xf numFmtId="0" fontId="0" fillId="0" borderId="1" xfId="0" applyBorder="1"/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49" fontId="10" fillId="0" borderId="1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left" vertical="center" wrapText="1"/>
    </xf>
    <xf numFmtId="164" fontId="9" fillId="10" borderId="1" xfId="3" applyNumberFormat="1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10" fillId="0" borderId="5" xfId="0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41" fontId="0" fillId="2" borderId="1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4" fontId="0" fillId="0" borderId="15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7" fillId="12" borderId="5" xfId="0" applyFont="1" applyFill="1" applyBorder="1" applyAlignment="1">
      <alignment vertical="center" wrapText="1"/>
    </xf>
    <xf numFmtId="10" fontId="0" fillId="12" borderId="16" xfId="2" applyNumberFormat="1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5" fillId="11" borderId="1" xfId="2" applyNumberFormat="1" applyFont="1" applyFill="1" applyBorder="1" applyAlignment="1">
      <alignment horizontal="center" vertical="center" wrapText="1"/>
    </xf>
    <xf numFmtId="10" fontId="5" fillId="11" borderId="5" xfId="2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12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center" vertical="center" wrapText="1"/>
    </xf>
    <xf numFmtId="10" fontId="0" fillId="12" borderId="13" xfId="2" applyNumberFormat="1" applyFont="1" applyFill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/>
    </xf>
    <xf numFmtId="164" fontId="9" fillId="10" borderId="5" xfId="3" applyNumberFormat="1" applyFont="1" applyFill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4" fontId="0" fillId="0" borderId="0" xfId="0" applyNumberFormat="1"/>
    <xf numFmtId="10" fontId="0" fillId="12" borderId="1" xfId="2" applyNumberFormat="1" applyFont="1" applyFill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18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1" fontId="16" fillId="9" borderId="1" xfId="0" applyNumberFormat="1" applyFont="1" applyFill="1" applyBorder="1" applyAlignment="1">
      <alignment horizontal="justify" vertical="center"/>
    </xf>
    <xf numFmtId="0" fontId="16" fillId="9" borderId="18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left" vertical="center" wrapText="1"/>
    </xf>
    <xf numFmtId="0" fontId="16" fillId="9" borderId="19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3" fillId="0" borderId="2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</cellXfs>
  <cellStyles count="4">
    <cellStyle name="KPT06_fill" xfId="3" xr:uid="{00000000-0005-0000-0000-000000000000}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"/>
  <sheetViews>
    <sheetView tabSelected="1"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6" sqref="F6"/>
    </sheetView>
  </sheetViews>
  <sheetFormatPr baseColWidth="10" defaultRowHeight="14.25" x14ac:dyDescent="0.2"/>
  <cols>
    <col min="2" max="2" width="26.5" customWidth="1"/>
    <col min="3" max="3" width="19.25" customWidth="1"/>
    <col min="4" max="4" width="20.125" customWidth="1"/>
    <col min="5" max="5" width="12.875" customWidth="1"/>
    <col min="6" max="6" width="14.625" customWidth="1"/>
    <col min="8" max="8" width="14" customWidth="1"/>
    <col min="9" max="9" width="14.125" customWidth="1"/>
    <col min="10" max="10" width="13.25" customWidth="1"/>
    <col min="17" max="17" width="13.25" customWidth="1"/>
    <col min="18" max="18" width="17.875" customWidth="1"/>
    <col min="19" max="19" width="13.625" customWidth="1"/>
    <col min="20" max="20" width="15.625" customWidth="1"/>
    <col min="24" max="24" width="21.625" customWidth="1"/>
    <col min="25" max="25" width="17.25" customWidth="1"/>
    <col min="26" max="26" width="19" customWidth="1"/>
    <col min="29" max="29" width="14.875" customWidth="1"/>
    <col min="31" max="31" width="24" customWidth="1"/>
    <col min="32" max="32" width="21.125" customWidth="1"/>
    <col min="34" max="34" width="14.75" customWidth="1"/>
  </cols>
  <sheetData>
    <row r="1" spans="1:33" ht="15" thickBot="1" x14ac:dyDescent="0.25"/>
    <row r="2" spans="1:33" ht="57.75" customHeight="1" x14ac:dyDescent="0.2">
      <c r="A2" s="67" t="s">
        <v>86</v>
      </c>
      <c r="B2" s="72" t="s">
        <v>77</v>
      </c>
      <c r="C2" s="72" t="s">
        <v>78</v>
      </c>
      <c r="D2" s="70" t="s">
        <v>87</v>
      </c>
      <c r="E2" s="69" t="s">
        <v>0</v>
      </c>
      <c r="F2" s="60"/>
      <c r="G2" s="61" t="s">
        <v>1</v>
      </c>
      <c r="H2" s="61"/>
      <c r="I2" s="61"/>
      <c r="J2" s="63" t="s">
        <v>2</v>
      </c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5" t="s">
        <v>98</v>
      </c>
      <c r="Y2" s="66"/>
      <c r="Z2" s="66"/>
      <c r="AA2" s="66"/>
      <c r="AB2" s="66"/>
      <c r="AC2" s="66"/>
      <c r="AD2" s="66"/>
      <c r="AE2" s="66"/>
      <c r="AF2" s="66"/>
      <c r="AG2" s="66"/>
    </row>
    <row r="3" spans="1:33" ht="101.25" x14ac:dyDescent="0.2">
      <c r="A3" s="68"/>
      <c r="B3" s="73"/>
      <c r="C3" s="73"/>
      <c r="D3" s="71"/>
      <c r="E3" s="20" t="s">
        <v>3</v>
      </c>
      <c r="F3" s="21" t="s">
        <v>4</v>
      </c>
      <c r="G3" s="22" t="s">
        <v>5</v>
      </c>
      <c r="H3" s="22" t="s">
        <v>6</v>
      </c>
      <c r="I3" s="22" t="s">
        <v>7</v>
      </c>
      <c r="J3" s="23" t="s">
        <v>8</v>
      </c>
      <c r="K3" s="23" t="s">
        <v>9</v>
      </c>
      <c r="L3" s="23" t="s">
        <v>79</v>
      </c>
      <c r="M3" s="23" t="s">
        <v>80</v>
      </c>
      <c r="N3" s="23" t="s">
        <v>81</v>
      </c>
      <c r="O3" s="23" t="s">
        <v>10</v>
      </c>
      <c r="P3" s="23" t="s">
        <v>11</v>
      </c>
      <c r="Q3" s="24" t="s">
        <v>12</v>
      </c>
      <c r="R3" s="28" t="s">
        <v>95</v>
      </c>
      <c r="S3" s="28" t="s">
        <v>96</v>
      </c>
      <c r="T3" s="23" t="s">
        <v>82</v>
      </c>
      <c r="U3" s="23" t="s">
        <v>83</v>
      </c>
      <c r="V3" s="23" t="s">
        <v>84</v>
      </c>
      <c r="W3" s="23" t="s">
        <v>11</v>
      </c>
      <c r="X3" s="25" t="s">
        <v>16</v>
      </c>
      <c r="Y3" s="25" t="s">
        <v>17</v>
      </c>
      <c r="Z3" s="25" t="s">
        <v>13</v>
      </c>
      <c r="AA3" s="25" t="s">
        <v>14</v>
      </c>
      <c r="AB3" s="25" t="s">
        <v>15</v>
      </c>
      <c r="AC3" s="25" t="s">
        <v>92</v>
      </c>
      <c r="AD3" s="25" t="s">
        <v>93</v>
      </c>
      <c r="AE3" s="26" t="s">
        <v>85</v>
      </c>
      <c r="AF3" s="26" t="s">
        <v>94</v>
      </c>
      <c r="AG3" s="32" t="s">
        <v>89</v>
      </c>
    </row>
    <row r="4" spans="1:33" ht="64.5" customHeight="1" x14ac:dyDescent="0.2">
      <c r="A4" s="62" t="s">
        <v>125</v>
      </c>
      <c r="B4" s="62"/>
      <c r="C4" s="62"/>
      <c r="D4" s="62"/>
      <c r="H4" s="41"/>
      <c r="K4" s="41"/>
      <c r="M4" s="41"/>
    </row>
    <row r="5" spans="1:33" ht="78.75" customHeight="1" x14ac:dyDescent="0.2">
      <c r="A5" s="7">
        <v>1</v>
      </c>
      <c r="B5" s="78" t="s">
        <v>118</v>
      </c>
      <c r="C5" s="47">
        <v>2023004540006</v>
      </c>
      <c r="D5" s="8" t="s">
        <v>19</v>
      </c>
      <c r="E5" s="53">
        <v>24</v>
      </c>
      <c r="F5" s="52" t="s">
        <v>97</v>
      </c>
      <c r="G5" s="2" t="s">
        <v>20</v>
      </c>
      <c r="H5" s="44" t="s">
        <v>21</v>
      </c>
      <c r="I5" s="2" t="s">
        <v>22</v>
      </c>
      <c r="J5" s="4" t="s">
        <v>23</v>
      </c>
      <c r="K5" s="5" t="s">
        <v>24</v>
      </c>
      <c r="L5" s="5" t="s">
        <v>25</v>
      </c>
      <c r="M5" s="5" t="s">
        <v>26</v>
      </c>
      <c r="N5" s="5" t="s">
        <v>25</v>
      </c>
      <c r="O5" s="1"/>
      <c r="P5" s="7" t="s">
        <v>27</v>
      </c>
      <c r="Q5" s="6">
        <v>5</v>
      </c>
      <c r="R5" s="34">
        <v>1</v>
      </c>
      <c r="S5" s="38">
        <f>R5/Q5</f>
        <v>0.2</v>
      </c>
      <c r="T5" s="5" t="s">
        <v>25</v>
      </c>
      <c r="U5" s="5" t="s">
        <v>26</v>
      </c>
      <c r="V5" s="5" t="s">
        <v>25</v>
      </c>
      <c r="W5" s="7" t="s">
        <v>27</v>
      </c>
      <c r="X5" s="50">
        <v>8115738939</v>
      </c>
      <c r="Y5" s="1"/>
      <c r="Z5" s="1"/>
      <c r="AA5" s="1"/>
      <c r="AB5" s="1"/>
      <c r="AC5" s="1"/>
      <c r="AD5" s="1"/>
      <c r="AE5" s="31">
        <f>X5</f>
        <v>8115738939</v>
      </c>
      <c r="AF5" s="31">
        <v>60000000000</v>
      </c>
      <c r="AG5" s="48">
        <f t="shared" ref="AG5:AG7" si="0">SUM(AE5/AF5)</f>
        <v>0.13526231564999999</v>
      </c>
    </row>
    <row r="6" spans="1:33" ht="144" customHeight="1" x14ac:dyDescent="0.2">
      <c r="A6" s="7">
        <v>2</v>
      </c>
      <c r="B6" s="78" t="s">
        <v>119</v>
      </c>
      <c r="C6" s="49">
        <v>2023004540028</v>
      </c>
      <c r="D6" s="9" t="s">
        <v>40</v>
      </c>
      <c r="E6" s="53">
        <v>22</v>
      </c>
      <c r="F6" s="52" t="s">
        <v>91</v>
      </c>
      <c r="G6" s="2" t="s">
        <v>41</v>
      </c>
      <c r="H6" s="43" t="s">
        <v>38</v>
      </c>
      <c r="I6" s="2" t="s">
        <v>39</v>
      </c>
      <c r="J6" s="2" t="s">
        <v>42</v>
      </c>
      <c r="K6" s="5" t="s">
        <v>43</v>
      </c>
      <c r="L6" s="5" t="s">
        <v>44</v>
      </c>
      <c r="M6" s="5" t="s">
        <v>45</v>
      </c>
      <c r="N6" s="5" t="s">
        <v>46</v>
      </c>
      <c r="O6" s="13"/>
      <c r="P6" s="5" t="s">
        <v>47</v>
      </c>
      <c r="Q6" s="19">
        <v>20880000</v>
      </c>
      <c r="R6" s="35">
        <v>116000</v>
      </c>
      <c r="S6" s="39">
        <v>0.5</v>
      </c>
      <c r="T6" s="15" t="s">
        <v>44</v>
      </c>
      <c r="U6" s="15" t="s">
        <v>45</v>
      </c>
      <c r="V6" s="15" t="s">
        <v>46</v>
      </c>
      <c r="W6" s="15" t="s">
        <v>47</v>
      </c>
      <c r="X6" s="13"/>
      <c r="Y6" s="50"/>
      <c r="Z6" s="50">
        <v>15811301324</v>
      </c>
      <c r="AA6" s="13"/>
      <c r="AB6" s="13"/>
      <c r="AC6" s="13"/>
      <c r="AD6" s="13"/>
      <c r="AE6" s="50">
        <f>Z6</f>
        <v>15811301324</v>
      </c>
      <c r="AF6" s="36">
        <v>105000000000</v>
      </c>
      <c r="AG6" s="48">
        <f t="shared" si="0"/>
        <v>0.15058382213333332</v>
      </c>
    </row>
    <row r="7" spans="1:33" ht="107.25" customHeight="1" x14ac:dyDescent="0.2">
      <c r="A7" s="7">
        <v>3</v>
      </c>
      <c r="B7" s="78" t="s">
        <v>120</v>
      </c>
      <c r="C7" s="56">
        <v>2023004540002</v>
      </c>
      <c r="D7" s="51" t="s">
        <v>57</v>
      </c>
      <c r="E7" s="53">
        <v>19</v>
      </c>
      <c r="F7" s="57" t="s">
        <v>48</v>
      </c>
      <c r="G7" s="2" t="s">
        <v>49</v>
      </c>
      <c r="H7" s="3" t="s">
        <v>50</v>
      </c>
      <c r="I7" s="2" t="s">
        <v>51</v>
      </c>
      <c r="J7" s="2" t="s">
        <v>52</v>
      </c>
      <c r="K7" s="5" t="s">
        <v>53</v>
      </c>
      <c r="L7" s="5" t="s">
        <v>54</v>
      </c>
      <c r="M7" s="5" t="s">
        <v>55</v>
      </c>
      <c r="N7" s="5" t="s">
        <v>54</v>
      </c>
      <c r="O7" s="13"/>
      <c r="P7" s="5" t="s">
        <v>56</v>
      </c>
      <c r="Q7" s="6">
        <v>1</v>
      </c>
      <c r="R7" s="35">
        <v>1</v>
      </c>
      <c r="S7" s="39">
        <v>1</v>
      </c>
      <c r="T7" s="2" t="s">
        <v>52</v>
      </c>
      <c r="U7" s="5" t="s">
        <v>53</v>
      </c>
      <c r="V7" s="5" t="s">
        <v>54</v>
      </c>
      <c r="W7" s="5" t="s">
        <v>56</v>
      </c>
      <c r="X7" s="50">
        <v>8480777291</v>
      </c>
      <c r="Y7" s="13"/>
      <c r="Z7" s="13"/>
      <c r="AA7" s="13"/>
      <c r="AB7" s="13"/>
      <c r="AC7" s="13"/>
      <c r="AD7" s="13"/>
      <c r="AE7" s="36">
        <f>X7</f>
        <v>8480777291</v>
      </c>
      <c r="AF7" s="36">
        <v>15000000000</v>
      </c>
      <c r="AG7" s="48">
        <f t="shared" si="0"/>
        <v>0.56538515273333334</v>
      </c>
    </row>
    <row r="8" spans="1:33" ht="138.75" customHeight="1" x14ac:dyDescent="0.2">
      <c r="A8" s="7">
        <v>4</v>
      </c>
      <c r="B8" s="78" t="s">
        <v>121</v>
      </c>
      <c r="C8" s="56">
        <v>2022004540054</v>
      </c>
      <c r="D8" s="51" t="s">
        <v>57</v>
      </c>
      <c r="E8" s="53">
        <v>19</v>
      </c>
      <c r="F8" s="57" t="s">
        <v>48</v>
      </c>
      <c r="G8" s="2" t="s">
        <v>49</v>
      </c>
      <c r="H8" s="3" t="s">
        <v>50</v>
      </c>
      <c r="I8" s="2" t="s">
        <v>51</v>
      </c>
      <c r="J8" s="2" t="s">
        <v>52</v>
      </c>
      <c r="K8" s="5" t="s">
        <v>53</v>
      </c>
      <c r="L8" s="5" t="s">
        <v>54</v>
      </c>
      <c r="M8" s="5" t="s">
        <v>55</v>
      </c>
      <c r="N8" s="5" t="s">
        <v>54</v>
      </c>
      <c r="O8" s="13"/>
      <c r="P8" s="5" t="s">
        <v>56</v>
      </c>
      <c r="Q8" s="6">
        <v>1</v>
      </c>
      <c r="R8" s="35">
        <v>1</v>
      </c>
      <c r="S8" s="39">
        <v>1</v>
      </c>
      <c r="T8" s="2" t="s">
        <v>52</v>
      </c>
      <c r="U8" s="5" t="s">
        <v>53</v>
      </c>
      <c r="V8" s="5" t="s">
        <v>54</v>
      </c>
      <c r="W8" s="5" t="s">
        <v>56</v>
      </c>
      <c r="X8" s="50">
        <v>8980970120</v>
      </c>
      <c r="Y8" s="1"/>
      <c r="Z8" s="1"/>
      <c r="AA8" s="1"/>
      <c r="AB8" s="1"/>
      <c r="AC8" s="1"/>
      <c r="AD8" s="1"/>
      <c r="AE8" s="36">
        <f>X8</f>
        <v>8980970120</v>
      </c>
      <c r="AF8" s="36">
        <v>15000000000</v>
      </c>
      <c r="AG8" s="48">
        <f>SUM(AE8/AF8)</f>
        <v>0.59873134133333328</v>
      </c>
    </row>
    <row r="9" spans="1:33" ht="107.25" customHeight="1" x14ac:dyDescent="0.2">
      <c r="A9" s="7">
        <v>5</v>
      </c>
      <c r="B9" s="78" t="s">
        <v>122</v>
      </c>
      <c r="C9" s="56">
        <v>2022004540053</v>
      </c>
      <c r="D9" s="12" t="s">
        <v>66</v>
      </c>
      <c r="E9" s="53">
        <v>40</v>
      </c>
      <c r="F9" s="81" t="s">
        <v>64</v>
      </c>
      <c r="G9" s="82"/>
      <c r="H9" s="44" t="s">
        <v>58</v>
      </c>
      <c r="I9" s="11" t="s">
        <v>59</v>
      </c>
      <c r="J9" s="15"/>
      <c r="K9" s="5" t="s">
        <v>68</v>
      </c>
      <c r="L9" s="5" t="s">
        <v>69</v>
      </c>
      <c r="M9" s="5" t="s">
        <v>70</v>
      </c>
      <c r="N9" s="5" t="s">
        <v>69</v>
      </c>
      <c r="O9" s="13"/>
      <c r="P9" s="5" t="s">
        <v>71</v>
      </c>
      <c r="Q9" s="6">
        <v>30000</v>
      </c>
      <c r="R9" s="35">
        <v>1404</v>
      </c>
      <c r="S9" s="39">
        <f>R9/Q9</f>
        <v>4.6800000000000001E-2</v>
      </c>
      <c r="T9" s="15" t="s">
        <v>60</v>
      </c>
      <c r="U9" s="15" t="s">
        <v>61</v>
      </c>
      <c r="V9" s="15" t="s">
        <v>62</v>
      </c>
      <c r="W9" s="15" t="s">
        <v>63</v>
      </c>
      <c r="X9" s="50">
        <v>11062726867.5</v>
      </c>
      <c r="Y9" s="13"/>
      <c r="Z9" s="13"/>
      <c r="AA9" s="13"/>
      <c r="AB9" s="13"/>
      <c r="AC9" s="13"/>
      <c r="AD9" s="13"/>
      <c r="AE9" s="36">
        <f>X9</f>
        <v>11062726867.5</v>
      </c>
      <c r="AF9" s="36">
        <v>2000000000</v>
      </c>
      <c r="AG9" s="48">
        <f>SUM(AE9/AF9)</f>
        <v>5.5313634337500002</v>
      </c>
    </row>
    <row r="10" spans="1:33" ht="72" customHeight="1" x14ac:dyDescent="0.2">
      <c r="A10" s="80">
        <v>6</v>
      </c>
      <c r="B10" s="77" t="s">
        <v>123</v>
      </c>
      <c r="C10" s="83">
        <v>2022004540001</v>
      </c>
      <c r="D10" s="9" t="s">
        <v>31</v>
      </c>
      <c r="E10" s="53">
        <v>24</v>
      </c>
      <c r="F10" s="52" t="s">
        <v>97</v>
      </c>
      <c r="G10" s="2" t="s">
        <v>32</v>
      </c>
      <c r="H10" s="44" t="s">
        <v>21</v>
      </c>
      <c r="I10" s="2" t="s">
        <v>22</v>
      </c>
      <c r="J10" s="4" t="s">
        <v>33</v>
      </c>
      <c r="K10" s="5" t="s">
        <v>34</v>
      </c>
      <c r="L10" s="5" t="s">
        <v>35</v>
      </c>
      <c r="M10" s="5" t="s">
        <v>36</v>
      </c>
      <c r="N10" s="5" t="s">
        <v>35</v>
      </c>
      <c r="O10" s="1"/>
      <c r="P10" s="5" t="s">
        <v>37</v>
      </c>
      <c r="Q10" s="6">
        <v>1</v>
      </c>
      <c r="R10" s="35">
        <v>1</v>
      </c>
      <c r="S10" s="39">
        <f>R10/Q10</f>
        <v>1</v>
      </c>
      <c r="T10" s="4" t="s">
        <v>33</v>
      </c>
      <c r="U10" s="5" t="s">
        <v>34</v>
      </c>
      <c r="V10" s="5" t="s">
        <v>35</v>
      </c>
      <c r="W10" s="5" t="s">
        <v>35</v>
      </c>
      <c r="X10" s="46">
        <v>10402819963.559999</v>
      </c>
      <c r="Y10" s="1"/>
      <c r="Z10" s="1"/>
      <c r="AA10" s="1"/>
      <c r="AB10" s="1"/>
      <c r="AC10" s="1"/>
      <c r="AD10" s="1"/>
      <c r="AE10" s="31">
        <f>X10</f>
        <v>10402819963.559999</v>
      </c>
      <c r="AF10" s="31">
        <v>1000000000</v>
      </c>
      <c r="AG10" s="48">
        <f>SUM(AE10/AF10)</f>
        <v>10.402819963559999</v>
      </c>
    </row>
    <row r="11" spans="1:33" ht="14.25" customHeight="1" x14ac:dyDescent="0.2">
      <c r="G11" s="58"/>
    </row>
  </sheetData>
  <mergeCells count="9">
    <mergeCell ref="A4:D4"/>
    <mergeCell ref="J2:W2"/>
    <mergeCell ref="X2:AG2"/>
    <mergeCell ref="A2:A3"/>
    <mergeCell ref="E2:F2"/>
    <mergeCell ref="G2:I2"/>
    <mergeCell ref="D2:D3"/>
    <mergeCell ref="C2:C3"/>
    <mergeCell ref="B2:B3"/>
  </mergeCells>
  <pageMargins left="0.7" right="0.7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"/>
  <sheetViews>
    <sheetView view="pageBreakPreview" zoomScale="90" zoomScaleNormal="9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:XFD4"/>
    </sheetView>
  </sheetViews>
  <sheetFormatPr baseColWidth="10" defaultRowHeight="14.25" x14ac:dyDescent="0.2"/>
  <cols>
    <col min="1" max="1" width="11" customWidth="1"/>
    <col min="2" max="2" width="34.625" customWidth="1"/>
    <col min="3" max="3" width="19.375" customWidth="1"/>
    <col min="4" max="4" width="18" customWidth="1"/>
    <col min="5" max="5" width="13.625" customWidth="1"/>
    <col min="6" max="6" width="14.875" customWidth="1"/>
    <col min="9" max="9" width="14" customWidth="1"/>
    <col min="18" max="18" width="19.875" customWidth="1"/>
    <col min="19" max="19" width="16.75" customWidth="1"/>
    <col min="20" max="20" width="17.75" customWidth="1"/>
    <col min="21" max="21" width="14.75" customWidth="1"/>
    <col min="22" max="22" width="14.625" customWidth="1"/>
    <col min="23" max="23" width="16.375" customWidth="1"/>
    <col min="24" max="24" width="15.125" customWidth="1"/>
    <col min="26" max="26" width="16.875" customWidth="1"/>
    <col min="28" max="28" width="16.875" customWidth="1"/>
    <col min="29" max="29" width="20.25" customWidth="1"/>
    <col min="30" max="30" width="23.5" customWidth="1"/>
    <col min="31" max="31" width="16.5" customWidth="1"/>
    <col min="32" max="32" width="15.375" customWidth="1"/>
  </cols>
  <sheetData>
    <row r="1" spans="1:32" ht="15" thickBot="1" x14ac:dyDescent="0.25"/>
    <row r="2" spans="1:32" ht="48" customHeight="1" x14ac:dyDescent="0.2">
      <c r="A2" s="67" t="s">
        <v>86</v>
      </c>
      <c r="B2" s="72" t="s">
        <v>88</v>
      </c>
      <c r="C2" s="72" t="s">
        <v>78</v>
      </c>
      <c r="D2" s="70" t="s">
        <v>87</v>
      </c>
      <c r="E2" s="69" t="s">
        <v>0</v>
      </c>
      <c r="F2" s="60"/>
      <c r="G2" s="61" t="s">
        <v>1</v>
      </c>
      <c r="H2" s="61"/>
      <c r="I2" s="61"/>
      <c r="J2" s="63" t="s">
        <v>2</v>
      </c>
      <c r="K2" s="64"/>
      <c r="L2" s="64"/>
      <c r="M2" s="64"/>
      <c r="N2" s="64"/>
      <c r="O2" s="64"/>
      <c r="P2" s="64"/>
      <c r="Q2" s="27"/>
      <c r="R2" s="74" t="s">
        <v>105</v>
      </c>
      <c r="S2" s="74"/>
      <c r="T2" s="74"/>
      <c r="U2" s="74"/>
      <c r="V2" s="74"/>
      <c r="W2" s="75"/>
      <c r="X2" s="65" t="s">
        <v>115</v>
      </c>
      <c r="Y2" s="66"/>
      <c r="Z2" s="66"/>
      <c r="AA2" s="66"/>
      <c r="AB2" s="66"/>
      <c r="AC2" s="66"/>
      <c r="AD2" s="66"/>
      <c r="AE2" s="66"/>
      <c r="AF2" s="66"/>
    </row>
    <row r="3" spans="1:32" ht="113.25" thickBot="1" x14ac:dyDescent="0.25">
      <c r="A3" s="68"/>
      <c r="B3" s="73"/>
      <c r="C3" s="73"/>
      <c r="D3" s="71"/>
      <c r="E3" s="20" t="s">
        <v>3</v>
      </c>
      <c r="F3" s="21" t="s">
        <v>4</v>
      </c>
      <c r="G3" s="22" t="s">
        <v>5</v>
      </c>
      <c r="H3" s="22" t="s">
        <v>6</v>
      </c>
      <c r="I3" s="22" t="s">
        <v>7</v>
      </c>
      <c r="J3" s="23" t="s">
        <v>8</v>
      </c>
      <c r="K3" s="23" t="s">
        <v>9</v>
      </c>
      <c r="L3" s="23" t="s">
        <v>79</v>
      </c>
      <c r="M3" s="23" t="s">
        <v>80</v>
      </c>
      <c r="N3" s="23" t="s">
        <v>81</v>
      </c>
      <c r="O3" s="23" t="s">
        <v>11</v>
      </c>
      <c r="P3" s="24" t="s">
        <v>12</v>
      </c>
      <c r="Q3" s="28" t="s">
        <v>113</v>
      </c>
      <c r="R3" s="25" t="s">
        <v>99</v>
      </c>
      <c r="S3" s="25" t="s">
        <v>100</v>
      </c>
      <c r="T3" s="25" t="s">
        <v>101</v>
      </c>
      <c r="U3" s="25" t="s">
        <v>102</v>
      </c>
      <c r="V3" s="25" t="s">
        <v>103</v>
      </c>
      <c r="W3" s="25" t="s">
        <v>104</v>
      </c>
      <c r="X3" s="25" t="s">
        <v>106</v>
      </c>
      <c r="Y3" s="25" t="s">
        <v>107</v>
      </c>
      <c r="Z3" s="25" t="s">
        <v>108</v>
      </c>
      <c r="AA3" s="25" t="s">
        <v>109</v>
      </c>
      <c r="AB3" s="25" t="s">
        <v>110</v>
      </c>
      <c r="AC3" s="25" t="s">
        <v>111</v>
      </c>
      <c r="AD3" s="26" t="s">
        <v>112</v>
      </c>
      <c r="AE3" s="26" t="s">
        <v>90</v>
      </c>
      <c r="AF3" s="29" t="s">
        <v>114</v>
      </c>
    </row>
    <row r="4" spans="1:32" ht="143.25" customHeight="1" thickBot="1" x14ac:dyDescent="0.25">
      <c r="A4" s="37">
        <v>1</v>
      </c>
      <c r="B4" s="76" t="s">
        <v>116</v>
      </c>
      <c r="C4" s="47">
        <v>2021004540245</v>
      </c>
      <c r="D4" s="10" t="s">
        <v>19</v>
      </c>
      <c r="E4" s="42">
        <v>24</v>
      </c>
      <c r="F4" s="42" t="s">
        <v>18</v>
      </c>
      <c r="G4" s="2" t="s">
        <v>20</v>
      </c>
      <c r="H4" s="40">
        <v>2402</v>
      </c>
      <c r="I4" s="2" t="s">
        <v>22</v>
      </c>
      <c r="J4" s="4" t="s">
        <v>23</v>
      </c>
      <c r="K4" s="5" t="s">
        <v>28</v>
      </c>
      <c r="L4" s="5" t="s">
        <v>29</v>
      </c>
      <c r="M4" s="5" t="s">
        <v>30</v>
      </c>
      <c r="N4" s="5" t="s">
        <v>29</v>
      </c>
      <c r="O4" s="7" t="s">
        <v>76</v>
      </c>
      <c r="P4" s="16">
        <v>2.39</v>
      </c>
      <c r="Q4" s="45">
        <v>1</v>
      </c>
      <c r="R4" s="36">
        <f>AD4-X4</f>
        <v>12405422814</v>
      </c>
      <c r="S4" s="1"/>
      <c r="T4" s="31"/>
      <c r="U4" s="13"/>
      <c r="V4" s="13"/>
      <c r="W4" s="13"/>
      <c r="X4" s="36">
        <v>669364274</v>
      </c>
      <c r="Y4" s="13"/>
      <c r="Z4" s="13"/>
      <c r="AA4" s="13"/>
      <c r="AB4" s="13"/>
      <c r="AC4" s="13"/>
      <c r="AD4" s="30">
        <v>13074787088</v>
      </c>
      <c r="AE4" s="30">
        <v>60000000000</v>
      </c>
      <c r="AF4" s="33">
        <f t="shared" ref="AF4:AF6" si="0">AD4/AE4</f>
        <v>0.21791311813333333</v>
      </c>
    </row>
    <row r="5" spans="1:32" ht="104.25" customHeight="1" thickBot="1" x14ac:dyDescent="0.25">
      <c r="A5" s="53">
        <v>2</v>
      </c>
      <c r="B5" s="79" t="s">
        <v>117</v>
      </c>
      <c r="C5" s="56">
        <v>2021004540248</v>
      </c>
      <c r="D5" s="51" t="s">
        <v>72</v>
      </c>
      <c r="E5" s="42">
        <v>40</v>
      </c>
      <c r="F5" s="42" t="s">
        <v>64</v>
      </c>
      <c r="G5" s="11" t="s">
        <v>65</v>
      </c>
      <c r="H5" s="14">
        <v>4002</v>
      </c>
      <c r="I5" s="11" t="s">
        <v>67</v>
      </c>
      <c r="J5" s="18" t="s">
        <v>23</v>
      </c>
      <c r="K5" s="15" t="s">
        <v>73</v>
      </c>
      <c r="L5" s="15" t="s">
        <v>74</v>
      </c>
      <c r="M5" s="15" t="s">
        <v>75</v>
      </c>
      <c r="N5" s="15" t="s">
        <v>74</v>
      </c>
      <c r="O5" s="15" t="s">
        <v>71</v>
      </c>
      <c r="P5" s="16">
        <v>10</v>
      </c>
      <c r="Q5" s="45">
        <v>1</v>
      </c>
      <c r="R5" s="36"/>
      <c r="S5" s="13"/>
      <c r="T5" s="36">
        <f>AD5-X5</f>
        <v>9001742608.6100006</v>
      </c>
      <c r="U5" s="13"/>
      <c r="V5" s="13"/>
      <c r="W5" s="13"/>
      <c r="X5" s="36">
        <v>549437059.38999999</v>
      </c>
      <c r="Y5" s="13"/>
      <c r="Z5" s="36"/>
      <c r="AA5" s="13"/>
      <c r="AB5" s="13"/>
      <c r="AC5" s="13"/>
      <c r="AD5" s="36">
        <v>9551179668</v>
      </c>
      <c r="AE5" s="36">
        <v>2000000000</v>
      </c>
      <c r="AF5" s="33">
        <f t="shared" si="0"/>
        <v>4.7755898339999998</v>
      </c>
    </row>
    <row r="6" spans="1:32" ht="197.25" customHeight="1" thickBot="1" x14ac:dyDescent="0.3">
      <c r="A6" s="85">
        <v>3</v>
      </c>
      <c r="B6" s="84" t="s">
        <v>124</v>
      </c>
      <c r="C6" s="47">
        <v>2019000050018</v>
      </c>
      <c r="D6" s="10" t="s">
        <v>19</v>
      </c>
      <c r="E6" s="17">
        <v>24</v>
      </c>
      <c r="F6" s="17" t="s">
        <v>18</v>
      </c>
      <c r="G6" s="2" t="s">
        <v>20</v>
      </c>
      <c r="H6" s="86">
        <v>2402</v>
      </c>
      <c r="I6" s="2" t="s">
        <v>22</v>
      </c>
      <c r="J6" s="4" t="s">
        <v>23</v>
      </c>
      <c r="K6" s="5" t="s">
        <v>28</v>
      </c>
      <c r="L6" s="5" t="s">
        <v>29</v>
      </c>
      <c r="M6" s="5" t="s">
        <v>30</v>
      </c>
      <c r="N6" s="5" t="s">
        <v>29</v>
      </c>
      <c r="O6" s="7" t="s">
        <v>76</v>
      </c>
      <c r="P6" s="6">
        <v>2.39</v>
      </c>
      <c r="Q6" s="7">
        <v>1</v>
      </c>
      <c r="R6" s="31">
        <v>13858606318.809999</v>
      </c>
      <c r="S6" s="1"/>
      <c r="T6" s="1"/>
      <c r="U6" s="1"/>
      <c r="V6" s="1"/>
      <c r="W6" s="1"/>
      <c r="X6" s="31">
        <v>6470792046.1899996</v>
      </c>
      <c r="Y6" s="1"/>
      <c r="Z6" s="1"/>
      <c r="AA6" s="1"/>
      <c r="AB6" s="1"/>
      <c r="AC6" s="1"/>
      <c r="AD6" s="31">
        <f>X6+R6</f>
        <v>20329398365</v>
      </c>
      <c r="AE6" s="31">
        <v>60000000000</v>
      </c>
      <c r="AF6" s="55">
        <f t="shared" si="0"/>
        <v>0.33882330608333333</v>
      </c>
    </row>
    <row r="8" spans="1:32" x14ac:dyDescent="0.2">
      <c r="Z8" s="59"/>
      <c r="AB8" s="54"/>
    </row>
  </sheetData>
  <mergeCells count="9">
    <mergeCell ref="R2:W2"/>
    <mergeCell ref="X2:AF2"/>
    <mergeCell ref="J2:P2"/>
    <mergeCell ref="A2:A3"/>
    <mergeCell ref="B2:B3"/>
    <mergeCell ref="C2:C3"/>
    <mergeCell ref="D2:D3"/>
    <mergeCell ref="E2:F2"/>
    <mergeCell ref="G2:I2"/>
  </mergeCells>
  <pageMargins left="0.70866141732283472" right="0.70866141732283472" top="0.74803149606299213" bottom="0.74803149606299213" header="0.31496062992125984" footer="0.31496062992125984"/>
  <pageSetup paperSize="9" scale="27" fitToWidth="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APROBACIONES</vt:lpstr>
      <vt:lpstr>AJUSTES APROBADOS CIR</vt:lpstr>
      <vt:lpstr>'AJUSTES APROBADOS CIR'!Área_de_impresión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ocad</cp:lastModifiedBy>
  <cp:lastPrinted>2022-10-25T23:14:53Z</cp:lastPrinted>
  <dcterms:created xsi:type="dcterms:W3CDTF">2021-07-09T00:21:22Z</dcterms:created>
  <dcterms:modified xsi:type="dcterms:W3CDTF">2023-11-09T19:19:04Z</dcterms:modified>
</cp:coreProperties>
</file>