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E:\AVANCE GD 2020\MAXIMA VELOCIDAD 2020\CIRCUITO DE OTOÑO\PETI\"/>
    </mc:Choice>
  </mc:AlternateContent>
  <xr:revisionPtr revIDLastSave="0" documentId="13_ncr:1_{5D24FC55-6332-423D-A7CD-7711470C0A55}" xr6:coauthVersionLast="45" xr6:coauthVersionMax="45" xr10:uidLastSave="{00000000-0000-0000-0000-000000000000}"/>
  <bookViews>
    <workbookView xWindow="-120" yWindow="-120" windowWidth="29040" windowHeight="15840" firstSheet="14" activeTab="21" xr2:uid="{DA86C283-A491-44A3-B1C4-5B86EB9D0306}"/>
  </bookViews>
  <sheets>
    <sheet name="Contenido" sheetId="18" r:id="rId1"/>
    <sheet name="Sesión 1" sheetId="1" r:id="rId2"/>
    <sheet name="Sesión 2" sheetId="2" r:id="rId3"/>
    <sheet name="Sesión 3" sheetId="3" r:id="rId4"/>
    <sheet name="Sesión 4" sheetId="23" r:id="rId5"/>
    <sheet name="Sesion 5 parte 1" sheetId="4" r:id="rId6"/>
    <sheet name="Sesión 5 parte 2" sheetId="6" r:id="rId7"/>
    <sheet name="Sesión 6" sheetId="7" r:id="rId8"/>
    <sheet name="Sesión 7" sheetId="10" r:id="rId9"/>
    <sheet name="Sesión 8" sheetId="11" r:id="rId10"/>
    <sheet name="Sesión 9" sheetId="17" r:id="rId11"/>
    <sheet name="Sesión 10" sheetId="9" r:id="rId12"/>
    <sheet name="Sesion 11" sheetId="26" r:id="rId13"/>
    <sheet name="Sesión 12 parte 1" sheetId="36" r:id="rId14"/>
    <sheet name="Sesión 12 parte 2 " sheetId="35" r:id="rId15"/>
    <sheet name="Sesión 13" sheetId="12" r:id="rId16"/>
    <sheet name="Sesión 14 parte 1" sheetId="13" r:id="rId17"/>
    <sheet name="Sesión 14 parte 2" sheetId="14" r:id="rId18"/>
    <sheet name="Sesión 15" sheetId="27" r:id="rId19"/>
    <sheet name="Sesión 16" sheetId="31" r:id="rId20"/>
    <sheet name="Sesión 17" sheetId="15" r:id="rId21"/>
    <sheet name="Sesión 18" sheetId="28" r:id="rId22"/>
    <sheet name="Sesión 20" sheetId="29" r:id="rId23"/>
    <sheet name="Sesión 23" sheetId="22" r:id="rId24"/>
    <sheet name="Calificaciones Sesión 4" sheetId="5" state="hidden" r:id="rId25"/>
  </sheets>
  <definedNames>
    <definedName name="_xlnm._FilterDatabase" localSheetId="3" hidden="1">'Sesión 3'!$D$1:$D$115</definedName>
    <definedName name="_ftn1" localSheetId="2">'Sesión 2'!#REF!</definedName>
    <definedName name="_ftn2" localSheetId="2">'Sesión 2'!#REF!</definedName>
    <definedName name="_ftn3" localSheetId="2">'Sesión 2'!#REF!</definedName>
    <definedName name="_ftn4" localSheetId="2">'Sesión 2'!#REF!</definedName>
    <definedName name="_ftnref1" localSheetId="2">'Sesión 2'!#REF!</definedName>
    <definedName name="_ftnref2" localSheetId="2">'Sesión 2'!#REF!</definedName>
    <definedName name="_ftnref3" localSheetId="2">'Sesión 2'!#REF!</definedName>
    <definedName name="_ftnref4" localSheetId="2">'Sesión 2'!$E$7</definedName>
    <definedName name="_Hlk8652917" localSheetId="0">Contenido!$A$1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6" i="29" l="1"/>
  <c r="E97" i="29"/>
  <c r="E98" i="29"/>
  <c r="E99" i="29"/>
  <c r="E100" i="29"/>
  <c r="E101" i="29"/>
  <c r="E95" i="29"/>
  <c r="E94" i="29"/>
  <c r="E93" i="29"/>
  <c r="J14" i="14" l="1"/>
  <c r="K14" i="14"/>
  <c r="J22" i="14"/>
  <c r="K22" i="14"/>
  <c r="J25" i="14"/>
  <c r="K25" i="14"/>
  <c r="J27" i="14"/>
  <c r="K27" i="14"/>
  <c r="A41" i="14"/>
  <c r="A40" i="14"/>
  <c r="B40" i="14"/>
  <c r="B41" i="14"/>
  <c r="G99" i="3" l="1"/>
  <c r="H82" i="3" l="1"/>
  <c r="G82" i="3" l="1"/>
  <c r="F38" i="3" l="1"/>
  <c r="A10" i="4" l="1"/>
  <c r="B10" i="4"/>
  <c r="C10" i="4"/>
  <c r="D10" i="4"/>
  <c r="E10" i="4"/>
  <c r="F10" i="4"/>
  <c r="H10" i="4"/>
  <c r="I10" i="4"/>
  <c r="J10" i="4"/>
  <c r="K10" i="4"/>
  <c r="L10" i="4"/>
  <c r="M10" i="4"/>
  <c r="A11" i="4"/>
  <c r="B11" i="4"/>
  <c r="C11" i="4"/>
  <c r="D11" i="4"/>
  <c r="E11" i="4"/>
  <c r="F11" i="4"/>
  <c r="H11" i="4"/>
  <c r="I11" i="4"/>
  <c r="J11" i="4"/>
  <c r="K11" i="4"/>
  <c r="L11" i="4"/>
  <c r="M11" i="4"/>
  <c r="A12" i="4"/>
  <c r="B12" i="4"/>
  <c r="C12" i="4"/>
  <c r="D12" i="4"/>
  <c r="E12" i="4"/>
  <c r="F12" i="4"/>
  <c r="H12" i="4"/>
  <c r="I12" i="4"/>
  <c r="J12" i="4"/>
  <c r="K12" i="4"/>
  <c r="L12" i="4"/>
  <c r="M12" i="4"/>
  <c r="A13" i="4"/>
  <c r="B13" i="4"/>
  <c r="C13" i="4"/>
  <c r="D13" i="4"/>
  <c r="E13" i="4"/>
  <c r="F13" i="4"/>
  <c r="H13" i="4"/>
  <c r="I13" i="4"/>
  <c r="J13" i="4"/>
  <c r="K13" i="4"/>
  <c r="L13" i="4"/>
  <c r="M13" i="4"/>
  <c r="A14" i="4"/>
  <c r="B14" i="4"/>
  <c r="C14" i="4"/>
  <c r="D14" i="4"/>
  <c r="E14" i="4"/>
  <c r="F14" i="4"/>
  <c r="H14" i="4"/>
  <c r="I14" i="4"/>
  <c r="J14" i="4"/>
  <c r="K14" i="4"/>
  <c r="L14" i="4"/>
  <c r="M14" i="4"/>
  <c r="A15" i="4"/>
  <c r="B15" i="4"/>
  <c r="C15" i="4"/>
  <c r="D15" i="4"/>
  <c r="E15" i="4"/>
  <c r="F15" i="4"/>
  <c r="H15" i="4"/>
  <c r="I15" i="4"/>
  <c r="J15" i="4"/>
  <c r="K15" i="4"/>
  <c r="L15" i="4"/>
  <c r="M15" i="4"/>
  <c r="A16" i="4"/>
  <c r="B16" i="4"/>
  <c r="C16" i="4"/>
  <c r="D16" i="4"/>
  <c r="E16" i="4"/>
  <c r="F16" i="4"/>
  <c r="H16" i="4"/>
  <c r="I16" i="4"/>
  <c r="J16" i="4"/>
  <c r="K16" i="4"/>
  <c r="L16" i="4"/>
  <c r="M16" i="4"/>
  <c r="A17" i="4"/>
  <c r="B17" i="4"/>
  <c r="C17" i="4"/>
  <c r="D17" i="4"/>
  <c r="E17" i="4"/>
  <c r="F17" i="4"/>
  <c r="H17" i="4"/>
  <c r="I17" i="4"/>
  <c r="J17" i="4"/>
  <c r="K17" i="4"/>
  <c r="L17" i="4"/>
  <c r="M17" i="4"/>
  <c r="A18" i="4"/>
  <c r="B18" i="4"/>
  <c r="C18" i="4"/>
  <c r="D18" i="4"/>
  <c r="E18" i="4"/>
  <c r="F18" i="4"/>
  <c r="H18" i="4"/>
  <c r="I18" i="4"/>
  <c r="J18" i="4"/>
  <c r="K18" i="4"/>
  <c r="L18" i="4"/>
  <c r="M18" i="4"/>
  <c r="A19" i="4"/>
  <c r="B19" i="4"/>
  <c r="C19" i="4"/>
  <c r="D19" i="4"/>
  <c r="E19" i="4"/>
  <c r="F19" i="4"/>
  <c r="H19" i="4"/>
  <c r="I19" i="4"/>
  <c r="J19" i="4"/>
  <c r="K19" i="4"/>
  <c r="L19" i="4"/>
  <c r="M19" i="4"/>
  <c r="A20" i="4"/>
  <c r="B20" i="4"/>
  <c r="C20" i="4"/>
  <c r="D20" i="4"/>
  <c r="E20" i="4"/>
  <c r="F20" i="4"/>
  <c r="H20" i="4"/>
  <c r="I20" i="4"/>
  <c r="J20" i="4"/>
  <c r="K20" i="4"/>
  <c r="L20" i="4"/>
  <c r="M20" i="4"/>
  <c r="A21" i="4"/>
  <c r="B21" i="4"/>
  <c r="C21" i="4"/>
  <c r="D21" i="4"/>
  <c r="E21" i="4"/>
  <c r="F21" i="4"/>
  <c r="H21" i="4"/>
  <c r="I21" i="4"/>
  <c r="J21" i="4"/>
  <c r="K21" i="4"/>
  <c r="L21" i="4"/>
  <c r="M21" i="4"/>
  <c r="A22" i="4"/>
  <c r="B22" i="4"/>
  <c r="C22" i="4"/>
  <c r="D22" i="4"/>
  <c r="E22" i="4"/>
  <c r="F22" i="4"/>
  <c r="H22" i="4"/>
  <c r="I22" i="4"/>
  <c r="J22" i="4"/>
  <c r="K22" i="4"/>
  <c r="L22" i="4"/>
  <c r="M22" i="4"/>
  <c r="A23" i="4"/>
  <c r="B23" i="4"/>
  <c r="C23" i="4"/>
  <c r="D23" i="4"/>
  <c r="E23" i="4"/>
  <c r="F23" i="4"/>
  <c r="H23" i="4"/>
  <c r="I23" i="4"/>
  <c r="J23" i="4"/>
  <c r="K23" i="4"/>
  <c r="L23" i="4"/>
  <c r="M23" i="4"/>
  <c r="A24" i="4"/>
  <c r="B24" i="4"/>
  <c r="C24" i="4"/>
  <c r="D24" i="4"/>
  <c r="E24" i="4"/>
  <c r="F24" i="4"/>
  <c r="H24" i="4"/>
  <c r="I24" i="4"/>
  <c r="J24" i="4"/>
  <c r="K24" i="4"/>
  <c r="L24" i="4"/>
  <c r="M24" i="4"/>
  <c r="A25" i="4"/>
  <c r="B25" i="4"/>
  <c r="C25" i="4"/>
  <c r="D25" i="4"/>
  <c r="E25" i="4"/>
  <c r="F25" i="4"/>
  <c r="H25" i="4"/>
  <c r="I25" i="4"/>
  <c r="J25" i="4"/>
  <c r="K25" i="4"/>
  <c r="L25" i="4"/>
  <c r="M25" i="4"/>
  <c r="A26" i="4"/>
  <c r="B26" i="4"/>
  <c r="C26" i="4"/>
  <c r="D26" i="4"/>
  <c r="E26" i="4"/>
  <c r="F26" i="4"/>
  <c r="H26" i="4"/>
  <c r="I26" i="4"/>
  <c r="J26" i="4"/>
  <c r="K26" i="4"/>
  <c r="L26" i="4"/>
  <c r="M26" i="4"/>
  <c r="A27" i="4"/>
  <c r="B27" i="4"/>
  <c r="C27" i="4"/>
  <c r="D27" i="4"/>
  <c r="E27" i="4"/>
  <c r="F27" i="4"/>
  <c r="H27" i="4"/>
  <c r="I27" i="4"/>
  <c r="J27" i="4"/>
  <c r="K27" i="4"/>
  <c r="L27" i="4"/>
  <c r="M27" i="4"/>
  <c r="A28" i="4"/>
  <c r="B28" i="4"/>
  <c r="C28" i="4"/>
  <c r="D28" i="4"/>
  <c r="E28" i="4"/>
  <c r="F28" i="4"/>
  <c r="H28" i="4"/>
  <c r="I28" i="4"/>
  <c r="J28" i="4"/>
  <c r="K28" i="4"/>
  <c r="L28" i="4"/>
  <c r="M28" i="4"/>
  <c r="A29" i="4"/>
  <c r="B29" i="4"/>
  <c r="C29" i="4"/>
  <c r="D29" i="4"/>
  <c r="E29" i="4"/>
  <c r="F29" i="4"/>
  <c r="H29" i="4"/>
  <c r="I29" i="4"/>
  <c r="J29" i="4"/>
  <c r="K29" i="4"/>
  <c r="L29" i="4"/>
  <c r="M29" i="4"/>
  <c r="A30" i="4"/>
  <c r="B30" i="4"/>
  <c r="C30" i="4"/>
  <c r="D30" i="4"/>
  <c r="E30" i="4"/>
  <c r="F30" i="4"/>
  <c r="H30" i="4"/>
  <c r="I30" i="4"/>
  <c r="J30" i="4"/>
  <c r="K30" i="4"/>
  <c r="L30" i="4"/>
  <c r="M30" i="4"/>
  <c r="A31" i="4"/>
  <c r="B31" i="4"/>
  <c r="C31" i="4"/>
  <c r="D31" i="4"/>
  <c r="E31" i="4"/>
  <c r="F31" i="4"/>
  <c r="H31" i="4"/>
  <c r="I31" i="4"/>
  <c r="J31" i="4"/>
  <c r="K31" i="4"/>
  <c r="L31" i="4"/>
  <c r="M31" i="4"/>
  <c r="A32" i="4"/>
  <c r="B32" i="4"/>
  <c r="C32" i="4"/>
  <c r="D32" i="4"/>
  <c r="E32" i="4"/>
  <c r="F32" i="4"/>
  <c r="H32" i="4"/>
  <c r="I32" i="4"/>
  <c r="J32" i="4"/>
  <c r="K32" i="4"/>
  <c r="L32" i="4"/>
  <c r="M32" i="4"/>
  <c r="A33" i="4"/>
  <c r="B33" i="4"/>
  <c r="C33" i="4"/>
  <c r="D33" i="4"/>
  <c r="E33" i="4"/>
  <c r="F33" i="4"/>
  <c r="H33" i="4"/>
  <c r="I33" i="4"/>
  <c r="J33" i="4"/>
  <c r="K33" i="4"/>
  <c r="L33" i="4"/>
  <c r="M33" i="4"/>
  <c r="A34" i="4"/>
  <c r="B34" i="4"/>
  <c r="C34" i="4"/>
  <c r="D34" i="4"/>
  <c r="E34" i="4"/>
  <c r="F34" i="4"/>
  <c r="H34" i="4"/>
  <c r="I34" i="4"/>
  <c r="J34" i="4"/>
  <c r="K34" i="4"/>
  <c r="L34" i="4"/>
  <c r="M34" i="4"/>
  <c r="A35" i="4"/>
  <c r="B35" i="4"/>
  <c r="C35" i="4"/>
  <c r="D35" i="4"/>
  <c r="E35" i="4"/>
  <c r="F35" i="4"/>
  <c r="H35" i="4"/>
  <c r="I35" i="4"/>
  <c r="J35" i="4"/>
  <c r="K35" i="4"/>
  <c r="L35" i="4"/>
  <c r="M35" i="4"/>
  <c r="A36" i="4"/>
  <c r="B36" i="4"/>
  <c r="C36" i="4"/>
  <c r="D36" i="4"/>
  <c r="E36" i="4"/>
  <c r="F36" i="4"/>
  <c r="H36" i="4"/>
  <c r="I36" i="4"/>
  <c r="J36" i="4"/>
  <c r="K36" i="4"/>
  <c r="L36" i="4"/>
  <c r="M36" i="4"/>
  <c r="A37" i="4"/>
  <c r="B37" i="4"/>
  <c r="C37" i="4"/>
  <c r="D37" i="4"/>
  <c r="E37" i="4"/>
  <c r="F37" i="4"/>
  <c r="H37" i="4"/>
  <c r="I37" i="4"/>
  <c r="J37" i="4"/>
  <c r="K37" i="4"/>
  <c r="L37" i="4"/>
  <c r="M37" i="4"/>
  <c r="A38" i="4"/>
  <c r="B38" i="4"/>
  <c r="C38" i="4"/>
  <c r="D38" i="4"/>
  <c r="E38" i="4"/>
  <c r="F38" i="4"/>
  <c r="H38" i="4"/>
  <c r="I38" i="4"/>
  <c r="J38" i="4"/>
  <c r="K38" i="4"/>
  <c r="L38" i="4"/>
  <c r="M38" i="4"/>
  <c r="A39" i="4"/>
  <c r="B39" i="4"/>
  <c r="C39" i="4"/>
  <c r="D39" i="4"/>
  <c r="E39" i="4"/>
  <c r="F39" i="4"/>
  <c r="H39" i="4"/>
  <c r="I39" i="4"/>
  <c r="J39" i="4"/>
  <c r="K39" i="4"/>
  <c r="L39" i="4"/>
  <c r="M39" i="4"/>
  <c r="A40" i="4"/>
  <c r="B40" i="4"/>
  <c r="C40" i="4"/>
  <c r="D40" i="4"/>
  <c r="E40" i="4"/>
  <c r="F40" i="4"/>
  <c r="H40" i="4"/>
  <c r="I40" i="4"/>
  <c r="J40" i="4"/>
  <c r="K40" i="4"/>
  <c r="L40" i="4"/>
  <c r="M40" i="4"/>
  <c r="A41" i="4"/>
  <c r="B41" i="4"/>
  <c r="C41" i="4"/>
  <c r="D41" i="4"/>
  <c r="E41" i="4"/>
  <c r="F41" i="4"/>
  <c r="H41" i="4"/>
  <c r="I41" i="4"/>
  <c r="J41" i="4"/>
  <c r="K41" i="4"/>
  <c r="L41" i="4"/>
  <c r="M41" i="4"/>
  <c r="A42" i="4"/>
  <c r="B42" i="4"/>
  <c r="C42" i="4"/>
  <c r="D42" i="4"/>
  <c r="E42" i="4"/>
  <c r="F42" i="4"/>
  <c r="H42" i="4"/>
  <c r="I42" i="4"/>
  <c r="J42" i="4"/>
  <c r="K42" i="4"/>
  <c r="L42" i="4"/>
  <c r="M42" i="4"/>
  <c r="A43" i="4"/>
  <c r="B43" i="4"/>
  <c r="C43" i="4"/>
  <c r="D43" i="4"/>
  <c r="E43" i="4"/>
  <c r="F43" i="4"/>
  <c r="H43" i="4"/>
  <c r="I43" i="4"/>
  <c r="J43" i="4"/>
  <c r="K43" i="4"/>
  <c r="L43" i="4"/>
  <c r="M43" i="4"/>
  <c r="A44" i="4"/>
  <c r="B44" i="4"/>
  <c r="C44" i="4"/>
  <c r="D44" i="4"/>
  <c r="E44" i="4"/>
  <c r="F44" i="4"/>
  <c r="H44" i="4"/>
  <c r="I44" i="4"/>
  <c r="J44" i="4"/>
  <c r="K44" i="4"/>
  <c r="L44" i="4"/>
  <c r="M44" i="4"/>
  <c r="A45" i="4"/>
  <c r="B45" i="4"/>
  <c r="C45" i="4"/>
  <c r="D45" i="4"/>
  <c r="E45" i="4"/>
  <c r="F45" i="4"/>
  <c r="H45" i="4"/>
  <c r="I45" i="4"/>
  <c r="J45" i="4"/>
  <c r="K45" i="4"/>
  <c r="L45" i="4"/>
  <c r="M45" i="4"/>
  <c r="A46" i="4"/>
  <c r="B46" i="4"/>
  <c r="C46" i="4"/>
  <c r="D46" i="4"/>
  <c r="E46" i="4"/>
  <c r="F46" i="4"/>
  <c r="H46" i="4"/>
  <c r="I46" i="4"/>
  <c r="J46" i="4"/>
  <c r="K46" i="4"/>
  <c r="L46" i="4"/>
  <c r="M46" i="4"/>
  <c r="A47" i="4"/>
  <c r="B47" i="4"/>
  <c r="C47" i="4"/>
  <c r="D47" i="4"/>
  <c r="E47" i="4"/>
  <c r="F47" i="4"/>
  <c r="H47" i="4"/>
  <c r="I47" i="4"/>
  <c r="J47" i="4"/>
  <c r="K47" i="4"/>
  <c r="L47" i="4"/>
  <c r="M47" i="4"/>
  <c r="A48" i="4"/>
  <c r="B48" i="4"/>
  <c r="C48" i="4"/>
  <c r="D48" i="4"/>
  <c r="E48" i="4"/>
  <c r="F48" i="4"/>
  <c r="H48" i="4"/>
  <c r="I48" i="4"/>
  <c r="J48" i="4"/>
  <c r="K48" i="4"/>
  <c r="L48" i="4"/>
  <c r="M48" i="4"/>
  <c r="A49" i="4"/>
  <c r="B49" i="4"/>
  <c r="C49" i="4"/>
  <c r="D49" i="4"/>
  <c r="E49" i="4"/>
  <c r="F49" i="4"/>
  <c r="H49" i="4"/>
  <c r="I49" i="4"/>
  <c r="J49" i="4"/>
  <c r="K49" i="4"/>
  <c r="L49" i="4"/>
  <c r="M49" i="4"/>
  <c r="A50" i="4"/>
  <c r="B50" i="4"/>
  <c r="C50" i="4"/>
  <c r="D50" i="4"/>
  <c r="E50" i="4"/>
  <c r="F50" i="4"/>
  <c r="H50" i="4"/>
  <c r="I50" i="4"/>
  <c r="J50" i="4"/>
  <c r="K50" i="4"/>
  <c r="L50" i="4"/>
  <c r="M50" i="4"/>
  <c r="A51" i="4"/>
  <c r="B51" i="4"/>
  <c r="C51" i="4"/>
  <c r="D51" i="4"/>
  <c r="E51" i="4"/>
  <c r="F51" i="4"/>
  <c r="H51" i="4"/>
  <c r="I51" i="4"/>
  <c r="J51" i="4"/>
  <c r="K51" i="4"/>
  <c r="L51" i="4"/>
  <c r="M51" i="4"/>
  <c r="A52" i="4"/>
  <c r="B52" i="4"/>
  <c r="C52" i="4"/>
  <c r="D52" i="4"/>
  <c r="E52" i="4"/>
  <c r="F52" i="4"/>
  <c r="H52" i="4"/>
  <c r="I52" i="4"/>
  <c r="J52" i="4"/>
  <c r="K52" i="4"/>
  <c r="L52" i="4"/>
  <c r="M52" i="4"/>
  <c r="A53" i="4"/>
  <c r="B53" i="4"/>
  <c r="C53" i="4"/>
  <c r="D53" i="4"/>
  <c r="E53" i="4"/>
  <c r="F53" i="4"/>
  <c r="H53" i="4"/>
  <c r="I53" i="4"/>
  <c r="J53" i="4"/>
  <c r="K53" i="4"/>
  <c r="L53" i="4"/>
  <c r="M53" i="4"/>
  <c r="A54" i="4"/>
  <c r="B54" i="4"/>
  <c r="C54" i="4"/>
  <c r="D54" i="4"/>
  <c r="E54" i="4"/>
  <c r="F54" i="4"/>
  <c r="H54" i="4"/>
  <c r="I54" i="4"/>
  <c r="J54" i="4"/>
  <c r="K54" i="4"/>
  <c r="L54" i="4"/>
  <c r="M54" i="4"/>
  <c r="A55" i="4"/>
  <c r="B55" i="4"/>
  <c r="C55" i="4"/>
  <c r="D55" i="4"/>
  <c r="E55" i="4"/>
  <c r="F55" i="4"/>
  <c r="H55" i="4"/>
  <c r="I55" i="4"/>
  <c r="J55" i="4"/>
  <c r="K55" i="4"/>
  <c r="L55" i="4"/>
  <c r="M55" i="4"/>
  <c r="A56" i="4"/>
  <c r="B56" i="4"/>
  <c r="C56" i="4"/>
  <c r="D56" i="4"/>
  <c r="E56" i="4"/>
  <c r="F56" i="4"/>
  <c r="H56" i="4"/>
  <c r="I56" i="4"/>
  <c r="J56" i="4"/>
  <c r="K56" i="4"/>
  <c r="L56" i="4"/>
  <c r="M56" i="4"/>
  <c r="A57" i="4"/>
  <c r="B57" i="4"/>
  <c r="C57" i="4"/>
  <c r="D57" i="4"/>
  <c r="E57" i="4"/>
  <c r="F57" i="4"/>
  <c r="H57" i="4"/>
  <c r="I57" i="4"/>
  <c r="J57" i="4"/>
  <c r="K57" i="4"/>
  <c r="L57" i="4"/>
  <c r="M57" i="4"/>
  <c r="A58" i="4"/>
  <c r="B58" i="4"/>
  <c r="C58" i="4"/>
  <c r="D58" i="4"/>
  <c r="E58" i="4"/>
  <c r="F58" i="4"/>
  <c r="H58" i="4"/>
  <c r="I58" i="4"/>
  <c r="J58" i="4"/>
  <c r="K58" i="4"/>
  <c r="L58" i="4"/>
  <c r="M58" i="4"/>
  <c r="A59" i="4"/>
  <c r="B59" i="4"/>
  <c r="C59" i="4"/>
  <c r="D59" i="4"/>
  <c r="E59" i="4"/>
  <c r="F59" i="4"/>
  <c r="H59" i="4"/>
  <c r="I59" i="4"/>
  <c r="J59" i="4"/>
  <c r="K59" i="4"/>
  <c r="L59" i="4"/>
  <c r="M59" i="4"/>
  <c r="A60" i="4"/>
  <c r="B60" i="4"/>
  <c r="C60" i="4"/>
  <c r="D60" i="4"/>
  <c r="E60" i="4"/>
  <c r="F60" i="4"/>
  <c r="H60" i="4"/>
  <c r="I60" i="4"/>
  <c r="J60" i="4"/>
  <c r="K60" i="4"/>
  <c r="L60" i="4"/>
  <c r="M60" i="4"/>
  <c r="A61" i="4"/>
  <c r="B61" i="4"/>
  <c r="C61" i="4"/>
  <c r="D61" i="4"/>
  <c r="E61" i="4"/>
  <c r="F61" i="4"/>
  <c r="H61" i="4"/>
  <c r="I61" i="4"/>
  <c r="J61" i="4"/>
  <c r="K61" i="4"/>
  <c r="L61" i="4"/>
  <c r="M61" i="4"/>
  <c r="A62" i="4"/>
  <c r="B62" i="4"/>
  <c r="C62" i="4"/>
  <c r="D62" i="4"/>
  <c r="E62" i="4"/>
  <c r="F62" i="4"/>
  <c r="H62" i="4"/>
  <c r="I62" i="4"/>
  <c r="J62" i="4"/>
  <c r="K62" i="4"/>
  <c r="L62" i="4"/>
  <c r="M62" i="4"/>
  <c r="A63" i="4"/>
  <c r="B63" i="4"/>
  <c r="C63" i="4"/>
  <c r="D63" i="4"/>
  <c r="E63" i="4"/>
  <c r="F63" i="4"/>
  <c r="H63" i="4"/>
  <c r="I63" i="4"/>
  <c r="J63" i="4"/>
  <c r="K63" i="4"/>
  <c r="L63" i="4"/>
  <c r="M63" i="4"/>
  <c r="A64" i="4"/>
  <c r="B64" i="4"/>
  <c r="C64" i="4"/>
  <c r="D64" i="4"/>
  <c r="E64" i="4"/>
  <c r="F64" i="4"/>
  <c r="H64" i="4"/>
  <c r="I64" i="4"/>
  <c r="J64" i="4"/>
  <c r="K64" i="4"/>
  <c r="L64" i="4"/>
  <c r="M64" i="4"/>
  <c r="A65" i="4"/>
  <c r="B65" i="4"/>
  <c r="C65" i="4"/>
  <c r="D65" i="4"/>
  <c r="E65" i="4"/>
  <c r="F65" i="4"/>
  <c r="H65" i="4"/>
  <c r="I65" i="4"/>
  <c r="J65" i="4"/>
  <c r="K65" i="4"/>
  <c r="L65" i="4"/>
  <c r="M65" i="4"/>
  <c r="A66" i="4"/>
  <c r="B66" i="4"/>
  <c r="C66" i="4"/>
  <c r="D66" i="4"/>
  <c r="E66" i="4"/>
  <c r="F66" i="4"/>
  <c r="H66" i="4"/>
  <c r="I66" i="4"/>
  <c r="J66" i="4"/>
  <c r="K66" i="4"/>
  <c r="L66" i="4"/>
  <c r="M66" i="4"/>
  <c r="A67" i="4"/>
  <c r="B67" i="4"/>
  <c r="C67" i="4"/>
  <c r="D67" i="4"/>
  <c r="E67" i="4"/>
  <c r="F67" i="4"/>
  <c r="H67" i="4"/>
  <c r="I67" i="4"/>
  <c r="J67" i="4"/>
  <c r="K67" i="4"/>
  <c r="L67" i="4"/>
  <c r="M67" i="4"/>
  <c r="A68" i="4"/>
  <c r="B68" i="4"/>
  <c r="C68" i="4"/>
  <c r="D68" i="4"/>
  <c r="E68" i="4"/>
  <c r="F68" i="4"/>
  <c r="H68" i="4"/>
  <c r="I68" i="4"/>
  <c r="J68" i="4"/>
  <c r="K68" i="4"/>
  <c r="L68" i="4"/>
  <c r="M68" i="4"/>
  <c r="A69" i="4"/>
  <c r="B69" i="4"/>
  <c r="C69" i="4"/>
  <c r="D69" i="4"/>
  <c r="E69" i="4"/>
  <c r="F69" i="4"/>
  <c r="H69" i="4"/>
  <c r="I69" i="4"/>
  <c r="J69" i="4"/>
  <c r="K69" i="4"/>
  <c r="L69" i="4"/>
  <c r="M69" i="4"/>
  <c r="A70" i="4"/>
  <c r="B70" i="4"/>
  <c r="C70" i="4"/>
  <c r="D70" i="4"/>
  <c r="E70" i="4"/>
  <c r="F70" i="4"/>
  <c r="H70" i="4"/>
  <c r="I70" i="4"/>
  <c r="J70" i="4"/>
  <c r="K70" i="4"/>
  <c r="L70" i="4"/>
  <c r="M70" i="4"/>
  <c r="A71" i="4"/>
  <c r="B71" i="4"/>
  <c r="C71" i="4"/>
  <c r="D71" i="4"/>
  <c r="E71" i="4"/>
  <c r="F71" i="4"/>
  <c r="H71" i="4"/>
  <c r="I71" i="4"/>
  <c r="J71" i="4"/>
  <c r="K71" i="4"/>
  <c r="L71" i="4"/>
  <c r="M71" i="4"/>
  <c r="A72" i="4"/>
  <c r="B72" i="4"/>
  <c r="C72" i="4"/>
  <c r="D72" i="4"/>
  <c r="E72" i="4"/>
  <c r="F72" i="4"/>
  <c r="H72" i="4"/>
  <c r="I72" i="4"/>
  <c r="J72" i="4"/>
  <c r="K72" i="4"/>
  <c r="L72" i="4"/>
  <c r="M72" i="4"/>
  <c r="A73" i="4"/>
  <c r="B73" i="4"/>
  <c r="C73" i="4"/>
  <c r="D73" i="4"/>
  <c r="E73" i="4"/>
  <c r="F73" i="4"/>
  <c r="H73" i="4"/>
  <c r="I73" i="4"/>
  <c r="J73" i="4"/>
  <c r="K73" i="4"/>
  <c r="L73" i="4"/>
  <c r="M73" i="4"/>
  <c r="A74" i="4"/>
  <c r="B74" i="4"/>
  <c r="C74" i="4"/>
  <c r="D74" i="4"/>
  <c r="E74" i="4"/>
  <c r="F74" i="4"/>
  <c r="H74" i="4"/>
  <c r="I74" i="4"/>
  <c r="J74" i="4"/>
  <c r="K74" i="4"/>
  <c r="L74" i="4"/>
  <c r="M74" i="4"/>
  <c r="A75" i="4"/>
  <c r="B75" i="4"/>
  <c r="C75" i="4"/>
  <c r="D75" i="4"/>
  <c r="E75" i="4"/>
  <c r="F75" i="4"/>
  <c r="H75" i="4"/>
  <c r="I75" i="4"/>
  <c r="J75" i="4"/>
  <c r="K75" i="4"/>
  <c r="L75" i="4"/>
  <c r="M75" i="4"/>
  <c r="A76" i="4"/>
  <c r="B76" i="4"/>
  <c r="C76" i="4"/>
  <c r="D76" i="4"/>
  <c r="E76" i="4"/>
  <c r="F76" i="4"/>
  <c r="H76" i="4"/>
  <c r="I76" i="4"/>
  <c r="J76" i="4"/>
  <c r="K76" i="4"/>
  <c r="L76" i="4"/>
  <c r="M76" i="4"/>
  <c r="A77" i="4"/>
  <c r="B77" i="4"/>
  <c r="C77" i="4"/>
  <c r="D77" i="4"/>
  <c r="E77" i="4"/>
  <c r="F77" i="4"/>
  <c r="H77" i="4"/>
  <c r="I77" i="4"/>
  <c r="J77" i="4"/>
  <c r="K77" i="4"/>
  <c r="L77" i="4"/>
  <c r="M77" i="4"/>
  <c r="A78" i="4"/>
  <c r="B78" i="4"/>
  <c r="C78" i="4"/>
  <c r="D78" i="4"/>
  <c r="E78" i="4"/>
  <c r="F78" i="4"/>
  <c r="H78" i="4"/>
  <c r="I78" i="4"/>
  <c r="J78" i="4"/>
  <c r="K78" i="4"/>
  <c r="L78" i="4"/>
  <c r="M78" i="4"/>
  <c r="A79" i="4"/>
  <c r="B79" i="4"/>
  <c r="C79" i="4"/>
  <c r="D79" i="4"/>
  <c r="E79" i="4"/>
  <c r="F79" i="4"/>
  <c r="H79" i="4"/>
  <c r="I79" i="4"/>
  <c r="J79" i="4"/>
  <c r="K79" i="4"/>
  <c r="L79" i="4"/>
  <c r="M79" i="4"/>
  <c r="A80" i="4"/>
  <c r="B80" i="4"/>
  <c r="C80" i="4"/>
  <c r="D80" i="4"/>
  <c r="E80" i="4"/>
  <c r="F80" i="4"/>
  <c r="H80" i="4"/>
  <c r="I80" i="4"/>
  <c r="J80" i="4"/>
  <c r="K80" i="4"/>
  <c r="L80" i="4"/>
  <c r="M80" i="4"/>
  <c r="A81" i="4"/>
  <c r="B81" i="4"/>
  <c r="C81" i="4"/>
  <c r="D81" i="4"/>
  <c r="E81" i="4"/>
  <c r="F81" i="4"/>
  <c r="H81" i="4"/>
  <c r="I81" i="4"/>
  <c r="J81" i="4"/>
  <c r="K81" i="4"/>
  <c r="L81" i="4"/>
  <c r="M81" i="4"/>
  <c r="A82" i="4"/>
  <c r="B82" i="4"/>
  <c r="C82" i="4"/>
  <c r="D82" i="4"/>
  <c r="E82" i="4"/>
  <c r="F82" i="4"/>
  <c r="H82" i="4"/>
  <c r="I82" i="4"/>
  <c r="J82" i="4"/>
  <c r="K82" i="4"/>
  <c r="L82" i="4"/>
  <c r="M82" i="4"/>
  <c r="A83" i="4"/>
  <c r="B83" i="4"/>
  <c r="C83" i="4"/>
  <c r="D83" i="4"/>
  <c r="E83" i="4"/>
  <c r="F83" i="4"/>
  <c r="H83" i="4"/>
  <c r="I83" i="4"/>
  <c r="J83" i="4"/>
  <c r="K83" i="4"/>
  <c r="L83" i="4"/>
  <c r="M83" i="4"/>
  <c r="A84" i="4"/>
  <c r="B84" i="4"/>
  <c r="C84" i="4"/>
  <c r="D84" i="4"/>
  <c r="E84" i="4"/>
  <c r="F84" i="4"/>
  <c r="H84" i="4"/>
  <c r="I84" i="4"/>
  <c r="J84" i="4"/>
  <c r="K84" i="4"/>
  <c r="L84" i="4"/>
  <c r="M84" i="4"/>
  <c r="A85" i="4"/>
  <c r="B85" i="4"/>
  <c r="C85" i="4"/>
  <c r="D85" i="4"/>
  <c r="E85" i="4"/>
  <c r="F85" i="4"/>
  <c r="H85" i="4"/>
  <c r="I85" i="4"/>
  <c r="J85" i="4"/>
  <c r="K85" i="4"/>
  <c r="L85" i="4"/>
  <c r="M85" i="4"/>
  <c r="A86" i="4"/>
  <c r="B86" i="4"/>
  <c r="C86" i="4"/>
  <c r="D86" i="4"/>
  <c r="E86" i="4"/>
  <c r="F86" i="4"/>
  <c r="H86" i="4"/>
  <c r="I86" i="4"/>
  <c r="J86" i="4"/>
  <c r="K86" i="4"/>
  <c r="L86" i="4"/>
  <c r="M86" i="4"/>
  <c r="A87" i="4"/>
  <c r="B87" i="4"/>
  <c r="C87" i="4"/>
  <c r="D87" i="4"/>
  <c r="E87" i="4"/>
  <c r="F87" i="4"/>
  <c r="H87" i="4"/>
  <c r="I87" i="4"/>
  <c r="J87" i="4"/>
  <c r="K87" i="4"/>
  <c r="L87" i="4"/>
  <c r="M87" i="4"/>
  <c r="A88" i="4"/>
  <c r="B88" i="4"/>
  <c r="C88" i="4"/>
  <c r="D88" i="4"/>
  <c r="E88" i="4"/>
  <c r="F88" i="4"/>
  <c r="H88" i="4"/>
  <c r="I88" i="4"/>
  <c r="J88" i="4"/>
  <c r="K88" i="4"/>
  <c r="L88" i="4"/>
  <c r="M88" i="4"/>
  <c r="A89" i="4"/>
  <c r="B89" i="4"/>
  <c r="C89" i="4"/>
  <c r="D89" i="4"/>
  <c r="E89" i="4"/>
  <c r="F89" i="4"/>
  <c r="H89" i="4"/>
  <c r="I89" i="4"/>
  <c r="J89" i="4"/>
  <c r="K89" i="4"/>
  <c r="L89" i="4"/>
  <c r="M89" i="4"/>
  <c r="A90" i="4"/>
  <c r="B90" i="4"/>
  <c r="C90" i="4"/>
  <c r="D90" i="4"/>
  <c r="E90" i="4"/>
  <c r="F90" i="4"/>
  <c r="H90" i="4"/>
  <c r="I90" i="4"/>
  <c r="J90" i="4"/>
  <c r="K90" i="4"/>
  <c r="L90" i="4"/>
  <c r="M90" i="4"/>
  <c r="A91" i="4"/>
  <c r="B91" i="4"/>
  <c r="C91" i="4"/>
  <c r="D91" i="4"/>
  <c r="E91" i="4"/>
  <c r="F91" i="4"/>
  <c r="H91" i="4"/>
  <c r="I91" i="4"/>
  <c r="J91" i="4"/>
  <c r="K91" i="4"/>
  <c r="L91" i="4"/>
  <c r="M91" i="4"/>
  <c r="A92" i="4"/>
  <c r="B92" i="4"/>
  <c r="C92" i="4"/>
  <c r="D92" i="4"/>
  <c r="E92" i="4"/>
  <c r="F92" i="4"/>
  <c r="H92" i="4"/>
  <c r="I92" i="4"/>
  <c r="J92" i="4"/>
  <c r="K92" i="4"/>
  <c r="L92" i="4"/>
  <c r="M92" i="4"/>
  <c r="A93" i="4"/>
  <c r="B93" i="4"/>
  <c r="C93" i="4"/>
  <c r="D93" i="4"/>
  <c r="E93" i="4"/>
  <c r="F93" i="4"/>
  <c r="H93" i="4"/>
  <c r="I93" i="4"/>
  <c r="J93" i="4"/>
  <c r="K93" i="4"/>
  <c r="L93" i="4"/>
  <c r="M93" i="4"/>
  <c r="F94" i="4"/>
  <c r="H94" i="4"/>
  <c r="I94" i="4"/>
  <c r="J94" i="4"/>
  <c r="K94" i="4"/>
  <c r="L94" i="4"/>
  <c r="M94" i="4"/>
  <c r="A95" i="4"/>
  <c r="B95" i="4"/>
  <c r="C95" i="4"/>
  <c r="D95" i="4"/>
  <c r="E95" i="4"/>
  <c r="F95" i="4"/>
  <c r="H95" i="4"/>
  <c r="I95" i="4"/>
  <c r="J95" i="4"/>
  <c r="K95" i="4"/>
  <c r="L95" i="4"/>
  <c r="M95" i="4"/>
  <c r="A96" i="4"/>
  <c r="B96" i="4"/>
  <c r="C96" i="4"/>
  <c r="D96" i="4"/>
  <c r="E96" i="4"/>
  <c r="F96" i="4"/>
  <c r="H96" i="4"/>
  <c r="I96" i="4"/>
  <c r="J96" i="4"/>
  <c r="K96" i="4"/>
  <c r="L96" i="4"/>
  <c r="M96" i="4"/>
  <c r="A97" i="4"/>
  <c r="B97" i="4"/>
  <c r="C97" i="4"/>
  <c r="D97" i="4"/>
  <c r="E97" i="4"/>
  <c r="F97" i="4"/>
  <c r="H97" i="4"/>
  <c r="I97" i="4"/>
  <c r="J97" i="4"/>
  <c r="K97" i="4"/>
  <c r="L97" i="4"/>
  <c r="M97" i="4"/>
  <c r="A98" i="4"/>
  <c r="B98" i="4"/>
  <c r="C98" i="4"/>
  <c r="D98" i="4"/>
  <c r="E98" i="4"/>
  <c r="F98" i="4"/>
  <c r="H98" i="4"/>
  <c r="I98" i="4"/>
  <c r="J98" i="4"/>
  <c r="K98" i="4"/>
  <c r="L98" i="4"/>
  <c r="M98" i="4"/>
  <c r="A99" i="4"/>
  <c r="B99" i="4"/>
  <c r="C99" i="4"/>
  <c r="D99" i="4"/>
  <c r="E99" i="4"/>
  <c r="F99" i="4"/>
  <c r="H99" i="4"/>
  <c r="I99" i="4"/>
  <c r="J99" i="4"/>
  <c r="K99" i="4"/>
  <c r="L99" i="4"/>
  <c r="M99" i="4"/>
  <c r="A100" i="4"/>
  <c r="B100" i="4"/>
  <c r="C100" i="4"/>
  <c r="D100" i="4"/>
  <c r="E100" i="4"/>
  <c r="F100" i="4"/>
  <c r="H100" i="4"/>
  <c r="I100" i="4"/>
  <c r="J100" i="4"/>
  <c r="K100" i="4"/>
  <c r="L100" i="4"/>
  <c r="M100" i="4"/>
  <c r="A101" i="4"/>
  <c r="B101" i="4"/>
  <c r="C101" i="4"/>
  <c r="D101" i="4"/>
  <c r="E101" i="4"/>
  <c r="F101" i="4"/>
  <c r="H101" i="4"/>
  <c r="I101" i="4"/>
  <c r="J101" i="4"/>
  <c r="K101" i="4"/>
  <c r="L101" i="4"/>
  <c r="M101" i="4"/>
  <c r="A102" i="4"/>
  <c r="B102" i="4"/>
  <c r="C102" i="4"/>
  <c r="D102" i="4"/>
  <c r="E102" i="4"/>
  <c r="F102" i="4"/>
  <c r="H102" i="4"/>
  <c r="I102" i="4"/>
  <c r="J102" i="4"/>
  <c r="K102" i="4"/>
  <c r="L102" i="4"/>
  <c r="M102" i="4"/>
  <c r="A103" i="4"/>
  <c r="B103" i="4"/>
  <c r="C103" i="4"/>
  <c r="D103" i="4"/>
  <c r="E103" i="4"/>
  <c r="F103" i="4"/>
  <c r="H103" i="4"/>
  <c r="I103" i="4"/>
  <c r="J103" i="4"/>
  <c r="K103" i="4"/>
  <c r="L103" i="4"/>
  <c r="M103" i="4"/>
  <c r="A104" i="4"/>
  <c r="B104" i="4"/>
  <c r="C104" i="4"/>
  <c r="D104" i="4"/>
  <c r="E104" i="4"/>
  <c r="F104" i="4"/>
  <c r="H104" i="4"/>
  <c r="I104" i="4"/>
  <c r="J104" i="4"/>
  <c r="K104" i="4"/>
  <c r="L104" i="4"/>
  <c r="M104" i="4"/>
  <c r="A105" i="4"/>
  <c r="B105" i="4"/>
  <c r="C105" i="4"/>
  <c r="D105" i="4"/>
  <c r="E105" i="4"/>
  <c r="F105" i="4"/>
  <c r="H105" i="4"/>
  <c r="I105" i="4"/>
  <c r="J105" i="4"/>
  <c r="K105" i="4"/>
  <c r="L105" i="4"/>
  <c r="M105" i="4"/>
  <c r="A106" i="4"/>
  <c r="B106" i="4"/>
  <c r="C106" i="4"/>
  <c r="D106" i="4"/>
  <c r="E106" i="4"/>
  <c r="F106" i="4"/>
  <c r="H106" i="4"/>
  <c r="I106" i="4"/>
  <c r="J106" i="4"/>
  <c r="K106" i="4"/>
  <c r="L106" i="4"/>
  <c r="M106" i="4"/>
  <c r="A107" i="4"/>
  <c r="B107" i="4"/>
  <c r="C107" i="4"/>
  <c r="D107" i="4"/>
  <c r="E107" i="4"/>
  <c r="F107" i="4"/>
  <c r="H107" i="4"/>
  <c r="I107" i="4"/>
  <c r="J107" i="4"/>
  <c r="K107" i="4"/>
  <c r="L107" i="4"/>
  <c r="M107" i="4"/>
  <c r="A108" i="4"/>
  <c r="B108" i="4"/>
  <c r="C108" i="4"/>
  <c r="D108" i="4"/>
  <c r="E108" i="4"/>
  <c r="F108" i="4"/>
  <c r="H108" i="4"/>
  <c r="I108" i="4"/>
  <c r="J108" i="4"/>
  <c r="K108" i="4"/>
  <c r="L108" i="4"/>
  <c r="M108" i="4"/>
  <c r="C109" i="4"/>
  <c r="D109" i="4"/>
  <c r="F109" i="4"/>
  <c r="H109" i="4"/>
  <c r="I109" i="4"/>
  <c r="L109" i="4"/>
  <c r="M109" i="4"/>
  <c r="N92" i="4" l="1"/>
  <c r="N84" i="4"/>
  <c r="N57" i="4"/>
  <c r="N25" i="4"/>
  <c r="N17" i="4"/>
  <c r="N89" i="4"/>
  <c r="N52" i="4"/>
  <c r="N44" i="4"/>
  <c r="N20" i="4"/>
  <c r="N60" i="4"/>
  <c r="N28" i="4"/>
  <c r="N103" i="4"/>
  <c r="N100" i="4"/>
  <c r="N93" i="4"/>
  <c r="N87" i="4"/>
  <c r="N85" i="4"/>
  <c r="N68" i="4"/>
  <c r="N61" i="4"/>
  <c r="N55" i="4"/>
  <c r="N53" i="4"/>
  <c r="N39" i="4"/>
  <c r="N36" i="4"/>
  <c r="N29" i="4"/>
  <c r="N21" i="4"/>
  <c r="N12" i="4"/>
  <c r="N108" i="4"/>
  <c r="N106" i="4"/>
  <c r="N76" i="4"/>
  <c r="N74" i="4"/>
  <c r="N50" i="4"/>
  <c r="N42" i="4"/>
  <c r="N18" i="4"/>
  <c r="N105" i="4"/>
  <c r="N97" i="4"/>
  <c r="N81" i="4"/>
  <c r="N80" i="4"/>
  <c r="N73" i="4"/>
  <c r="N65" i="4"/>
  <c r="N49" i="4"/>
  <c r="N48" i="4"/>
  <c r="N41" i="4"/>
  <c r="N33" i="4"/>
  <c r="N16" i="4"/>
  <c r="N99" i="4"/>
  <c r="N67" i="4"/>
  <c r="N101" i="4"/>
  <c r="N96" i="4"/>
  <c r="N94" i="4"/>
  <c r="N82" i="4"/>
  <c r="N71" i="4"/>
  <c r="N62" i="4"/>
  <c r="N30" i="4"/>
  <c r="N107" i="4"/>
  <c r="N88" i="4"/>
  <c r="N75" i="4"/>
  <c r="N56" i="4"/>
  <c r="N43" i="4"/>
  <c r="N24" i="4"/>
  <c r="N11" i="4"/>
  <c r="N95" i="4"/>
  <c r="N86" i="4"/>
  <c r="N63" i="4"/>
  <c r="N54" i="4"/>
  <c r="N31" i="4"/>
  <c r="N22" i="4"/>
  <c r="N35" i="4"/>
  <c r="N10" i="4"/>
  <c r="N78" i="4"/>
  <c r="N66" i="4"/>
  <c r="N46" i="4"/>
  <c r="N34" i="4"/>
  <c r="N23" i="4"/>
  <c r="N14" i="4"/>
  <c r="N98" i="4"/>
  <c r="N91" i="4"/>
  <c r="N79" i="4"/>
  <c r="N77" i="4"/>
  <c r="N72" i="4"/>
  <c r="N59" i="4"/>
  <c r="N45" i="4"/>
  <c r="N40" i="4"/>
  <c r="N27" i="4"/>
  <c r="N15" i="4"/>
  <c r="N13" i="4"/>
  <c r="N109" i="4"/>
  <c r="N104" i="4"/>
  <c r="N102" i="4"/>
  <c r="N90" i="4"/>
  <c r="N70" i="4"/>
  <c r="N47" i="4"/>
  <c r="N38" i="4"/>
  <c r="N83" i="4"/>
  <c r="N69" i="4"/>
  <c r="N64" i="4"/>
  <c r="N58" i="4"/>
  <c r="N51" i="4"/>
  <c r="N37" i="4"/>
  <c r="N32" i="4"/>
  <c r="N26" i="4"/>
  <c r="N19" i="4"/>
  <c r="B9" i="4"/>
  <c r="D27" i="14" l="1"/>
  <c r="E27" i="14"/>
  <c r="F27" i="14"/>
  <c r="G27" i="14"/>
  <c r="H27" i="14"/>
  <c r="I27" i="14"/>
  <c r="C27" i="14"/>
  <c r="C25" i="14"/>
  <c r="C22" i="14"/>
  <c r="A33" i="14"/>
  <c r="D14" i="14" l="1"/>
  <c r="E14" i="14"/>
  <c r="F14" i="14"/>
  <c r="G14" i="14"/>
  <c r="H14" i="14"/>
  <c r="I14" i="14"/>
  <c r="C14" i="14"/>
  <c r="I22" i="14"/>
  <c r="H22" i="14"/>
  <c r="G22" i="14"/>
  <c r="F22" i="14"/>
  <c r="E22" i="14"/>
  <c r="D22" i="14"/>
  <c r="H25" i="14"/>
  <c r="I25" i="14"/>
  <c r="D25" i="14"/>
  <c r="E25" i="14"/>
  <c r="F25" i="14"/>
  <c r="G25" i="14"/>
  <c r="A36" i="14"/>
  <c r="B37" i="14"/>
  <c r="A34" i="14"/>
  <c r="B33" i="14"/>
  <c r="B39" i="14"/>
  <c r="B34" i="14"/>
  <c r="B36" i="14"/>
  <c r="B38" i="14"/>
  <c r="A37" i="14"/>
  <c r="A39" i="14"/>
  <c r="A35" i="14"/>
  <c r="A38" i="14"/>
  <c r="B35" i="14"/>
  <c r="H5" i="11" l="1"/>
  <c r="H6" i="11"/>
  <c r="H7" i="11"/>
  <c r="H8" i="11"/>
  <c r="H9" i="11"/>
  <c r="H10" i="11"/>
  <c r="H11" i="11"/>
  <c r="H12" i="11"/>
  <c r="H13" i="11"/>
  <c r="H14" i="11"/>
  <c r="H15" i="11"/>
  <c r="H16" i="11"/>
  <c r="H17" i="11"/>
  <c r="H18" i="11"/>
  <c r="H19" i="11"/>
  <c r="H20" i="11"/>
  <c r="H21" i="11"/>
  <c r="H22" i="11"/>
  <c r="H23" i="11"/>
  <c r="H24" i="11"/>
  <c r="H25" i="11"/>
  <c r="H26" i="11"/>
  <c r="H27" i="11"/>
  <c r="H28" i="11"/>
  <c r="H29" i="11"/>
  <c r="H30" i="11"/>
  <c r="H4" i="11"/>
  <c r="M5" i="4" l="1"/>
  <c r="M6" i="4"/>
  <c r="M7" i="4"/>
  <c r="M8" i="4"/>
  <c r="M9" i="4"/>
  <c r="M4" i="4"/>
  <c r="L9" i="4"/>
  <c r="L8" i="4"/>
  <c r="L7" i="4"/>
  <c r="L6" i="4"/>
  <c r="L5" i="4"/>
  <c r="L4" i="4"/>
  <c r="J4" i="4"/>
  <c r="J5" i="4"/>
  <c r="J6" i="4"/>
  <c r="J7" i="4"/>
  <c r="J8" i="4"/>
  <c r="J9" i="4"/>
  <c r="I5" i="4"/>
  <c r="I6" i="4"/>
  <c r="I7" i="4"/>
  <c r="I8" i="4"/>
  <c r="I9" i="4"/>
  <c r="I4" i="4"/>
  <c r="H5" i="4"/>
  <c r="H6" i="4"/>
  <c r="H7" i="4"/>
  <c r="H8" i="4"/>
  <c r="H9" i="4"/>
  <c r="H4" i="4"/>
  <c r="F9" i="4"/>
  <c r="G8" i="4"/>
  <c r="F8" i="4"/>
  <c r="G7" i="4"/>
  <c r="F7" i="4"/>
  <c r="G6" i="4"/>
  <c r="F6" i="4"/>
  <c r="G5" i="4"/>
  <c r="F5" i="4"/>
  <c r="G4" i="4"/>
  <c r="F4" i="4"/>
  <c r="A9" i="4"/>
  <c r="A8" i="4"/>
  <c r="A7" i="4"/>
  <c r="A6" i="4"/>
  <c r="A5" i="4"/>
  <c r="A4" i="4"/>
  <c r="B5" i="4"/>
  <c r="B6" i="4"/>
  <c r="B7" i="4"/>
  <c r="B8" i="4"/>
  <c r="B4" i="4"/>
  <c r="K4" i="4" l="1"/>
  <c r="K6" i="4"/>
  <c r="K7" i="4"/>
  <c r="K8" i="4"/>
  <c r="K5" i="4"/>
  <c r="K9" i="4"/>
  <c r="E4" i="4"/>
  <c r="D8" i="4"/>
  <c r="D4" i="4"/>
  <c r="E7" i="4"/>
  <c r="D5" i="4"/>
  <c r="D7" i="4"/>
  <c r="E6" i="4"/>
  <c r="D6" i="4"/>
  <c r="E5" i="4"/>
  <c r="E9" i="4"/>
  <c r="D9" i="4"/>
  <c r="C4" i="4"/>
  <c r="C8" i="4"/>
  <c r="E8" i="4"/>
  <c r="C9" i="4"/>
  <c r="C6" i="4"/>
  <c r="C5" i="4"/>
  <c r="C7" i="4"/>
  <c r="N9" i="4" l="1"/>
  <c r="N5" i="4"/>
  <c r="N7" i="4"/>
  <c r="N6" i="4"/>
  <c r="N8" i="4"/>
  <c r="N4" i="4"/>
</calcChain>
</file>

<file path=xl/sharedStrings.xml><?xml version="1.0" encoding="utf-8"?>
<sst xmlns="http://schemas.openxmlformats.org/spreadsheetml/2006/main" count="6647" uniqueCount="2183">
  <si>
    <t>Fases</t>
  </si>
  <si>
    <t>Sesiones</t>
  </si>
  <si>
    <t>Objetivo</t>
  </si>
  <si>
    <t>Fase 1: Comprender</t>
  </si>
  <si>
    <r>
      <t xml:space="preserve">Sesión 1: </t>
    </r>
    <r>
      <rPr>
        <sz val="11"/>
        <color rgb="FF8EA9DB"/>
        <rFont val="Titillium Web"/>
      </rPr>
      <t>Involucrar a los participantes e interesados</t>
    </r>
  </si>
  <si>
    <t>Consolidar el grupo encargado de construir el PETI.</t>
  </si>
  <si>
    <r>
      <t xml:space="preserve">Sesión 2: </t>
    </r>
    <r>
      <rPr>
        <sz val="11"/>
        <color rgb="FF8EA9DB"/>
        <rFont val="Titillium Web"/>
      </rPr>
      <t xml:space="preserve">Entender la estrategia </t>
    </r>
  </si>
  <si>
    <t>Consolidar la información de la entidad pública utilizando los insumos existentes.</t>
  </si>
  <si>
    <r>
      <t>Sesión 3:</t>
    </r>
    <r>
      <rPr>
        <sz val="11"/>
        <color rgb="FF8EA9DB"/>
        <rFont val="Titillium Web"/>
      </rPr>
      <t xml:space="preserve"> Identificar y caracterizar los servicios</t>
    </r>
  </si>
  <si>
    <t>Listar los servicios ofrecidos a los usuarios.</t>
  </si>
  <si>
    <r>
      <t xml:space="preserve">Sesión 4: </t>
    </r>
    <r>
      <rPr>
        <sz val="11"/>
        <color rgb="FF8EA9DB"/>
        <rFont val="Titillium Web"/>
      </rPr>
      <t>Identificar y caracterizar la operación</t>
    </r>
  </si>
  <si>
    <t>Listar las capacidades y los procesos internos de la entidad pública.</t>
  </si>
  <si>
    <r>
      <t xml:space="preserve">Sesión 5: </t>
    </r>
    <r>
      <rPr>
        <sz val="11"/>
        <color rgb="FF8EA9DB"/>
        <rFont val="Titillium Web"/>
      </rPr>
      <t>Evaluar y comprender los servicios</t>
    </r>
  </si>
  <si>
    <t>Hacer un análisis de impacto de los servicio y procesos y construir las fichas de los de mayor impacto</t>
  </si>
  <si>
    <t>5 sesiones de la fase 1</t>
  </si>
  <si>
    <t>Fase 2: Analizar</t>
  </si>
  <si>
    <r>
      <t xml:space="preserve">Sesión 6: </t>
    </r>
    <r>
      <rPr>
        <sz val="11"/>
        <color rgb="FF8EA9DB"/>
        <rFont val="Titillium Web"/>
      </rPr>
      <t>Analizar los factores internos y externos</t>
    </r>
  </si>
  <si>
    <t>Realizar un análisis de las debilidades y oportunidades de la entidad pública.</t>
  </si>
  <si>
    <r>
      <t xml:space="preserve">Sesión 7: </t>
    </r>
    <r>
      <rPr>
        <sz val="11"/>
        <color rgb="FF8EA9DB"/>
        <rFont val="Titillium Web"/>
      </rPr>
      <t>Analizar el entorno y la normatividad vigente</t>
    </r>
  </si>
  <si>
    <t>Realizar un análisis de los factores externos políticos, económicos, sociales, tecnológicos y normatividad vigente que afecta la entidad pública.</t>
  </si>
  <si>
    <r>
      <t xml:space="preserve">Sesión 8: </t>
    </r>
    <r>
      <rPr>
        <sz val="11"/>
        <color rgb="FF8EA9DB"/>
        <rFont val="Titillium Web"/>
      </rPr>
      <t>Caracterizar los usuarios</t>
    </r>
  </si>
  <si>
    <t>Caracterizar los usuarios a los que la entidad presta sus servicios</t>
  </si>
  <si>
    <r>
      <t xml:space="preserve">Sesión 9: </t>
    </r>
    <r>
      <rPr>
        <sz val="11"/>
        <color rgb="FF8EA9DB"/>
        <rFont val="Titillium Web"/>
      </rPr>
      <t>Evaluar las tendencias tecnológicas</t>
    </r>
  </si>
  <si>
    <t>Evaluar las tendencias tecnológicas de la cuarta revolución industrial.</t>
  </si>
  <si>
    <r>
      <t xml:space="preserve">Sesión 10: </t>
    </r>
    <r>
      <rPr>
        <sz val="11"/>
        <color rgb="FF8EA9DB"/>
        <rFont val="Titillium Web"/>
      </rPr>
      <t>Consolidar la matriz de hallazgos</t>
    </r>
  </si>
  <si>
    <t>Construir la matriz de hallazgos y oportunidades de mejora de los servicios y operación de la entidad.</t>
  </si>
  <si>
    <t>5 sesiones de la fase 2</t>
  </si>
  <si>
    <t>Fase 3: Construir</t>
  </si>
  <si>
    <r>
      <t xml:space="preserve">Sesión 11: </t>
    </r>
    <r>
      <rPr>
        <sz val="11"/>
        <color rgb="FF8EA9DB"/>
        <rFont val="Titillium Web"/>
      </rPr>
      <t>Construir la Estrategia de TI</t>
    </r>
  </si>
  <si>
    <t>Construir la estrategia de TI y reportar el avance actual</t>
  </si>
  <si>
    <r>
      <t xml:space="preserve">Sesión 12: </t>
    </r>
    <r>
      <rPr>
        <sz val="11"/>
        <color rgb="FF8EA9DB"/>
        <rFont val="Titillium Web"/>
      </rPr>
      <t>Identificar mejoras en los servicios y la operación</t>
    </r>
  </si>
  <si>
    <t>Definir las acciones de mejora en las fichas de servicio y proceso</t>
  </si>
  <si>
    <r>
      <t xml:space="preserve">Sesión 13: </t>
    </r>
    <r>
      <rPr>
        <sz val="11"/>
        <color rgb="FF8EA9DB"/>
        <rFont val="Titillium Web"/>
      </rPr>
      <t>Identificar las brechas</t>
    </r>
  </si>
  <si>
    <t>Identificar las acciones de mejora que permitirán ofrecer mejores servicios.</t>
  </si>
  <si>
    <r>
      <t xml:space="preserve">Sesión 14: </t>
    </r>
    <r>
      <rPr>
        <sz val="11"/>
        <color rgb="FF8EA9DB"/>
        <rFont val="Titillium Web"/>
      </rPr>
      <t>Consolidar y priorizar las iniciativas de inversión</t>
    </r>
  </si>
  <si>
    <t>Definir iniciativas de inversión y priorizarlas</t>
  </si>
  <si>
    <r>
      <t xml:space="preserve">Sesión 15: </t>
    </r>
    <r>
      <rPr>
        <sz val="11"/>
        <color rgb="FF8EA9DB"/>
        <rFont val="Titillium Web"/>
      </rPr>
      <t>Consolidar los gastos asociados a la operación</t>
    </r>
  </si>
  <si>
    <t>Identificar los gastos asociados a la operación del área de tecnologías de la información o quien haga sus veces.</t>
  </si>
  <si>
    <r>
      <t xml:space="preserve">Sesión 16: </t>
    </r>
    <r>
      <rPr>
        <sz val="11"/>
        <color rgb="FF8EA9DB"/>
        <rFont val="Titillium Web"/>
      </rPr>
      <t>Identificar los planes de la Política de Gobierno Digital</t>
    </r>
  </si>
  <si>
    <t>Identificar los planes de la política de gobierno digital e incorporar las iniciativas con componentes de TI al PETI.</t>
  </si>
  <si>
    <r>
      <t xml:space="preserve">Sesión 17: </t>
    </r>
    <r>
      <rPr>
        <sz val="11"/>
        <color rgb="FF8EA9DB"/>
        <rFont val="Titillium Web"/>
      </rPr>
      <t>Construir la hoja de ruta</t>
    </r>
  </si>
  <si>
    <t>Construir la hoja de ruta del área de Tecnologías de la información o quien haga sus veces.</t>
  </si>
  <si>
    <r>
      <t xml:space="preserve">Sesión 18: </t>
    </r>
    <r>
      <rPr>
        <sz val="11"/>
        <color rgb="FF8EA9DB"/>
        <rFont val="Titillium Web"/>
      </rPr>
      <t>Definir las comunicaciones del PETI</t>
    </r>
  </si>
  <si>
    <t>Definir el plan de comunicaciones del PETI.</t>
  </si>
  <si>
    <r>
      <t xml:space="preserve">Sesión 19: </t>
    </r>
    <r>
      <rPr>
        <sz val="11"/>
        <color rgb="FF8EA9DB"/>
        <rFont val="Titillium Web"/>
      </rPr>
      <t>Construir el PETI</t>
    </r>
  </si>
  <si>
    <t>Construir el Plan Estratégico de Tecnologías de la información con los productos construidos en las sesiones</t>
  </si>
  <si>
    <t>9 sesiones de la fase 3</t>
  </si>
  <si>
    <t>Fase 4: Presentar</t>
  </si>
  <si>
    <r>
      <t xml:space="preserve">Sesión 20: </t>
    </r>
    <r>
      <rPr>
        <sz val="11"/>
        <color rgb="FF8EA9DB"/>
        <rFont val="Titillium Web"/>
      </rPr>
      <t xml:space="preserve"> Definir el  seguimiento y control del PETI</t>
    </r>
  </si>
  <si>
    <t>Definir el tablero de indicadores para medir el avance en la estrategia de TI.</t>
  </si>
  <si>
    <r>
      <t xml:space="preserve">Sesión 21: </t>
    </r>
    <r>
      <rPr>
        <sz val="11"/>
        <color rgb="FF8EA9DB"/>
        <rFont val="Titillium Web"/>
      </rPr>
      <t>Aprobar y publicar el PETI</t>
    </r>
  </si>
  <si>
    <t xml:space="preserve">Aprobar el PETI por la alta dirección. </t>
  </si>
  <si>
    <r>
      <t xml:space="preserve">Sesión 22: </t>
    </r>
    <r>
      <rPr>
        <sz val="11"/>
        <color rgb="FF8EA9DB"/>
        <rFont val="Titillium Web"/>
      </rPr>
      <t xml:space="preserve">Presentar el PETI </t>
    </r>
  </si>
  <si>
    <t>Presentar el PETI a los interesados.</t>
  </si>
  <si>
    <r>
      <t xml:space="preserve">Sesión 23: </t>
    </r>
    <r>
      <rPr>
        <sz val="11"/>
        <color rgb="FF8EA9DB"/>
        <rFont val="Titillium Web"/>
      </rPr>
      <t>Validar equivalencias y relación de evidencias</t>
    </r>
  </si>
  <si>
    <t>Revisar las equivalencias del PETI con otros modelos de medición.</t>
  </si>
  <si>
    <t>4 sesiones de la fase 4</t>
  </si>
  <si>
    <t xml:space="preserve">GOBERNACIÓN DE NORTE DE SANTANDER  PETI 2020 2023 MÁS OPORTUNIDADES PARA TODOS </t>
  </si>
  <si>
    <t>Grupo para la construcción del PETI</t>
  </si>
  <si>
    <t>Área</t>
  </si>
  <si>
    <t>Nombre de las personas</t>
  </si>
  <si>
    <t>Función</t>
  </si>
  <si>
    <t>Planeación</t>
  </si>
  <si>
    <t xml:space="preserve">Víctor  Oliverio Peña Maldonado  – Secretario de Planeación y Desarrollo Territorial </t>
  </si>
  <si>
    <t>Garantizar que las acciones y mejoras propuestas estén alineadas con el Plan estratégico Institucional</t>
  </si>
  <si>
    <t>Tecnologías de la Información</t>
  </si>
  <si>
    <t xml:space="preserve">Marina Lozano Ropero – Secretaria de Tecnologías de la Información y Comunicaciones – CIO de Tecnologías 
Patricia Herrera Ruiz, Líder de Gobierno Digital y Enlace de Calidad del Proceso de Gestión de Tecnologías </t>
  </si>
  <si>
    <t xml:space="preserve">Orientar a las áreas en la definición de las acciones de mejora. </t>
  </si>
  <si>
    <t>Áreas Misionales</t>
  </si>
  <si>
    <r>
      <rPr>
        <sz val="11"/>
        <rFont val="Calibri"/>
        <family val="2"/>
        <scheme val="minor"/>
      </rPr>
      <t>Víctor Oliverio Peña  Maldonado – Líder de los Procesos de Apoyo de Gestión Municipal y de Gestión de la Información Territorial.
Pepe Ruíz – Líder del Proceso de Gestión del Desarrollo Social.
Wilmar Arévalo - Líder del Proceso Gestión del Desarrollo Económico.
Laura Cristina Cáceres- Secretaria de Educación  y Líder del Mapa de Macroprocesos del Sector  Educativo Departamental 
Efraín Pacheco  - Líder del Proceso de Gestión para el Desarrollo de la Infraestructura Territoria</t>
    </r>
    <r>
      <rPr>
        <sz val="11"/>
        <color theme="0" tint="-0.34998626667073579"/>
        <rFont val="Calibri"/>
        <family val="2"/>
        <scheme val="minor"/>
      </rPr>
      <t xml:space="preserve">l 
</t>
    </r>
  </si>
  <si>
    <t>Definir las oportunidades de mejora y posibles soluciones a cada una</t>
  </si>
  <si>
    <t>Atención al Ciudadano</t>
  </si>
  <si>
    <t xml:space="preserve">Edna Carolina Joya  – Secretaria General: Líder de los  Procesos de Atención al  Ciudadano y Racionalización de Trámites </t>
  </si>
  <si>
    <t>Definir las necesidades de los usuarios de la entidad y posibles soluciones a cada una</t>
  </si>
  <si>
    <t>Secretaría General
(Financiera)</t>
  </si>
  <si>
    <t xml:space="preserve">Oscar Guillermo Gerardino – Secretario de Hacienda: Líder del Proceso de Gestión Financiera </t>
  </si>
  <si>
    <t>Identificar el presupuesto que se debe asignar para cada acción.</t>
  </si>
  <si>
    <t>Secretaría General
(Representante legal)</t>
  </si>
  <si>
    <t>Silvano Serrano Guerrero – Gobernador Departamento Norte de Santander : Responsable Institucional de la Política de Gobierno Digital y  de  coordinar, hacer seguimiento y verificación de la implementación de la Política.</t>
  </si>
  <si>
    <t>Coordinar, hacer seguimiento y verificación de la implementación de las acciones definidas</t>
  </si>
  <si>
    <t>Oficina de control interno</t>
  </si>
  <si>
    <t xml:space="preserve">Mary Luz Lizarazo Téllez, Jefe Oficina Asesora Control Interno de Gestión: Líder del Proceso de  Seguimiento, Control y Evaluación </t>
  </si>
  <si>
    <t>Controlar y gestionar los riesgos asociados.</t>
  </si>
  <si>
    <t>Áreas de apoyo</t>
  </si>
  <si>
    <t xml:space="preserve">Ingenieros Elkin Rangel, Líder Área Infraestructura Tecnológica; Christian Saravia, Seguridad y Privacidad de la Información; Judith Lizarazo, Líder Política de Racionalización de Trámites, Narcy Iscalá, Yasmín Ballesteros y deás usuarios del SUIT  de la entidad </t>
  </si>
  <si>
    <t>Velar por la adopción del modelo de Seguridad y Privacidad de la Información</t>
  </si>
  <si>
    <t>Otros Participantes</t>
  </si>
  <si>
    <t>Nombre</t>
  </si>
  <si>
    <t xml:space="preserve">Oficina Sistema de Gestión de Calidad </t>
  </si>
  <si>
    <t xml:space="preserve">Pablo González Afanador – Coordinador Oficina de Calidad 
Juan Carlos Posada –  Coordinador Oficina de Calidad  de la Secretaría de Educación Departamental </t>
  </si>
  <si>
    <t>Ficha de la Entidad</t>
  </si>
  <si>
    <t>Nombre de la Entidad</t>
  </si>
  <si>
    <t>Gobernación de Norte de Santander</t>
  </si>
  <si>
    <t>Municipio</t>
  </si>
  <si>
    <t>Cúcuta</t>
  </si>
  <si>
    <t>Orden o Suborden</t>
  </si>
  <si>
    <t>Departamental</t>
  </si>
  <si>
    <t>Presupuesto ejecutado en la  última vigencia en toda la entidad</t>
  </si>
  <si>
    <t>Naturaleza Jurídica</t>
  </si>
  <si>
    <t xml:space="preserve">Gobernación </t>
  </si>
  <si>
    <t>Presupuesto de TI ejecutado última vigencia</t>
  </si>
  <si>
    <t>Nivel</t>
  </si>
  <si>
    <t>Central</t>
  </si>
  <si>
    <t>Fecha de última actualización plan estratégico institucional</t>
  </si>
  <si>
    <t>Tipo de Vinculación</t>
  </si>
  <si>
    <t xml:space="preserve">Adscripción </t>
  </si>
  <si>
    <t>Fecha de última actualización plan estratégico de TI</t>
  </si>
  <si>
    <t>Representante Legal</t>
  </si>
  <si>
    <t xml:space="preserve">Gobernador </t>
  </si>
  <si>
    <t xml:space="preserve">Silvano Serrano Guerrero </t>
  </si>
  <si>
    <t>Estrategia de la Entidad</t>
  </si>
  <si>
    <t>Misión de la entidad</t>
  </si>
  <si>
    <r>
      <rPr>
        <sz val="12"/>
        <rFont val="Calibri"/>
        <family val="2"/>
        <scheme val="minor"/>
      </rPr>
      <t>Liderar el desarrollo armónico del territorio Nortesantandereano mediante la gestión integral, impulsando la participación comprometida de todos los actores de la sociedad con fundamento en los principios de equidad, transparencia y sustentabilidad</t>
    </r>
    <r>
      <rPr>
        <b/>
        <sz val="12"/>
        <rFont val="Calibri"/>
        <family val="2"/>
        <scheme val="minor"/>
      </rPr>
      <t>. </t>
    </r>
  </si>
  <si>
    <t>Visión de la entidad</t>
  </si>
  <si>
    <t xml:space="preserve">En el año 2021 La Gobernación de Norte de Santander será la institución modelo en gestión pública territorial para los departamentos de frontera, integrada por un equipo humano altamente calificado y comprometido con la calidad en el desempeño de sus actividades y la prestación de servicios a la comunidad. </t>
  </si>
  <si>
    <t>Objetivos y metas de la entidad</t>
  </si>
  <si>
    <t>Meta</t>
  </si>
  <si>
    <t>ID</t>
  </si>
  <si>
    <t>Medición actual</t>
  </si>
  <si>
    <t>O01</t>
  </si>
  <si>
    <t>Promover la excelencia en condiciones de equidad en la distribución del conocimiento partiendo del descubrimiento de potencialidades y la generación de valor en la transformación social del departamento</t>
  </si>
  <si>
    <t>M01</t>
  </si>
  <si>
    <t>150 establecimientos educativos con servicio de conectividad  </t>
  </si>
  <si>
    <t>O02</t>
  </si>
  <si>
    <t>Fortalecer el rol misional de la secretaría de Educación a través de herramientas que potencien el trabajo colaborativo, liderazgo y las competencias del siglo XXI en ellas y de esta manera, en los demás actores involucrados en los procesos educativos</t>
  </si>
  <si>
    <t>M02</t>
  </si>
  <si>
    <t xml:space="preserve"> 100 funcionarios comprometidos con el uso y apropiación de los sistemas de información </t>
  </si>
  <si>
    <t>1.63%</t>
  </si>
  <si>
    <t>O03</t>
  </si>
  <si>
    <t>M03</t>
  </si>
  <si>
    <t>100% del hardware obsoleto renovado  </t>
  </si>
  <si>
    <t>O04</t>
  </si>
  <si>
    <t>M04</t>
  </si>
  <si>
    <t xml:space="preserve">1 sistema de gestión de archivo de expedientes laborales digitalizado y adecuado </t>
  </si>
  <si>
    <t>65.9%</t>
  </si>
  <si>
    <t>O05</t>
  </si>
  <si>
    <t xml:space="preserve">Fortalecer y desarrollar el sistema departamental de Cultura </t>
  </si>
  <si>
    <t>M05</t>
  </si>
  <si>
    <t>4 adecuaciones para el fortalecimiento y actualización  de la infraestructura técnica y tecnológica del nodo central del subsistema de información dotada y mantenida</t>
  </si>
  <si>
    <t>3.5%</t>
  </si>
  <si>
    <t>O06</t>
  </si>
  <si>
    <t>Apoyar en el manteamiento, adecuación y dotación de infraestructura y equipamiento para los servicios culturales en el departamento</t>
  </si>
  <si>
    <t>M06</t>
  </si>
  <si>
    <t>Edificio Torre del Reloj dotado  tecnológicamente y con mantenimiento técnico</t>
  </si>
  <si>
    <t>O07</t>
  </si>
  <si>
    <t xml:space="preserve">Fortalecer  los Centros Carcelarios, Penitenciarios y de Atención Especializada </t>
  </si>
  <si>
    <t>M07</t>
  </si>
  <si>
    <t>Un Sistema de información institucional fortalecido y/o creado como base para el diseño de programas y/o estrategias orientadas a garantizar los derechos de los internos</t>
  </si>
  <si>
    <t>O08</t>
  </si>
  <si>
    <t xml:space="preserve">Fortalecer el  sistema de información departamental de seguridad, convivencia y derechos humanos </t>
  </si>
  <si>
    <t>M08</t>
  </si>
  <si>
    <t>Dos Proyectos diseñados para el fortalecimiento tecnológico del observatorio de orden público, social y político del Departamento</t>
  </si>
  <si>
    <t>O09</t>
  </si>
  <si>
    <t>M09</t>
  </si>
  <si>
    <t>Una Página web del observatorio de orden público, social y político del departamento diseñada y puesta en funcionamiento</t>
  </si>
  <si>
    <t>O10</t>
  </si>
  <si>
    <t>Desarrollar oportunidades para la reconstrucción de la Memoria Histórica</t>
  </si>
  <si>
    <t>M10</t>
  </si>
  <si>
    <t>“CATATUMBO: UN MUSEO DE MEMORIA Y LABORATORIO MULTIMEDIA”, diseñado y operando, con articulación de Procesos de dignificación de Memoria desde el Centro de Inspiración para la Paz del departamento</t>
  </si>
  <si>
    <t>O11</t>
  </si>
  <si>
    <t>Gestionar la Estrategia  del Talento Humano</t>
  </si>
  <si>
    <t>M11</t>
  </si>
  <si>
    <t>Un Modelo de Teletrabajo implementado a los funcionarios que cumplan los requisitos</t>
  </si>
  <si>
    <t>67.1%</t>
  </si>
  <si>
    <t>O12</t>
  </si>
  <si>
    <t>Fortalecer el desarrollo  Organizacional y Simplificación de procesos</t>
  </si>
  <si>
    <t>M12</t>
  </si>
  <si>
    <t>Un Software TNS para bienes inmuebles, equipos y bienes de consumo implementado</t>
  </si>
  <si>
    <t>O13</t>
  </si>
  <si>
    <t xml:space="preserve">Proveer trámites y servicios al ciudadano a través de medios electrónicos </t>
  </si>
  <si>
    <t>M13</t>
  </si>
  <si>
    <t>Un Trámite de asignación de citas de pasaporte por medio electrónico implementado.</t>
  </si>
  <si>
    <t>86.3%</t>
  </si>
  <si>
    <t>O14</t>
  </si>
  <si>
    <t xml:space="preserve">Fortalecer la atención al ciudadano, usuarios y grupos de interés </t>
  </si>
  <si>
    <t>M14</t>
  </si>
  <si>
    <t xml:space="preserve">Capacitación del SIEP DOCUMENTAL -  Encuesta digitalizada de satisfacción enviada a usuarios en tiempo real </t>
  </si>
  <si>
    <t>O15</t>
  </si>
  <si>
    <t>Modernizar la infraestructura  tecnológica de la
Hacienda Departamental</t>
  </si>
  <si>
    <t>M15</t>
  </si>
  <si>
    <t>Inscripción y actualización del Registro de Contribuyentes a través de medios electrónicos</t>
  </si>
  <si>
    <t>O16</t>
  </si>
  <si>
    <t>M16</t>
  </si>
  <si>
    <t>Implementación del Portal para la Presentación electrónica de la Declaración y Pago del Impuesto de Vehículos desde cualquier lugar del país</t>
  </si>
  <si>
    <t>3.7%</t>
  </si>
  <si>
    <t>O17</t>
  </si>
  <si>
    <t>M17</t>
  </si>
  <si>
    <t>Integración del Software TNS de los entes territoriales y entidades del estado del orden municipal, departamental o nacional, con el sistema de información de trámite de liquidación de impuestos departamentales</t>
  </si>
  <si>
    <t>O18</t>
  </si>
  <si>
    <t>M18</t>
  </si>
  <si>
    <t>Integración el Software TNS con el sistema de información de trámite de</t>
  </si>
  <si>
    <t xml:space="preserve"> liquidación del Impuesto de Registro y el Impuesto de Vehículos</t>
  </si>
  <si>
    <t>O19</t>
  </si>
  <si>
    <t>M19</t>
  </si>
  <si>
    <t>Implementación de los Decretos y/o Resoluciones para Decretar los Grandes Contribuyentes de impuestos departamentales por la Secretaría de Hacienda y el control a través de los portales electrónicos</t>
  </si>
  <si>
    <t>3.57%</t>
  </si>
  <si>
    <t>O20</t>
  </si>
  <si>
    <t>M20</t>
  </si>
  <si>
    <t>Notificación electrónica de las actuaciones de la administración tributaria, incluyendo las de cobro coactivo y providencias que decidan recursos</t>
  </si>
  <si>
    <t>O21</t>
  </si>
  <si>
    <t xml:space="preserve">Brindar más oportunidades para un ambiete sostenidble </t>
  </si>
  <si>
    <t>M21</t>
  </si>
  <si>
    <t>Sistema Integral de Gestión para el Observatorio Ambiental implementado (municipios de convención, Teorama, San Calixto, el tarra, Tibú y Sardinata)</t>
  </si>
  <si>
    <t>O22</t>
  </si>
  <si>
    <t xml:space="preserve">Brindar un ambiente multisectorial sostenible </t>
  </si>
  <si>
    <t>M22</t>
  </si>
  <si>
    <t>Un modelo tecnológico diseñado como herramienta de información y difusión de las condiciones del aire como medida preventiva a la afluencia de personas en determinados espacios del territorio de Cúcuta y su área metropolitana</t>
  </si>
  <si>
    <t>O23</t>
  </si>
  <si>
    <t>Gestionar sistemas de información para la
reducción del riesgo y el manejo de
desastres</t>
  </si>
  <si>
    <t>M23</t>
  </si>
  <si>
    <t>Un Sistema de información geográfico para la gestión del riesgo de desastres</t>
  </si>
  <si>
    <t>O24</t>
  </si>
  <si>
    <t xml:space="preserve">Fortalecer la articulación institucional </t>
  </si>
  <si>
    <t>M24</t>
  </si>
  <si>
    <t>Una Plataforma web para trámites diseñada y en funcionamiento</t>
  </si>
  <si>
    <t>O25</t>
  </si>
  <si>
    <t>M25</t>
  </si>
  <si>
    <t>Un Observatorio Departamental de Seguridad Vial y Movilidad creado y en funcionamiento</t>
  </si>
  <si>
    <t>O26</t>
  </si>
  <si>
    <t>Fortalecer la investigaciòn y el desarrollo de la tecnología en el sector agropecuario</t>
  </si>
  <si>
    <t>M26</t>
  </si>
  <si>
    <t>Dos Proyectos de investigación gestionados y/o apoyados, de impacto en los sectores agropecuario y agroindustrial</t>
  </si>
  <si>
    <t>O27</t>
  </si>
  <si>
    <t>Fortalecer el sector turismo con uso de tic</t>
  </si>
  <si>
    <t>M27</t>
  </si>
  <si>
    <t>Un Software oferta-demanda sitios turísticos</t>
  </si>
  <si>
    <t>O28</t>
  </si>
  <si>
    <t xml:space="preserve">Fortalecer el emprendimiento y generación de empleo a través de tic </t>
  </si>
  <si>
    <t>M28</t>
  </si>
  <si>
    <t>Un Sistema de información de emprendimiento del departamento creado</t>
  </si>
  <si>
    <t>O29</t>
  </si>
  <si>
    <t>M29</t>
  </si>
  <si>
    <t>Cuatro Estrategias para promocionar el fortalecimiento de los Ecosistema de Innovación y Emprendimiento virtual</t>
  </si>
  <si>
    <t>O30</t>
  </si>
  <si>
    <t>M30</t>
  </si>
  <si>
    <t xml:space="preserve">Cuatro Iniciativas de formaciones, congresos y eventos virtuales de emprendedores </t>
  </si>
  <si>
    <t>O31</t>
  </si>
  <si>
    <t>Brindar más oportunidades para el desarrollo de la CTeI</t>
  </si>
  <si>
    <t>M31</t>
  </si>
  <si>
    <t>Un Parque tecnológico diseñado que apoye la industria de la región</t>
  </si>
  <si>
    <t>O32</t>
  </si>
  <si>
    <t>M32</t>
  </si>
  <si>
    <t>Dos Plataformas de construcción de futuros emprendimientos para la búsqueda de Ángeles</t>
  </si>
  <si>
    <t>O33</t>
  </si>
  <si>
    <t>M33</t>
  </si>
  <si>
    <t>Inversionistas y/o Aceleradoras Digitales apoyadas</t>
  </si>
  <si>
    <t>O34</t>
  </si>
  <si>
    <t>M34</t>
  </si>
  <si>
    <t>Creación del Banco de Proyectos de CTeI</t>
  </si>
  <si>
    <t>O35</t>
  </si>
  <si>
    <t>M35</t>
  </si>
  <si>
    <t>Un Centro de Innovación y Productividad apoyado</t>
  </si>
  <si>
    <t>O36</t>
  </si>
  <si>
    <t>M36</t>
  </si>
  <si>
    <t>Programa de incubación de empresas de base tecnológica apoyado en su operación</t>
  </si>
  <si>
    <t>O37</t>
  </si>
  <si>
    <t>M37</t>
  </si>
  <si>
    <t>cinco Proyectos con componente TIC para la investigación del Agro</t>
  </si>
  <si>
    <t>O38</t>
  </si>
  <si>
    <t>M38</t>
  </si>
  <si>
    <t>Dos Proyectos con componente de innovación para MIPYMES</t>
  </si>
  <si>
    <t>O39</t>
  </si>
  <si>
    <t>M39</t>
  </si>
  <si>
    <t>Reactivación de la alianza Empresa-UniversidadEstado con la estructuración de proyectos y/o iniciativas que implementen nuevas tecnologías</t>
  </si>
  <si>
    <t>O40</t>
  </si>
  <si>
    <t>M40</t>
  </si>
  <si>
    <t>200 Microempresarios capacitados en innovación, asociatividad, gestión administrativa, comercial, financiera y/o tecnológica, priorizando en población vulnerable</t>
  </si>
  <si>
    <t>O41</t>
  </si>
  <si>
    <t>M41</t>
  </si>
  <si>
    <t>Dos Iniciativas apoyadas para el desarrollo y transferencia de modelos tecnológicos de producción industrial, en los sectores estratégicos del departamento.</t>
  </si>
  <si>
    <t>O42</t>
  </si>
  <si>
    <t>M42</t>
  </si>
  <si>
    <t>Un Distrito de la Innovación y el Emprendimiento fundado (articulación del sector privado y público</t>
  </si>
  <si>
    <t>O43</t>
  </si>
  <si>
    <t>M43</t>
  </si>
  <si>
    <t xml:space="preserve">TELEMEDICINA </t>
  </si>
  <si>
    <t>Estrategia de TI</t>
  </si>
  <si>
    <t>Misión de TI</t>
  </si>
  <si>
    <t>Fomentar el desarrollo de las políticas del sector de Tecnologías de la Información y las Comunicaciones a todos los habitantes del departamento de Norte de Santander, garantizando así condiciones de competitividad y de mayor productividad para el desarrollo económico y social de la región; con la participación activa de la comunidad local, nacional e internacional; que permita al sector productivo, sector educativo, y demás sectores, su acceso, apropiación y beneficios de las TIC</t>
  </si>
  <si>
    <t>Visión de TI</t>
  </si>
  <si>
    <t>Objetivos</t>
  </si>
  <si>
    <t>Metas</t>
  </si>
  <si>
    <t>ID Objetivos entidad asociados</t>
  </si>
  <si>
    <t>OTI01</t>
  </si>
  <si>
    <t>Fortalecer la atención al ciudadano, usuarios y grupos de interés</t>
  </si>
  <si>
    <t>METI01</t>
  </si>
  <si>
    <t xml:space="preserve">150.000 Personas empoderadas y capacitadas en Ciudadanía Digital </t>
  </si>
  <si>
    <t>Fortalecer el emprendimiento y generación de empleo a través de tic</t>
  </si>
  <si>
    <t>OTI02</t>
  </si>
  <si>
    <t>METI02</t>
  </si>
  <si>
    <t xml:space="preserve">50.000 Ciudadanos formados en uso seguro y responsable de las TIC </t>
  </si>
  <si>
    <t>OTI03</t>
  </si>
  <si>
    <t>METI03</t>
  </si>
  <si>
    <t>200 Personas con discapacidad visual y/o auditiva formados en Uso y Apropiación TIC</t>
  </si>
  <si>
    <t>OTI04</t>
  </si>
  <si>
    <t>METI04</t>
  </si>
  <si>
    <t>1.000 Ciudadanos formados técnica y/o tecnológicamente en competencias y habilidades digitales</t>
  </si>
  <si>
    <t>OTI05</t>
  </si>
  <si>
    <t>METI05</t>
  </si>
  <si>
    <t>2.000 Docentes capacitados en innovación de prácticas pedagógicas</t>
  </si>
  <si>
    <t>OTI06</t>
  </si>
  <si>
    <t>METI06</t>
  </si>
  <si>
    <t>Modelo de teletrabajo para la Gobernación de Norte de Santander adoptado.</t>
  </si>
  <si>
    <t>OTI07</t>
  </si>
  <si>
    <t>METI07</t>
  </si>
  <si>
    <t>200 Personas y trabajadores del sector empresarial con sensibilización, formación y acompañamiento en teletrabajo.</t>
  </si>
  <si>
    <t>OTI08</t>
  </si>
  <si>
    <t>METI08</t>
  </si>
  <si>
    <t>10 Nuevas plataformas, Sistemas de información y/o aplicaciones para los diferentes sectores</t>
  </si>
  <si>
    <t>Fortalecer y desarrollar el sistema departamental de Cultura</t>
  </si>
  <si>
    <t xml:space="preserve">Fortalecer los Centros Carcelarios, Penitenciarios y de Atención Especializada 
</t>
  </si>
  <si>
    <t xml:space="preserve">Fortalecer el sistema de información departamental de seguridad, convivencia y derechos humanos </t>
  </si>
  <si>
    <t>Brindar más oportunidades para un ambiente sostenible</t>
  </si>
  <si>
    <t>Gestionar sistemas de información para la reducción del riesgo y el manejo de desastres</t>
  </si>
  <si>
    <t>Fortalecer la articulación institucional</t>
  </si>
  <si>
    <t>OTI09</t>
  </si>
  <si>
    <t>METI09</t>
  </si>
  <si>
    <t>3 Nuevos video juegos educativos</t>
  </si>
  <si>
    <t>OTI10</t>
  </si>
  <si>
    <t>METI10</t>
  </si>
  <si>
    <t>50 Nuevas Instituciones educativas con implementación de la plataforma VIVECOLEGIO</t>
  </si>
  <si>
    <t>OTI11</t>
  </si>
  <si>
    <t>METI11</t>
  </si>
  <si>
    <t xml:space="preserve">200 Nuevas Instituciones educativas con implementación de la plataforma de Asistencia Integral para la promoción y prevención de la salud escolar </t>
  </si>
  <si>
    <t>OTI12</t>
  </si>
  <si>
    <t>METI12</t>
  </si>
  <si>
    <t>Red de información implementada para el fortalecimiento de la planificación, la investigación y gestión del desarrollo en CTel</t>
  </si>
  <si>
    <t>OTI13</t>
  </si>
  <si>
    <t>METI13</t>
  </si>
  <si>
    <t>100 Nuevas zonas digitales urbanos y rurales</t>
  </si>
  <si>
    <t>OTI14</t>
  </si>
  <si>
    <t>METI14</t>
  </si>
  <si>
    <t>Nuevos sitios digitales comunitarios urbanos y rurales</t>
  </si>
  <si>
    <t>OTI15</t>
  </si>
  <si>
    <t>METI15</t>
  </si>
  <si>
    <t>Diseño de estrategia para la ampliación de cobertura de telefonía móvil</t>
  </si>
  <si>
    <t>OTI16</t>
  </si>
  <si>
    <t>METI16</t>
  </si>
  <si>
    <t>Diseño de estrategia para beneficiar mayor poblaciones con cobertura TDT</t>
  </si>
  <si>
    <t>OTI17</t>
  </si>
  <si>
    <t>METI17</t>
  </si>
  <si>
    <t>10.000 Dotaciones de Herramientas tecnológicas para estudiantes en IE</t>
  </si>
  <si>
    <t>OTI18</t>
  </si>
  <si>
    <t>METI18</t>
  </si>
  <si>
    <t xml:space="preserve">180 Sitios digitales comunitarios con sostenibilidad y continuidad de conectividad </t>
  </si>
  <si>
    <t>OTI19</t>
  </si>
  <si>
    <t>METI19</t>
  </si>
  <si>
    <t xml:space="preserve">280 Nuevas sedes escolares con conectividad </t>
  </si>
  <si>
    <t>OTI20</t>
  </si>
  <si>
    <t>METI20</t>
  </si>
  <si>
    <t>50 Instituciones Educativas con continuidad de conectividad</t>
  </si>
  <si>
    <t>OTI21</t>
  </si>
  <si>
    <t>METI21</t>
  </si>
  <si>
    <t>5.450 Nuevos hogares de estrato 1 y 2 con conexión a internet</t>
  </si>
  <si>
    <t>OTI22</t>
  </si>
  <si>
    <t>METI22</t>
  </si>
  <si>
    <t>Implementación de la Política de recolección de residuos de aparatos eléctricos y electrónicos (RAEE) en IE, Entidades públicas y territoriales</t>
  </si>
  <si>
    <t>OTI23</t>
  </si>
  <si>
    <t>METI23</t>
  </si>
  <si>
    <t xml:space="preserve">3 Trámites, servicios u OPAs totalmente en línea </t>
  </si>
  <si>
    <t>Modernizar la infraestructura  tecnológica de Hacienda Departamental</t>
  </si>
  <si>
    <t>OTI24</t>
  </si>
  <si>
    <t>METI24</t>
  </si>
  <si>
    <t xml:space="preserve">3 Procesos administrativos optimizados con el uso de TIC </t>
  </si>
  <si>
    <t>OTI25</t>
  </si>
  <si>
    <t>METI25</t>
  </si>
  <si>
    <t xml:space="preserve">10 Conjuntos de Datos Abiertos de la entidad consultados y aprovechados por el ciudadano para toma de decisiones  </t>
  </si>
  <si>
    <t>OTI26</t>
  </si>
  <si>
    <t>METI26</t>
  </si>
  <si>
    <t xml:space="preserve">40 Ejercicios de Participación Ciudadana realizados con el uso de TIC </t>
  </si>
  <si>
    <t>OTI27</t>
  </si>
  <si>
    <t>METI27</t>
  </si>
  <si>
    <t>Modelo de Territorio y Ciudad Inteligente implementado</t>
  </si>
  <si>
    <t>OTI28</t>
  </si>
  <si>
    <t>METI28</t>
  </si>
  <si>
    <t xml:space="preserve">400 Servidores Públicos sensibilizados en la Política de Gobierno Digital </t>
  </si>
  <si>
    <t>OTI29</t>
  </si>
  <si>
    <t>METI29</t>
  </si>
  <si>
    <t xml:space="preserve">Plan de Arquitectura Empresarial implementado </t>
  </si>
  <si>
    <t>OTI30</t>
  </si>
  <si>
    <t>METI30</t>
  </si>
  <si>
    <t>Plan de Servicios Ciudadanos Digitales elaborado</t>
  </si>
  <si>
    <t>OTI31</t>
  </si>
  <si>
    <t>METI31</t>
  </si>
  <si>
    <t>Modelo de Política de Seguridad implementado</t>
  </si>
  <si>
    <t>OTI32</t>
  </si>
  <si>
    <t>METI32</t>
  </si>
  <si>
    <t xml:space="preserve">45 Alcaldías y entes descentralizados asistidos y monitoreados en Gobierno Digital  </t>
  </si>
  <si>
    <t>OTI33</t>
  </si>
  <si>
    <t>METI33</t>
  </si>
  <si>
    <t xml:space="preserve">4 Foros con el sector productivo para sensibilizar las empresas del sector privado en  transformación digital empresarial </t>
  </si>
  <si>
    <t>OTI34</t>
  </si>
  <si>
    <t>METI34</t>
  </si>
  <si>
    <t xml:space="preserve">2 Eventos públicos de TIC para promover el desarrollo del talento humano para la  transformación digital  </t>
  </si>
  <si>
    <t>Caracterización de Servicios</t>
  </si>
  <si>
    <t>Servicios</t>
  </si>
  <si>
    <t>Variables</t>
  </si>
  <si>
    <t>Canales</t>
  </si>
  <si>
    <t>Nombre del Servicio</t>
  </si>
  <si>
    <t>Descripción del servicio</t>
  </si>
  <si>
    <t>Áreas que participan</t>
  </si>
  <si>
    <t>Tipo de usuario</t>
  </si>
  <si>
    <t>Ingresos último año</t>
  </si>
  <si>
    <t>Costos último año</t>
  </si>
  <si>
    <t># de solicitudes último año</t>
  </si>
  <si>
    <t>Nivel de satisfacción del servicio</t>
  </si>
  <si>
    <t># de PQR recibidas</t>
  </si>
  <si>
    <t>Nivel de complejidad actual</t>
  </si>
  <si>
    <t>Nivel de criticidad</t>
  </si>
  <si>
    <t>Nivel de valor al ciudadano</t>
  </si>
  <si>
    <t>Tiempo promedio del ciclo del servicio</t>
  </si>
  <si>
    <t>Nivel de riesgo de corrupción</t>
  </si>
  <si>
    <t>Servicio en línea</t>
  </si>
  <si>
    <t>Ventanilla - Presencial</t>
  </si>
  <si>
    <t>Telefónico</t>
  </si>
  <si>
    <t>Correo electrónico</t>
  </si>
  <si>
    <t>.GOV.CO</t>
  </si>
  <si>
    <t>Canal 1</t>
  </si>
  <si>
    <t>Canal 2</t>
  </si>
  <si>
    <t>Canal 3</t>
  </si>
  <si>
    <t>Canal 4</t>
  </si>
  <si>
    <t>Canal 5</t>
  </si>
  <si>
    <t>Canal 6</t>
  </si>
  <si>
    <t>Canal 7</t>
  </si>
  <si>
    <t>Canal 8</t>
  </si>
  <si>
    <t xml:space="preserve">Mayor impacto </t>
  </si>
  <si>
    <t xml:space="preserve">Estado en SUIT </t>
  </si>
  <si>
    <t>USUARIOS SUIT</t>
  </si>
  <si>
    <t>S01</t>
  </si>
  <si>
    <t>Matrícula de remolques y semirremolques</t>
  </si>
  <si>
    <t xml:space="preserve">Identificación de la propiedad del remolque con asignación de placa </t>
  </si>
  <si>
    <t xml:space="preserve">Oficina de Tránsito </t>
  </si>
  <si>
    <t xml:space="preserve">Ciudadanos </t>
  </si>
  <si>
    <t>Bajo</t>
  </si>
  <si>
    <t>No</t>
  </si>
  <si>
    <t>x</t>
  </si>
  <si>
    <t>LAMAYA453</t>
  </si>
  <si>
    <t>S02</t>
  </si>
  <si>
    <t>Licencia de conducción</t>
  </si>
  <si>
    <t>Documento de carácter personal e intransferible que autoriza a una persona para la conducción de vehículos en todo el territorio nacional</t>
  </si>
  <si>
    <t>Alto</t>
  </si>
  <si>
    <t>X</t>
  </si>
  <si>
    <t>S03</t>
  </si>
  <si>
    <t>Reconocimiento de personería jurídica de los organismos de acción comunal de primero y segundo grado</t>
  </si>
  <si>
    <t>Acreditar a las Juntas de Acción Comunal, Juntas de Vivienda Comunitaria y Asociaciones de Juntas de Acción Comunal como organizaciones sin ánimo de lucro, con capacidad suficiente para contraer obligaciones, ejercer derechos y realizar actividades en beneficio de la comunidad que representan.</t>
  </si>
  <si>
    <t xml:space="preserve">Secretaría de Desarrollo Social </t>
  </si>
  <si>
    <t>Grupos de interés</t>
  </si>
  <si>
    <t>cmendoza485</t>
  </si>
  <si>
    <t>S04</t>
  </si>
  <si>
    <t>Duplicaciones de diplomas y modificaciones del registro del título</t>
  </si>
  <si>
    <t>Obtener un nuevo ejemplar del diploma en caso de hurto, robo, extravío definitivo o daño irreparable del original, o en el evento de cambio de nombre del titular del mismo.</t>
  </si>
  <si>
    <t>Secretaria de Educación</t>
  </si>
  <si>
    <t>INSCRITO</t>
  </si>
  <si>
    <t>niscala489</t>
  </si>
  <si>
    <t>S05</t>
  </si>
  <si>
    <t>Rematrícula de remolques y semirremolques</t>
  </si>
  <si>
    <t xml:space="preserve">Reidentificación de la propiedad del remolque con asignación de placa </t>
  </si>
  <si>
    <t>S06</t>
  </si>
  <si>
    <t>Pensión de retiro por vejez para docentes oficiales</t>
  </si>
  <si>
    <t>Obtener el reconocimiento de la pensión de retiro por vejez que tienen en forma vitalicia los docentes activos que son retirados del servicio por haber cumplido 65 años y no reúnen los requisitos necesarios para tener derecho a pensión de jubilación o invalidez</t>
  </si>
  <si>
    <t>S07</t>
  </si>
  <si>
    <t>Registro inicial de maquinaria agrícola industrial y de construcción autopropulsada</t>
  </si>
  <si>
    <t>Identificación de la maquinaria agrícola industrial y de construcción</t>
  </si>
  <si>
    <t>S08</t>
  </si>
  <si>
    <t>Inscripción o reforma de estatutos de las organizaciones comunales de primero y segundo grado</t>
  </si>
  <si>
    <t>Legalizar la normatividad interna (estatutos) que determina los parámetros de actuación tanto de los dignatarios como de los afiliados a las Juntas de Acción Comunal (JAC), Juntas de Vivienda Comunitaria (JVC) y Asociaciones de Juntas (ASOJUNTAS).</t>
  </si>
  <si>
    <t>rcardenas343</t>
  </si>
  <si>
    <t>S09</t>
  </si>
  <si>
    <t>Impuesto al consumo de licores, vinos, aperitivos y similares de origen extranjero</t>
  </si>
  <si>
    <t>Declaración que están obligados a presentar los importadores o distribuidores de licores, vinos, aperitivos y similares por los productos extranjeros introducidos para distribución, venta, permuta, publicidad, donación o comisión y por los retiros para autoconsumo, en la respectiva entidad territorial.</t>
  </si>
  <si>
    <t>Secretaría de Hacienda del dpto.</t>
  </si>
  <si>
    <t>Ciudadanos o Empresas</t>
  </si>
  <si>
    <t xml:space="preserve"> 4.707.754.028 
</t>
  </si>
  <si>
    <t>Medio</t>
  </si>
  <si>
    <t xml:space="preserve"> Trámite Parcial/ en línea</t>
  </si>
  <si>
    <t>ABALLESTEROS565</t>
  </si>
  <si>
    <t>S10</t>
  </si>
  <si>
    <t>Cambio de propietario de maquinaria agrícola industrial y de construcción autopropulsada</t>
  </si>
  <si>
    <t xml:space="preserve">Servicio de traspaso prestado cuando la propiedad de la maquinaria agrícola cambia </t>
  </si>
  <si>
    <t>S11</t>
  </si>
  <si>
    <t>Cancelación de matrícula de un vehículo automotor</t>
  </si>
  <si>
    <t xml:space="preserve">Anulación del registro inicial de un vehículo automotor, ante un organismo de tránsito </t>
  </si>
  <si>
    <t>S12</t>
  </si>
  <si>
    <t>Registro de firmas de rectores, directores y secretario(a)s de establecimientos educativos</t>
  </si>
  <si>
    <t>Registrar las firmas de rectores, directores y secretarios (a) de los establecimientos educativos oficiales y privados para que puedan expedir certificados de estudios, títulos de bachiller y registro de diplomas.</t>
  </si>
  <si>
    <t>S13</t>
  </si>
  <si>
    <t>Radicación de la matrícula de un remolque y semirremolque</t>
  </si>
  <si>
    <t xml:space="preserve">Asignación de número de matrícula del remolque o semiremolque </t>
  </si>
  <si>
    <t>S14</t>
  </si>
  <si>
    <t>Regrabación de número de identificación de un remolque o semirremolque</t>
  </si>
  <si>
    <t>Inscripción, trazo o impresión de la identificación del motor, chasis o serial, cuando esta haya sido deteriorada, alterada, se dificulte su lectura o se presente pérdida de la plaqueta.</t>
  </si>
  <si>
    <t>S15</t>
  </si>
  <si>
    <t>Autorización de calendario académico especial</t>
  </si>
  <si>
    <t>Permiso que se otorga a los establecimientos educativos oficiales o privados para laborar en calendario académico especial o diferente al establecido, por razones de caso fortuito o de fuerza mayor como inundaciones, problemas de orden público u otra emergencia.</t>
  </si>
  <si>
    <t>S16</t>
  </si>
  <si>
    <t>Apertura y registro de libros de las organizaciones comunales de primero y segundo grado</t>
  </si>
  <si>
    <t>Inscripción de los libros de tesorería, inventarios, actas de asamblea, directivas y registro de afiliados de las Juntas de Acción Comunal, Juntas de Vivienda Comunitaria y Asociaciones de Juntas de Acción Comunal.</t>
  </si>
  <si>
    <t xml:space="preserve">secretaria de desarrollo social </t>
  </si>
  <si>
    <t>grupos de interes</t>
  </si>
  <si>
    <t>S17</t>
  </si>
  <si>
    <t>Matrícula de vehículos automotores</t>
  </si>
  <si>
    <t xml:space="preserve">Registro inicial de un vehículo automotor ante un organismo de tránsito, consignando las características, tanto internas como externas del vehículo, así como los datos e identificación del propietario. </t>
  </si>
  <si>
    <t>S18</t>
  </si>
  <si>
    <t>Duplicado de la licencia de tránsito de un vehículo automotor</t>
  </si>
  <si>
    <t>Copia de la licencia de transito, expedida en caso de pérdida, hurto o deterioro, la cual identifica un vehículo automotor, acredita su propiedad e identifica a su propietario y autoriza a dicho vehículo para circular por las vías públicas y por las privadas abiertas al público.</t>
  </si>
  <si>
    <t>S19</t>
  </si>
  <si>
    <t>Devolución y/o compensación de pagos en exceso y pagos de lo no debido por conceptos no tributarios</t>
  </si>
  <si>
    <t>Obtener la devolución y/o compensación de pagos en exceso o lo no debido, si ha cancelado sumas mayores por concepto de obligaciones no tributarias o ha efectuado pagos sin que exista causa legal para hacer exigible su cumplimiento.</t>
  </si>
  <si>
    <t>S20</t>
  </si>
  <si>
    <t>Impuesto al degüello de ganado mayor</t>
  </si>
  <si>
    <t>Elaborar declaración y pago que todo propietario o poseedor debe realizar por el sacrificio de ganado mayor de la raza bovina o equina destinado a la comercialización en canal</t>
  </si>
  <si>
    <t>S21</t>
  </si>
  <si>
    <t>Impuesto al consumo de cervezas, sifones, refajos y mezclas nacionales</t>
  </si>
  <si>
    <t>Declaración y pago que todo productor o importador de cervezas, sifones, refajos y mezclas debe realizar y solidariamente con ellos, los distribuidores de bebidas fermentadas con bebidas no alcohólicas. El impuesto se causa en el momento en que el productor entrega los productos nacionales en la fábrica o en planta para su distribución, venta o permuta, o para publicidad, promoción, donación, comisión o los destina al autoconsumo.</t>
  </si>
  <si>
    <t>Trámite Parcialmente en línea</t>
  </si>
  <si>
    <t>S22</t>
  </si>
  <si>
    <t>Registro por recuperación en caso de hurto o pérdida definitiva de maquinaria agrícola, industrial y de construcción autopropulsada</t>
  </si>
  <si>
    <t xml:space="preserve">Identificación de la recuperación de la maquinaria mediante acto administrativo </t>
  </si>
  <si>
    <t>S23</t>
  </si>
  <si>
    <t>Traspaso de propiedad a persona indeterminada de un vehículo automotor</t>
  </si>
  <si>
    <t>Inscripción de la transferencia de la propiedad de un vehículo automotor.</t>
  </si>
  <si>
    <t>S24</t>
  </si>
  <si>
    <t>Sobretasa departamental a la gasolina motor</t>
  </si>
  <si>
    <t>Elaborar declaración y pago que se genera por el consumo de gasolina motor extra y corriente nacional o importada, en la jurisdicción del departamento. Los responsables son los distribuidores mayoristas, los productores e importadores, los transportadores y expendedores al detal cuando no puedan justificar debidamente la procedencia de la gasolina que transporten o expendan y los distribuidores minoristas.</t>
  </si>
  <si>
    <t>S25</t>
  </si>
  <si>
    <t>Impuesto de registro</t>
  </si>
  <si>
    <t>Pago que se genera por la inscripción de los documentos que contengan contratos, actos, declaraciones o decisiones jurídicas y que por normas legales deban registrarse en las oficinas de Instrumentos Públicos o en las Cámaras de Comercio.</t>
  </si>
  <si>
    <t>Si</t>
  </si>
  <si>
    <t>S26</t>
  </si>
  <si>
    <t>Clausura de un establecimiento educativo oficial o privado</t>
  </si>
  <si>
    <t xml:space="preserve">	Obtener la autorización para el cierre definitivo de un establecimiento educativo oficial o privado.</t>
  </si>
  <si>
    <t>S27</t>
  </si>
  <si>
    <t>Cambio de carrocería de un vehículo automotor</t>
  </si>
  <si>
    <t>Procedimiento destinado a registro de cambio de carrocería y/o conjunto de un vehículo automotor ante un organismo de tránsito</t>
  </si>
  <si>
    <t>S28</t>
  </si>
  <si>
    <t>Licencia de funcionamiento de instituciones educativas que ofrezcan programas de educación formal de adultos</t>
  </si>
  <si>
    <t>Autorizar a una institución o centro para ofrecer el servicio educativo a las personas en edad relativamente mayor a la aceptada regularmente, en la educación por niveles y grados del servicio público educativo.</t>
  </si>
  <si>
    <t>S29</t>
  </si>
  <si>
    <t>Cambio de licencia de conducción por mayoría de edad</t>
  </si>
  <si>
    <t>Modificación de la licencia de conducción  inicialmente otorgada por el organismo de tránsito</t>
  </si>
  <si>
    <t>S30</t>
  </si>
  <si>
    <t>Duplicado de placas de un vehículo automotor</t>
  </si>
  <si>
    <t>Expedición del duplicado de la(s) placa(s) de un vehículo automotor, en caso de pérdida, destrucción, deterioro o hurto, las cuales permiten identificar externa y privativamente un vehículo</t>
  </si>
  <si>
    <t>S31</t>
  </si>
  <si>
    <t>Duplicado de la tarjeta de registro de un remolque y semirremolque</t>
  </si>
  <si>
    <t>Expedición del duplicado de la tarjeta de Registro las cuales permiten identificar externa y privativamente un vehículo</t>
  </si>
  <si>
    <t>S32</t>
  </si>
  <si>
    <t>Conversión a gas natural de un vehículo automotor</t>
  </si>
  <si>
    <t xml:space="preserve">Registro de conversión del combistible de un vehículo </t>
  </si>
  <si>
    <t>S33</t>
  </si>
  <si>
    <t>Levantamiento de limitación o gravamen a la propiedad de un remolque o semirremolque</t>
  </si>
  <si>
    <t>Registro del documento donde conste la inscripción o levantamiento de limitación o gravamen a la propiedad o modificación del acreedor prendario que recae sobre un vehículo automoto</t>
  </si>
  <si>
    <t>S34</t>
  </si>
  <si>
    <t>Impuesto al consumo de licores, vinos, aperitivos y similares de origen nacional</t>
  </si>
  <si>
    <t>Declaración y pago que todo productor de licores, vinos, aperitivos y similares debe realizar, siendo también solidariamente responsables directos, los transportadores y expendedores al detal, cuando no puedan justificar debidamente la procedencia de los productos que transportan o expenden, en la jurisdicción. El impuesto se causa en el momento en que el productor los entrega en fábrica o en planta para su distribución, venta o permuta en el país, o para publicidad, promoción, donación, comisión o los destina a autoconsumo.</t>
  </si>
  <si>
    <t>S35</t>
  </si>
  <si>
    <t>Licencia de funcionamiento para establecimientos educativos promovidos por particulares para prestar el servicio público educativo en los niveles de preescolar, básica y media</t>
  </si>
  <si>
    <t xml:space="preserve">	Obtener el reconocimiento oficial por medio del cual se le autoriza la apertura y operación del establecimiento educativo privado para prestar el servicio público de educación formal, en los niveles de preescolar, básica y media.</t>
  </si>
  <si>
    <t>Ciudadanos</t>
  </si>
  <si>
    <t>S36</t>
  </si>
  <si>
    <t>Cambio de motor de un vehículo automotor</t>
  </si>
  <si>
    <t>Legalización del cambio de motor de un vehículo automotor</t>
  </si>
  <si>
    <t>S37</t>
  </si>
  <si>
    <t>Registro de los sujetos pasivos o responsables del impuesto al consumo</t>
  </si>
  <si>
    <t>Inscripción de los productores, importadores y distribuidores responsables del impuesto al consumo que ejerzan o vayan a ejercer su actividad en la jurisdicción.</t>
  </si>
  <si>
    <t>S38</t>
  </si>
  <si>
    <t>Anulación de las tornaguías</t>
  </si>
  <si>
    <t>Anular la expedición del certificado único de transporte de mercancías gravadas con el impuesto al consumo o que sean objeto de monopolio rentístico (tornaguías), cuando se ha dejado de movilizar los productos antes del vencimiento de su vigencia o en caso que los productos hayan sido hurtados.</t>
  </si>
  <si>
    <t>S39</t>
  </si>
  <si>
    <t>Duplicado de placa de un remolque y semirremolque</t>
  </si>
  <si>
    <t xml:space="preserve">Expedición del duplicado de la(s) placa(s) de un remolque o semirremolque </t>
  </si>
  <si>
    <t>S40</t>
  </si>
  <si>
    <t>Tornaguía de tránsito</t>
  </si>
  <si>
    <t>Obtener la autorización para el transporte de mercancías gravadas con impuestos al consumo o que sean objeto del monopolio rentístico de licores al interior de la misma entidad territorial, en tránsito hacia otro país, entre aduanas o entre zonas francas, de conformidad con las disposiciones aduaneras pertinentes.</t>
  </si>
  <si>
    <t>S41</t>
  </si>
  <si>
    <t>Cierre temporal o definitivo de programas de educación para el trabajo y el desarrollo humano</t>
  </si>
  <si>
    <t>Obtener autorización para el cierre temporal o definitivo de uno o varios programas en un establecimiento de educación para el trabajo y el desarrollo humano.</t>
  </si>
  <si>
    <t>S42</t>
  </si>
  <si>
    <t>Regrabación de chasis o serial de un vehículo automotor</t>
  </si>
  <si>
    <t>S43</t>
  </si>
  <si>
    <t>Traslado de la matrícula de un remolque o semirremolque</t>
  </si>
  <si>
    <t xml:space="preserve">Autorización de cambio de oficina de tránsito para registrar la matrícula de un remolque o semirremolque </t>
  </si>
  <si>
    <t>S44</t>
  </si>
  <si>
    <t>Pensión de jubilación para docentes oficiales</t>
  </si>
  <si>
    <t>Obtener el reconocimiento de la pensión de jubilación que tiene en forma vitalicia todo docente que acredite el cumplimiento de la edad (55 años hombres y 50 años mujeres) y el tiempo de servicio de veinte (20) años continuos o discontinuos de servicio oficial</t>
  </si>
  <si>
    <t>S45</t>
  </si>
  <si>
    <t>Certificado de libertad y tradición de un vehículo automotor</t>
  </si>
  <si>
    <t>Documento que determina la titularidad del dominio y las características del vehículo.</t>
  </si>
  <si>
    <t>S46</t>
  </si>
  <si>
    <t>Certificado de existencia y representación legal de las instituciones de educación para el trabajo y el desarrollo humano</t>
  </si>
  <si>
    <t xml:space="preserve">	Certificación de reconocimiento legal que se otorga a las instituciones de educación para el trabajo y el desarrollo humano que se encuentren ubicadas dentro de la jurisdicción.</t>
  </si>
  <si>
    <t>S47</t>
  </si>
  <si>
    <t>Impuesto al consumo de cigarrillos y tabaco elaborado de origen extranjero</t>
  </si>
  <si>
    <t xml:space="preserve">Declaración que están obligados a presentar los importadores o distribuidores de cigarrillos y tabaco elaborado por los productos extranjeros introducidos para distribución, venta, permuta, publicidad, donación o comisión y por los retiros para autoconsumo, en la respectiva entidad territorial.
</t>
  </si>
  <si>
    <t>S48</t>
  </si>
  <si>
    <t>Tornaguía de reenvíos</t>
  </si>
  <si>
    <t>Obtener la autorización para el transporte de mercancías gravadas con impuestos al consumo o que sean objeto del monopolio rentístico de licores, entre entidades territoriales que son sujetos activos de dichos impuestos cuando dichas mercancías habían sido declaradas para consumo en la entidad territorial de origen.</t>
  </si>
  <si>
    <t>S49</t>
  </si>
  <si>
    <t>Clasificación en el régimen de educación a un establecimiento educativo privado</t>
  </si>
  <si>
    <t>Envío de la evaluación del servicio educativo para autorizar la fijación o reajuste de tarifas de matrículas, pensiones y cobros periódicos de establecimientos educativos privados que ofrezcan los niveles o ciclos de educación preescolar, básica y media que aspiran a clasificarse en el régimen de libertad regulada, de libertad vigilada o en el régimen controlado.</t>
  </si>
  <si>
    <t>S50</t>
  </si>
  <si>
    <t>Duplicado de la licencia de conducción</t>
  </si>
  <si>
    <t>Documento público de carácter personal e intransferible expedido por autoridad competente, en caso de pérdida, hurto o deterioro, el cual autoriza a una persona para la conducción de vehículos automotores con validez en todo el territorio nacional</t>
  </si>
  <si>
    <t>S51</t>
  </si>
  <si>
    <t>Traslado de la matrícula de un vehículo automotor</t>
  </si>
  <si>
    <t>Remisión de la matrícula y registro de un vehículo automotor de un organismo de tránsito a otro.</t>
  </si>
  <si>
    <t>S52</t>
  </si>
  <si>
    <t>Levantamiento de limitación o gravamen a la propiedad de una maquinaria agrícola, industrial y de construcción autopropulsada</t>
  </si>
  <si>
    <t xml:space="preserve">Registro del documento donde conste la inscripción o levantamiento de limitación o gravamen a la propiedad o modificación del acreedor prendario que recae sobre la maquinaria agrícola, industrial y de contrucción  autopropulsada </t>
  </si>
  <si>
    <t>S53</t>
  </si>
  <si>
    <t>Cancelación de matrícula de un remolque y semirremolque</t>
  </si>
  <si>
    <t>Anulación del registro inicial de un remolque o semirremolque, ante un organismo de tránsito a solicitud de su titular, por pérdida de la posesión y el desconocimiento del destino final del vehículo.</t>
  </si>
  <si>
    <t>S54</t>
  </si>
  <si>
    <t>Traspaso de propiedad de un vehículo automotor</t>
  </si>
  <si>
    <t>S55</t>
  </si>
  <si>
    <t>Legalización de las tornaguías</t>
  </si>
  <si>
    <t>Dar fe de que las mercancías amparadas con el certificado expedido han llegado a la entidad territorial de destino.</t>
  </si>
  <si>
    <t>S56</t>
  </si>
  <si>
    <t>Inscripción de limitación o gravamen a la propiedad de un vehículo automotor</t>
  </si>
  <si>
    <t>Registro del documento donde conste la inscripción o levantamiento de limitación o gravamen a la propiedad o modificación del acreedor prendario que recae sobre un vehículo automotor.</t>
  </si>
  <si>
    <t>S57</t>
  </si>
  <si>
    <t>Inscripción de personas ante el Registro Único Nacional de Tránsito - RUNT</t>
  </si>
  <si>
    <t xml:space="preserve">Registro de una persona o empresas  ante el RUNT para poder realizar trámites ante los organismos de tránsito </t>
  </si>
  <si>
    <t>S58</t>
  </si>
  <si>
    <t>Cambio de propietario de un establecimiento educativo</t>
  </si>
  <si>
    <t>Legalizar el cambio de propietario de un establecimiento educativo estatal o privado.</t>
  </si>
  <si>
    <t>S59</t>
  </si>
  <si>
    <t>Cancelación de registro de maquinaria agrícola industrial y de construcción autopropulsada</t>
  </si>
  <si>
    <t>Anulación del registro inicial r, ante un organismo de tránsito a solicitud de su titular, por pérdida de la posesión y el desconocimiento del destino final del vehículo.</t>
  </si>
  <si>
    <t>S60</t>
  </si>
  <si>
    <t>Modificación del acreedor prendario de maquinaria agrícola industrial y de construcción autopropulsada</t>
  </si>
  <si>
    <t xml:space="preserve">Legalizació del cambio de acreedor prendario de maquinaria agrícola, industrial y de construcción </t>
  </si>
  <si>
    <t>S61</t>
  </si>
  <si>
    <t>Pensión de retiro de invalidez para docentes oficiales</t>
  </si>
  <si>
    <t>Obtener el reconocimiento de la pensión de invalidez que tiene en forma temporal o vitalicia todo docente oficial que estando vinculado al servicio activo se halle en situación de invalidez perdiendo su capacidad laboral en un porcentaje no inferior al 75%</t>
  </si>
  <si>
    <t>S62</t>
  </si>
  <si>
    <t>Cesantía definitiva para docentes oficiales</t>
  </si>
  <si>
    <t>Obtener el reconocimiento y pago de las cesantías definitivas que tiene todo docente que se retire en forma definitiva del servicio.</t>
  </si>
  <si>
    <t>S63</t>
  </si>
  <si>
    <t>Pensión post-mortem para beneficiarios de docentes oficiales</t>
  </si>
  <si>
    <t>Obtener el reconocimiento y pago de la prestación a la que pueden acceder los beneficiarios del docente afiliado al Fondo Nacional de Prestaciones Sociales del Magisterio, que fallece habiendo cumplido dieciocho (18) o veinte (20) años de servicio continuo o discontinuo sin importar la edad. Los beneficiarios de los docentes que cumplieron 18 años de servicio, tendrán derecho a gozar de esta pensión durante cinco (5) años y para los beneficiarios de docentes que cumplieron 20 años de servicio, el derecho a la pensión será vitalicio.</t>
  </si>
  <si>
    <t xml:space="preserve">Medio </t>
  </si>
  <si>
    <t>S64</t>
  </si>
  <si>
    <t>Cambio de placas de un vehículo automotor</t>
  </si>
  <si>
    <t>cambio placas por servicio o  formato  de un vehículo automotor</t>
  </si>
  <si>
    <t>S65</t>
  </si>
  <si>
    <t>Desmonte de blindaje de un vehículo automotor</t>
  </si>
  <si>
    <t>Blindaje o desmonte del blindaje de un vehículo automotor en el Departamento de Norte de Santander</t>
  </si>
  <si>
    <t>S66</t>
  </si>
  <si>
    <t>Facilidades de pago para los deudores de obligaciones tributarias</t>
  </si>
  <si>
    <t>Obtener por el deudor o por un tercero a su nombre, facilidades para el pago de obligaciones tributarias.</t>
  </si>
  <si>
    <t>S67</t>
  </si>
  <si>
    <t>Seguro por muerte a beneficiarios de docentes oficiales</t>
  </si>
  <si>
    <t>Obtener el reconocimiento y pago del seguro que se otorga por fallecimiento del docente que se encuentre en servicio activo. La cuantía será de 12 mensualidades del último salario. Si fallece por accidente de trabajo o enfermedad profesional, el valor será de 24 mensualidades del último salario devengado</t>
  </si>
  <si>
    <t>S68</t>
  </si>
  <si>
    <t>Blindaje de un vehículo automotor</t>
  </si>
  <si>
    <t>S69</t>
  </si>
  <si>
    <t>Recategorización de la licencia de conducción</t>
  </si>
  <si>
    <t>Aumento en la categoría inicialmente otorgada en la licencia de conducción.</t>
  </si>
  <si>
    <t>S70</t>
  </si>
  <si>
    <t>Inscripción de limitación o gravamen a la propiedad de una maquinaria agrícola industrial y de construcción autopropulsada</t>
  </si>
  <si>
    <t>Registro del documento donde conste la inscripción o levantamiento de limitación o gravamen a la propiedad o modificación del acreedor prendario que recae sobre una maquinaria agrícola industrial y de construcción</t>
  </si>
  <si>
    <t>S71</t>
  </si>
  <si>
    <t>Impuesto al consumo de cigarrillos y tabaco elaborado de origen nacional</t>
  </si>
  <si>
    <t>Elaborar declaración y pago que todo productor de cigarrillos y tabaco elaborado debe realizar siento también solidariamente responsables directos, los transportadores y expendedores al detal, cuando no puedan justificar debidamente la procedencia de los productios que transportan o expenden en la jurisdicción.</t>
  </si>
  <si>
    <t>S72</t>
  </si>
  <si>
    <t>Cambio de sede de un establecimiento educativo</t>
  </si>
  <si>
    <t>Autorización para el traslado de la sede de un establecimiento educativo de educación formal o educación para el trabajo y el desarrollo humano, dentro de la misma entidad territorial.</t>
  </si>
  <si>
    <t>S73</t>
  </si>
  <si>
    <t>Cambio de nombre o razón social de un establecimiento educativo estatal o privado</t>
  </si>
  <si>
    <t>Legalizar ante la Secretaría de Educación de la jurisdicción el cambio de nombre o razón social de un establecimiento educativo estatal o privado.</t>
  </si>
  <si>
    <t>S74</t>
  </si>
  <si>
    <t>Cambio de servicio de un vehículo</t>
  </si>
  <si>
    <t>Cambio de modalidad de prestación de servicio</t>
  </si>
  <si>
    <t>S75</t>
  </si>
  <si>
    <t>Ascenso o reubicación de nivel salarial en el escalafón docente oficial</t>
  </si>
  <si>
    <t>Ascenso de un docente o directivo docente a otro grado dentro del escalafón o reubicación de nivel salarial dentro del mismo grado</t>
  </si>
  <si>
    <t>S76</t>
  </si>
  <si>
    <t>Registro o renovación de programas de las instituciones promovidas por particulares que ofrezcan el servicio educativo para el trabajo y el desarrollo humano</t>
  </si>
  <si>
    <t>Obtener reconocimiento de los requisitos básicos para el funcionamiento adecuado de un programa de educación para el trabajo y el desarrollo humano.</t>
  </si>
  <si>
    <t>S77</t>
  </si>
  <si>
    <t>Inscripción de dignatarios de las organizaciones comunales de primero y segundo grado</t>
  </si>
  <si>
    <t>Reconocimiento de los dignatarios de las Juntas de Acción Comunal, Juntas de Vivienda Comunitaria y Asociación de Juntas de Acción Comunal, que hayan sido elegidos para el desempeño de cargos en los órganos de dirección, administración, vigilancia, conciliación y representación.</t>
  </si>
  <si>
    <t>secretaria de desarrollo social</t>
  </si>
  <si>
    <t>S78</t>
  </si>
  <si>
    <t>Impuesto sobre vehículos automotores</t>
  </si>
  <si>
    <t>Elaborar declaración y pago que recae sobre los propietarios o poseedores de vehúclos de servicio particular nuevos, usados, los que se internen temporalmente en el terriotorio nacional y motocicletas cuyo cilindraje sea superior a 125 centímetros cúbicos.</t>
  </si>
  <si>
    <t>sitio web</t>
  </si>
  <si>
    <t xml:space="preserve">dispositivos móviles </t>
  </si>
  <si>
    <t xml:space="preserve">Sede física Secretaría de Hacienda </t>
  </si>
  <si>
    <t>S79</t>
  </si>
  <si>
    <t>Fusión o conversión de establecimientos educativos oficiales</t>
  </si>
  <si>
    <t>Obtener la autorización para unificar varios establecimientos educativos oficiales o privados de una misma jurisdicción, formando una nueva institución educativa con estructura administrativa propia.</t>
  </si>
  <si>
    <t>S80</t>
  </si>
  <si>
    <t>Traspaso de propiedad de remolques y semirremolques</t>
  </si>
  <si>
    <t>Inscripción de la transferencia de la propiedad de un remolque y semirremolque</t>
  </si>
  <si>
    <t>S81</t>
  </si>
  <si>
    <t>Pensión de jubilación por aportes</t>
  </si>
  <si>
    <t xml:space="preserve">	Obtener el reconocimiento y pago de la jubilación por aportes que tiene todo docente que acredite en cualquier tiempo veinte años o más de cotizaciones o aportes continuos o discontinuos ante el Instituto de Seguros Sociales o Colpensiones y en una o varias entidades de previsión social del sector público.</t>
  </si>
  <si>
    <t>S82</t>
  </si>
  <si>
    <t>Sustitución pensional para docentes oficiales</t>
  </si>
  <si>
    <t>Obtener el reconocimiento y pago de la pensión que tienen los beneficiarios del docente fallecido cuando muere un docente pensionado o fallece un docente activo que ha cumplido los requisitos para la exigibilidad de una pensión.</t>
  </si>
  <si>
    <t>S83</t>
  </si>
  <si>
    <t>Tornaguía de movilización</t>
  </si>
  <si>
    <t>Obtener la autorización para el transporte de mercancías gravadas con impuestos al consumo o que sean objeto del monopolio rentístico de licores, entre entidades territoriales que son sujetos activos de dichos impuestos. Estos productos deben estar destinados para consumo en la respectiva Entidad Territorial.</t>
  </si>
  <si>
    <t>S84</t>
  </si>
  <si>
    <t>Regrabación de motor de un vehículo automotor</t>
  </si>
  <si>
    <t>S85</t>
  </si>
  <si>
    <t>Cesantías definitivas a beneficiarios de un docente fallecido</t>
  </si>
  <si>
    <t>Obtener el reconocimiento y pago a los beneficiarios del docente que fallece estando en servicio activo, o que habiéndose retirado del servicio no solicitó ni se realizó pago de esta prestación. En caso de no existir los beneficiarios, la pueden reclamar los herederos debidamente reconocidos y conforme a los términos de la sucesión.</t>
  </si>
  <si>
    <t>S86</t>
  </si>
  <si>
    <t>Reliquidación pensional para docentes oficiales</t>
  </si>
  <si>
    <t>Obtener el reconocimiento y pago de la reliquidación pensional que tiene por una sola vez todo docente pensionado que continúa en servicio activo, y pide el retiro definitivo del servicio público. El valor de la mesada corresponde al 75% de los salarios devengados durante el último año de servicio. Se hace efectivo a partir del día siguiente del retiro definitivo del servicio. No tiene efecto retroactivo sobre las mesadas anteriores al retiro del docente.</t>
  </si>
  <si>
    <t>S87</t>
  </si>
  <si>
    <t>Renovación de la licencia de conducción</t>
  </si>
  <si>
    <t>Documento de carácter personal e intransferible que autoriza a una persona para la conducción de vehículos en todo el territorio nacional, en caso de vencimiento de la licencia.</t>
  </si>
  <si>
    <t xml:space="preserve">Parcial en línea </t>
  </si>
  <si>
    <t>S88</t>
  </si>
  <si>
    <t>Cambio de motor de maquinaria agrícola industrial y de construcción autopropulsada</t>
  </si>
  <si>
    <t xml:space="preserve">Legalización del cambio de motor de una naquinaria agricola indistrial y d construcción autopropulsada </t>
  </si>
  <si>
    <t>S89</t>
  </si>
  <si>
    <t>Rematrícula de un vehículo automotor</t>
  </si>
  <si>
    <t>legalización de una nueva  matrícula de un vehículo  con matricula anterior ya cancelada.</t>
  </si>
  <si>
    <t>S90</t>
  </si>
  <si>
    <t>Corrección de errores e inconsistencias en declaraciones y recibos de pago</t>
  </si>
  <si>
    <t>Corrección de la información contenida en las declaraciones y/o en los recibos oficiales de pago, que presenten errores de diligenciamiento por parte del contribuyente, en datos tales como errores u omisiones en el concepto del tributo que se cancela, año y/o período gravable, errores de documento de identificación, errores aritméticos, siempre y cuando la inconsistencia no afecte el valor o liquidación del impuesto declarado</t>
  </si>
  <si>
    <t>Correo electronico, correo normal, presencial y pagina web</t>
  </si>
  <si>
    <t>JSILVA401</t>
  </si>
  <si>
    <t>S91</t>
  </si>
  <si>
    <t>Auxilio funerario por fallecimiento de un docente pensionado</t>
  </si>
  <si>
    <t>Reconocimiento económico otorgado a la persona que compruebe haber sufragado los gastos del sepelio de un docente pensionado por el Fondo Nacional de Prestaciones Sociales del Magisterio - FNPS, el cual equivale a una mensualidad de la pensión, sin ser inferior a 5 veces el salario mínimo legal más alto, ni superior a 10 veces, de conformidad con el valor de la factura. Cuando este es menor, solo se pagará hasta este monto. Nota: No procede el auxilio cuando no se ha reconocido la pensión de jubilación o el docente falleció sin notificarse del acto administrativo de reconocimiento.</t>
  </si>
  <si>
    <t>S92</t>
  </si>
  <si>
    <t>Cambio de color de un vehículo automotor</t>
  </si>
  <si>
    <t>Legalización del cambio de color, de un vehículo automotor</t>
  </si>
  <si>
    <t>S93</t>
  </si>
  <si>
    <t>Regrabación de serial o chasis de remolques y semirremolques</t>
  </si>
  <si>
    <t>S94</t>
  </si>
  <si>
    <t>Licencia de funcionamiento para las instituciones promovidas por particulares que ofrezcan el servicio educativo para el trabajo y el desarrollo humano</t>
  </si>
  <si>
    <t>Autorizar la creación, organización y funcionamiento de instituciones de educación para el trabajo y el desarrollo humano de naturaleza privada.</t>
  </si>
  <si>
    <t>S95</t>
  </si>
  <si>
    <t>Señalización de los productos gravados con el impuesto al consumo</t>
  </si>
  <si>
    <t>Obtener la identificación con la estampilla oficial del Departamento para cada uno de los productos de origen nacional o extranjero ingresados legalmente y que se encuentran gravados con impuesto al consumo (Licores, Cervezas o Cigarrillos).</t>
  </si>
  <si>
    <t>S96</t>
  </si>
  <si>
    <t>Impuesto al consumo de cervezas, sifones, refajos y mezclas de origen extranjero</t>
  </si>
  <si>
    <t>Declaración que están obligados a presentar los importadores o distribuidores de cervezas, sifones, refajos y mezclas, por los productos extranjeros introducidos para distribución, venta, permuta, publicidad, donación o comisión y por los retiros para autoconsumo, en la respectiva entidad territorial.</t>
  </si>
  <si>
    <t>S97</t>
  </si>
  <si>
    <t>Duplicado de la tarjeta de registro de maquinaria agrícola industrial y de construcción autopropulsada</t>
  </si>
  <si>
    <t>Copia de la licencia de transito, expedida en caso de pérdida, hurto o deterioro, la cual identifica una maquinaria agrícola industrial y de construcción para circular por las vías públicas y por las privadas abiertas al público.</t>
  </si>
  <si>
    <t>S98</t>
  </si>
  <si>
    <t>Radicación de la matrícula de maquinaria agrícola industrial y de construcción autopropulsada</t>
  </si>
  <si>
    <t>Legalizar el traslado de la matrícula o del registro ante el Organismo de Tránsito receptor de la matrícula</t>
  </si>
  <si>
    <t>S99</t>
  </si>
  <si>
    <t>Inscripción de limitación o gravamen a la propiedad de un remolque o semirremolque</t>
  </si>
  <si>
    <t xml:space="preserve">Registro del documento donde conste la inscripción o levantamiento de limitación o gravamen a la propiedad o modificación del acreedor prendario que recae sobre un remolque o semirremolque </t>
  </si>
  <si>
    <t>S100</t>
  </si>
  <si>
    <t>Levantamiento de limitación o gravamen a la propiedad de un vehículo automotor</t>
  </si>
  <si>
    <t xml:space="preserve">Registro del documento donde conste la inscripción o levantamiento de limitación o gravamen a la propiedad o modificación del acreedor prendario que recae sobre </t>
  </si>
  <si>
    <t>S101</t>
  </si>
  <si>
    <t>Ascenso en el escalafón nacional docente</t>
  </si>
  <si>
    <t>Aumentar un grado dentro de la escala salarial para los docentes que deseen mejorar sus ingresos</t>
  </si>
  <si>
    <t>S102</t>
  </si>
  <si>
    <t>Concesión de reconocimiento de un establecimiento educativo oficial</t>
  </si>
  <si>
    <t>Obtener la autorización para ofrecer el servicio educativo en un establecimiento de caracter oficial</t>
  </si>
  <si>
    <t>S103</t>
  </si>
  <si>
    <t>Regrabación de motor de maquinaria agrícola industrial y de construcción autopropulsada</t>
  </si>
  <si>
    <t>S104</t>
  </si>
  <si>
    <t>Cesantías parciales para docentes oficiales</t>
  </si>
  <si>
    <t xml:space="preserve">	Obtener el reconocimiento y pago de las cesantías de forma parcial para educación, compra de vivienda o lote, construcción, reparación y ampliación de vivienda o liberación de hipoteca del inmueble ya sea para el docente oficial, su cónyuge o hijo (s).</t>
  </si>
  <si>
    <t>S105</t>
  </si>
  <si>
    <t>Cancelación de la personería jurídica de las organizaciones comunales de primero y segundo grado</t>
  </si>
  <si>
    <t>Cancelación del reconocimiento legal que se impone a una organización comunal por violación de las normas legales y estatutarias o por disolución de la organización</t>
  </si>
  <si>
    <t>Secretaria de desarrollo social</t>
  </si>
  <si>
    <t>abolivar214</t>
  </si>
  <si>
    <t>Certificado de paz y salvo</t>
  </si>
  <si>
    <t>Obtener la certificación donde se manifiesta que el deudor se encuentra a paz y salvo con la entidad.</t>
  </si>
  <si>
    <t>PRESENCIAL Y PAGINA WEB</t>
  </si>
  <si>
    <t>PUBLICADOS</t>
  </si>
  <si>
    <t>S107</t>
  </si>
  <si>
    <t>Reconocimiento de la personería jurídica de los organismos deportivos y recreativos vinculados al Sistema Nacional del Deporte</t>
  </si>
  <si>
    <t>Reconocimiento de las ligas y asociaciones deportivas constituidas como corporaciones o asociaciones por un número mínimo de clubes promotores o deportivos o de ambas clases, para fomentar, patrocinar y organizar la práctica de uno o varios deportes o modalidades deportivas, dentro del ámbito territorial.</t>
  </si>
  <si>
    <t>Secretaría Jurídica</t>
  </si>
  <si>
    <t>NO</t>
  </si>
  <si>
    <t>HARDILA492</t>
  </si>
  <si>
    <t>S108</t>
  </si>
  <si>
    <t>Aprobación de las reformas estatutarias de los organismos deportivos y/o recreativos vinculados al Sistema Nacional del Deporte</t>
  </si>
  <si>
    <t>Obtener aprobación de las reformas estatutarias que mediante asamblea realizaron los organismos deportivos y/o recreativos y demás entidades vinculadas al Sistema Nacional del Deporte.</t>
  </si>
  <si>
    <t>S109</t>
  </si>
  <si>
    <t>Cancelación de la personería jurídica de ligas y clubes deportivos</t>
  </si>
  <si>
    <t>Cancelación del reconocimiento legal que se impone a una liga o club deportivo por violación de las normas legales y estatutarias o por disolución de la organización.</t>
  </si>
  <si>
    <t>S110</t>
  </si>
  <si>
    <t>Certificación de la personería jurídica y representación legal de las organizaciones comunales de primero y segundo grado</t>
  </si>
  <si>
    <t>Certificación de reconocimiento legal que se otorga a organismos comunales de primer grado (junta de acción comunal, junta de vivienda comunitaria) o segundo grado (asociación de juntas de acción comunal), que se encuentren ubicados dentro de la jurisdicción.</t>
  </si>
  <si>
    <t xml:space="preserve">Grupo de usuarios </t>
  </si>
  <si>
    <t xml:space="preserve">EN CREACIÓN  </t>
  </si>
  <si>
    <t>S111</t>
  </si>
  <si>
    <t>Ampliación del servicio educativo</t>
  </si>
  <si>
    <t>Obtener autorización para que un establecimiento educativo oficial o privado de educación formal o de educación para el trabajo y el desarrollo humano, pueda ofrecer el servicio educativo en niveles y programas diferentes a los registrados en la licencia de funcionamiento.</t>
  </si>
  <si>
    <t>CORRECCIÓN</t>
  </si>
  <si>
    <t>Modelo Operativo</t>
  </si>
  <si>
    <t>Capacidades</t>
  </si>
  <si>
    <t>Subcapacidades</t>
  </si>
  <si>
    <t>Proceso o Procedimiento</t>
  </si>
  <si>
    <t>Recursos</t>
  </si>
  <si>
    <t>Roles</t>
  </si>
  <si>
    <t>C01</t>
  </si>
  <si>
    <t xml:space="preserve">Gestionar la Estrategia Institucional </t>
  </si>
  <si>
    <t>CO1.01</t>
  </si>
  <si>
    <t>Establecer los lineamientos estratégicos que orienten la ejecución de acciones  para garantizar el cumplimiento de los objetivos institucionales a Corto, Mediano y Largo plazo.</t>
  </si>
  <si>
    <t>PRO01</t>
  </si>
  <si>
    <t>Formulacion yo Revision de Direccionamiento Estrategico</t>
  </si>
  <si>
    <t>RE001</t>
  </si>
  <si>
    <t xml:space="preserve">Humanos, Tecnológicos, Físicos y Financieros </t>
  </si>
  <si>
    <t>RO01</t>
  </si>
  <si>
    <t xml:space="preserve">Secretario de Planeación </t>
  </si>
  <si>
    <t>PRO02</t>
  </si>
  <si>
    <t>Adopcion de Politicas Publicas</t>
  </si>
  <si>
    <t>CO1.02</t>
  </si>
  <si>
    <t xml:space="preserve">Gestionar el Sistema de Gestión de Calidad de la entidad </t>
  </si>
  <si>
    <t>PRO03</t>
  </si>
  <si>
    <t xml:space="preserve"> Seguimiento y Medicion de los Procesos</t>
  </si>
  <si>
    <t>RO02</t>
  </si>
  <si>
    <t>Profesional Especializado Ofcina Calidad</t>
  </si>
  <si>
    <t>PRO04</t>
  </si>
  <si>
    <t>Acciones Correctivas</t>
  </si>
  <si>
    <t>Auditoria Interna</t>
  </si>
  <si>
    <t>PRO05</t>
  </si>
  <si>
    <t xml:space="preserve"> Elaboracion y Control de Documentos y Registros del SGC</t>
  </si>
  <si>
    <t>PRO06</t>
  </si>
  <si>
    <t>Control de Documentos y Registros Externos</t>
  </si>
  <si>
    <t>PRO07</t>
  </si>
  <si>
    <t>CO1.03</t>
  </si>
  <si>
    <t xml:space="preserve">Gestionar las comunicaciones de la entidad </t>
  </si>
  <si>
    <t>PRO08</t>
  </si>
  <si>
    <t>Acompañamiento Protocolario de Eventos</t>
  </si>
  <si>
    <t>RO03</t>
  </si>
  <si>
    <t xml:space="preserve">Jefe Oficina de Prensa </t>
  </si>
  <si>
    <t>PRO09</t>
  </si>
  <si>
    <t>Comunicaciones Internas y Externas</t>
  </si>
  <si>
    <t>PRO10</t>
  </si>
  <si>
    <t>PRO11</t>
  </si>
  <si>
    <t xml:space="preserve"> Imagen Corporativa y Protocolo</t>
  </si>
  <si>
    <t>PRO12</t>
  </si>
  <si>
    <t>Planeacion Control y Evaluacion de las Comunicaciones</t>
  </si>
  <si>
    <t>PRO13</t>
  </si>
  <si>
    <t xml:space="preserve">Rendición de Cuentas </t>
  </si>
  <si>
    <t>PRO14</t>
  </si>
  <si>
    <t>Visitas Institucionales</t>
  </si>
  <si>
    <t>CO1.04</t>
  </si>
  <si>
    <t xml:space="preserve">Gestionar la Planeación del Desarrollo Institucional </t>
  </si>
  <si>
    <t>PRO15</t>
  </si>
  <si>
    <t xml:space="preserve"> Gestion de Proyectos</t>
  </si>
  <si>
    <t>PRO16</t>
  </si>
  <si>
    <t>Formulacion del Plan de Accion</t>
  </si>
  <si>
    <t>PRO17</t>
  </si>
  <si>
    <t>Formulacion y Segimiento del Plan de Desarrollo Dptal</t>
  </si>
  <si>
    <t>PRO18</t>
  </si>
  <si>
    <t>Registro o Actualizacion de Programas y Proyectos</t>
  </si>
  <si>
    <t>C02</t>
  </si>
  <si>
    <t xml:space="preserve">Gestionar la evaluación y el seguimiento del Plan Estratégico de la entidad </t>
  </si>
  <si>
    <t>CO2.1</t>
  </si>
  <si>
    <t>PRO19</t>
  </si>
  <si>
    <t>RO04</t>
  </si>
  <si>
    <t xml:space="preserve">Jefe Oficina Control Interno </t>
  </si>
  <si>
    <t>PRO20</t>
  </si>
  <si>
    <t>Autoevaluacion de Control y de Gestion</t>
  </si>
  <si>
    <t>PRO21</t>
  </si>
  <si>
    <t>Evaluacion Independiente del Sistema de Control</t>
  </si>
  <si>
    <t>PRO22</t>
  </si>
  <si>
    <t>Elaboracion y Seguimiento de los Planes de Mejora</t>
  </si>
  <si>
    <t>C03</t>
  </si>
  <si>
    <t>Apoyar la gestión municipal e insitucional</t>
  </si>
  <si>
    <t>C03.1</t>
  </si>
  <si>
    <t xml:space="preserve"> Apoyar la Gestión Municipal e institucional, mediante la Asistencia Técnica ,Seguimiento, Monitoreo y Evaluación, para el cumplimiento de las Competencias legales y Constitucionales</t>
  </si>
  <si>
    <t>PRO23</t>
  </si>
  <si>
    <t xml:space="preserve"> Asistencia Tecnica Personalizada</t>
  </si>
  <si>
    <t>PRO24</t>
  </si>
  <si>
    <t>Entrega de Ayudas Tecnicas e Incentivos</t>
  </si>
  <si>
    <t>PRO25</t>
  </si>
  <si>
    <t>Evaluacion y Seguimiento a la Gestion Municipal</t>
  </si>
  <si>
    <t>PRO26</t>
  </si>
  <si>
    <t>Asistencia Tecnica</t>
  </si>
  <si>
    <t>C04</t>
  </si>
  <si>
    <t xml:space="preserve">Gestionar la Información Territroial </t>
  </si>
  <si>
    <t xml:space="preserve">C04.01 </t>
  </si>
  <si>
    <t>Gestionar información territorial departamental recopilando, procesando, consolidando los datos y generando documentos de análisis para apoyar la toma de decisiones.</t>
  </si>
  <si>
    <t>PRO27</t>
  </si>
  <si>
    <t>Administracion de Informacion en SIDIC</t>
  </si>
  <si>
    <t xml:space="preserve">REO01 </t>
  </si>
  <si>
    <t>PRO28</t>
  </si>
  <si>
    <t>Observatorio Social y Politico</t>
  </si>
  <si>
    <t>PRO29</t>
  </si>
  <si>
    <t>Cartografico</t>
  </si>
  <si>
    <t>PRO30</t>
  </si>
  <si>
    <t>Documentacion Estadistica</t>
  </si>
  <si>
    <t>PRO31</t>
  </si>
  <si>
    <t>Actualizacion de las Estadisticas Agropecuarias</t>
  </si>
  <si>
    <t>C05</t>
  </si>
  <si>
    <t xml:space="preserve">Prestar trámites y servicios al ciudadano, grupos de interés y usuarios </t>
  </si>
  <si>
    <t>C05.01</t>
  </si>
  <si>
    <t>Realizar las acciones correspondientes a la atención de Trámites, servicios, sugerencias, peticiones, quejas, reclamos, y denuncias mediante la recepción, gestión y su oportuna respuesta para alcanzar la satisfacción de nuestros grupos de valor.</t>
  </si>
  <si>
    <t>PRO32</t>
  </si>
  <si>
    <t>ATENCIÓN DE PETICIONES, QUEJAS, RECLAMOS Y/O DENUNCIAS</t>
  </si>
  <si>
    <t>RO05</t>
  </si>
  <si>
    <t xml:space="preserve">Secretario General </t>
  </si>
  <si>
    <t>PRO33</t>
  </si>
  <si>
    <t>Creacion y Administracion de Tramites y Procedimientos</t>
  </si>
  <si>
    <t>PRO34</t>
  </si>
  <si>
    <t>Medicion y Analisis de la Percepcion del Cliente</t>
  </si>
  <si>
    <t>PRO35</t>
  </si>
  <si>
    <t>Trámites y Servicios</t>
  </si>
  <si>
    <t>C06</t>
  </si>
  <si>
    <t xml:space="preserve">Gestionar el Desarrollo Social del Departamento </t>
  </si>
  <si>
    <t>C06.01</t>
  </si>
  <si>
    <t>Gestionar políticas públicas sociales promoviendo, articulando e impulsando acciones conjuntas con los sectores públicos y privados para mejorar las condiciones de vida de la población de Norte de Santander</t>
  </si>
  <si>
    <t>PRO36</t>
  </si>
  <si>
    <t>Reconocimiento y Segimiento Juntas de Accion Comunal</t>
  </si>
  <si>
    <t>RO06</t>
  </si>
  <si>
    <t xml:space="preserve">Secretario Desarrollo Social </t>
  </si>
  <si>
    <t>PRO37</t>
  </si>
  <si>
    <t>Inscripcion de Asociaciones</t>
  </si>
  <si>
    <t>C07</t>
  </si>
  <si>
    <t xml:space="preserve">Gestionar el Desarrollo de la Infraestructura Territorial </t>
  </si>
  <si>
    <t>C07.01</t>
  </si>
  <si>
    <t xml:space="preserve"> Gestionar las acciones necesarias en la construcción y optimización de la infraestructura del Departamento, planificando, administrando y ejecutando los recursos, en armonía con el medio ambiente, en busca de contribuir con el mejoramiento de la calidad de vida de los Nortesantandereanos.</t>
  </si>
  <si>
    <t>PRO38</t>
  </si>
  <si>
    <t>Evaluacion del Riesgo</t>
  </si>
  <si>
    <t>RO07</t>
  </si>
  <si>
    <t>Consejero para la Gestón del Riesgo</t>
  </si>
  <si>
    <t>PRO39</t>
  </si>
  <si>
    <t>Obras de Mitigacion de Riesgos</t>
  </si>
  <si>
    <t>PRO40</t>
  </si>
  <si>
    <t>Priorizacion Proyectos PDA NdeS</t>
  </si>
  <si>
    <t>RO08</t>
  </si>
  <si>
    <t xml:space="preserve">Secretario de Agua Potable y SB </t>
  </si>
  <si>
    <t>PRO41</t>
  </si>
  <si>
    <t>Recuperacion de Zonas Afectadas</t>
  </si>
  <si>
    <t xml:space="preserve">RO09 </t>
  </si>
  <si>
    <t>Secretario de Vivienda y MA</t>
  </si>
  <si>
    <t>PRO42</t>
  </si>
  <si>
    <t>Subsidio Dptal Complementario Para Compra de Vivienda Nueva o Usada</t>
  </si>
  <si>
    <t>PRO43</t>
  </si>
  <si>
    <t>Vinculacion Mpios al Plan Dtal Agua y Saneamiento</t>
  </si>
  <si>
    <t>PRO44</t>
  </si>
  <si>
    <t>Pavimentación Vías Urbanas Programa Obras Comunidad – Gobierno</t>
  </si>
  <si>
    <t>RO10</t>
  </si>
  <si>
    <t>Secretario de Infraestructura</t>
  </si>
  <si>
    <t>PRO45</t>
  </si>
  <si>
    <t>Construccion Mantenimiento y Mejora de la Infraestructura</t>
  </si>
  <si>
    <t>PRO46</t>
  </si>
  <si>
    <t>Coordinacion de Actividades de Control y Vigilancia del Medio Ambiente</t>
  </si>
  <si>
    <t>PRO47</t>
  </si>
  <si>
    <t>Mantenimiento y o Mejora Red Vial Secundaria y Terciaria</t>
  </si>
  <si>
    <t>C08</t>
  </si>
  <si>
    <t xml:space="preserve">Gestionar el Desarrollo Económico del Departamento </t>
  </si>
  <si>
    <t>C08.01</t>
  </si>
  <si>
    <t>Gestionar el desarrollo económico, estableciendo y fortaleciendo los sectores público privados, para impulsar e incrementar la productividad contribuyendo a mejorar el bienestar de la población del Departamento Norte de Santande</t>
  </si>
  <si>
    <t>PRO48</t>
  </si>
  <si>
    <t>Impulso Economico</t>
  </si>
  <si>
    <t>RO11</t>
  </si>
  <si>
    <t>Secretario Desarrollo Económico</t>
  </si>
  <si>
    <t>C09</t>
  </si>
  <si>
    <t xml:space="preserve">Brindar el soporte  y apoyo a los procesos estratégicos y misionales de la entidad utilizando los recursos humanos, tecnológicos, físicos, jurídicos y financieros con que cuenta la organización </t>
  </si>
  <si>
    <t>C09.01</t>
  </si>
  <si>
    <t>Asegurar la adquisición oportuna de los bienes y servicios requeridos para el cumplimiento de la misión institucional y óptimo funcionamiento de la Entidad, de conformidad con los principios que rigen la contratación administrativa, de acuerdo con la normatividad vigente.</t>
  </si>
  <si>
    <t>PRO49</t>
  </si>
  <si>
    <t>Auditoria Visible</t>
  </si>
  <si>
    <t>PRO50</t>
  </si>
  <si>
    <t>Convenios y Contratos Interadministrativos</t>
  </si>
  <si>
    <t>PRO51</t>
  </si>
  <si>
    <t>Manual de Supervision e Interventoria</t>
  </si>
  <si>
    <t>PRO52</t>
  </si>
  <si>
    <t>Contratacion Directa</t>
  </si>
  <si>
    <t>PRO53</t>
  </si>
  <si>
    <t>Concurso de Meritos</t>
  </si>
  <si>
    <t>PRO54</t>
  </si>
  <si>
    <t>Control y Seguimiento a la Ejecucion Contractual</t>
  </si>
  <si>
    <t>PRO55</t>
  </si>
  <si>
    <t xml:space="preserve"> Licitacion Publica</t>
  </si>
  <si>
    <t>PRO56</t>
  </si>
  <si>
    <t>Liquidacion Contractual</t>
  </si>
  <si>
    <t>PRO57</t>
  </si>
  <si>
    <t xml:space="preserve"> Seleccion Abreviada de Menor Cuantia</t>
  </si>
  <si>
    <t>PRO58</t>
  </si>
  <si>
    <t>Minima Cuantia</t>
  </si>
  <si>
    <t>C09.02</t>
  </si>
  <si>
    <t xml:space="preserve">Gestionar el Talento Humano </t>
  </si>
  <si>
    <t>PRO59</t>
  </si>
  <si>
    <t>Reporte e Investigacion de Accidentes e Incidentes de Trabajo</t>
  </si>
  <si>
    <t>PRO60</t>
  </si>
  <si>
    <t>Reconocimiento y Pago de Bonos y Cuotas Partes de Bono Pensional</t>
  </si>
  <si>
    <t>PRO61</t>
  </si>
  <si>
    <t>Gestion de Bienestar Social</t>
  </si>
  <si>
    <t>PRO62</t>
  </si>
  <si>
    <t>Liquidacion Cuotas Partes Pensionales</t>
  </si>
  <si>
    <t>PRO63</t>
  </si>
  <si>
    <t>Accion Disciplinaria Ordinaria</t>
  </si>
  <si>
    <t>PRO64</t>
  </si>
  <si>
    <t xml:space="preserve"> Accion Disciplinaria Verbal</t>
  </si>
  <si>
    <t>PRO65</t>
  </si>
  <si>
    <t>Evaluacion de Desempeño Laboral</t>
  </si>
  <si>
    <t>PRO66</t>
  </si>
  <si>
    <t>Formacion del Equipo de Facilitadores y Capacitadores Internos</t>
  </si>
  <si>
    <t>PRO67</t>
  </si>
  <si>
    <t xml:space="preserve"> Gestion del Cambio</t>
  </si>
  <si>
    <t>PRO68</t>
  </si>
  <si>
    <t>Gestion del Empleo</t>
  </si>
  <si>
    <t>PRO69</t>
  </si>
  <si>
    <t xml:space="preserve"> Conformacion y Administracion de Historias Laborales</t>
  </si>
  <si>
    <t>PRO70</t>
  </si>
  <si>
    <t>Elaboracion y Ejecucion del Plan de Aprendizaje</t>
  </si>
  <si>
    <t>PRO71</t>
  </si>
  <si>
    <t>Reconocimiento de Pensiones Sustituciones Indemnizaciones y Reliquidaciones</t>
  </si>
  <si>
    <t>PRO72</t>
  </si>
  <si>
    <t>Reconocimiento de Cesantias</t>
  </si>
  <si>
    <t>PRO73</t>
  </si>
  <si>
    <t>Reincorporacion y Rehabilitacion Laboral</t>
  </si>
  <si>
    <t>PRO74</t>
  </si>
  <si>
    <t xml:space="preserve"> Liquidacion de Salarios y Mesadas Pensionales</t>
  </si>
  <si>
    <t>PRO75</t>
  </si>
  <si>
    <t>Identificacion de Peligros Evaluacion y Valoracion de Riesgos</t>
  </si>
  <si>
    <t>C09.03</t>
  </si>
  <si>
    <t xml:space="preserve">Gestionar las Tecnologías de la Información y Comunicaciones </t>
  </si>
  <si>
    <t>PRO76</t>
  </si>
  <si>
    <t>Gestion de Respaldo y Recuperacion</t>
  </si>
  <si>
    <t>RO12</t>
  </si>
  <si>
    <t xml:space="preserve">Secretario TIC </t>
  </si>
  <si>
    <t>PRO77</t>
  </si>
  <si>
    <t>Soporte de Mantenimiento</t>
  </si>
  <si>
    <t>PRO78</t>
  </si>
  <si>
    <t>Soporte Tecnologico</t>
  </si>
  <si>
    <t>C09.04</t>
  </si>
  <si>
    <t>Gestionar la recepción y entrega de documentos internos y externos, mediante la planificación, manejo, organización, consulta y conservación, para contribuir con el funcionamiento de todos los procesos de la entidad y el cumplimiento de la normatividad vigente aplicable</t>
  </si>
  <si>
    <t>PRO79</t>
  </si>
  <si>
    <t>Organizacion de Documentos y Archivos de Gestion</t>
  </si>
  <si>
    <t>PRO80</t>
  </si>
  <si>
    <t>Control de Tramites y Documentos Recibidos en Archivo de Gestion</t>
  </si>
  <si>
    <t>PRO81</t>
  </si>
  <si>
    <t>Disposicion Final de Documentos</t>
  </si>
  <si>
    <t>PRO82</t>
  </si>
  <si>
    <t>Consulta y Prestamo de Documentos</t>
  </si>
  <si>
    <t>PRO83</t>
  </si>
  <si>
    <t>Recepcion de Documentos</t>
  </si>
  <si>
    <t>PRO84</t>
  </si>
  <si>
    <t>Aplicacion y Seguimiento de las Tablas de Retencion Documental</t>
  </si>
  <si>
    <t>PRO85</t>
  </si>
  <si>
    <t xml:space="preserve"> Transferencias Documentales Primarias</t>
  </si>
  <si>
    <t>PRO86</t>
  </si>
  <si>
    <t xml:space="preserve"> Elaboracion y Actualizacion de la Tabla De Retencion Documental</t>
  </si>
  <si>
    <t>PRO87</t>
  </si>
  <si>
    <t xml:space="preserve"> Elaboracion Tablas de Valoracion Documental</t>
  </si>
  <si>
    <t>C09.05</t>
  </si>
  <si>
    <t>Administrar los recursos financieros mediante su recaudo y distribución para garantizar el cumplimiento del plan de desarrollo departamental</t>
  </si>
  <si>
    <t>PRO88</t>
  </si>
  <si>
    <t>Proceso Calificacion de Riesgos</t>
  </si>
  <si>
    <t>RO13</t>
  </si>
  <si>
    <t>Secretario de Hacienda</t>
  </si>
  <si>
    <t>PRO89</t>
  </si>
  <si>
    <t>Conciliaciones de Cuentas Bancarias</t>
  </si>
  <si>
    <t>PRO90</t>
  </si>
  <si>
    <t>Contratacion de Creditos</t>
  </si>
  <si>
    <t>PRO91</t>
  </si>
  <si>
    <t>Constitucion de Cuentas por Pagar</t>
  </si>
  <si>
    <t>PRO92</t>
  </si>
  <si>
    <t>Depuracion de Cuentas Contables</t>
  </si>
  <si>
    <t>PRO93</t>
  </si>
  <si>
    <t>Determinacion Oficial de Impuestos Departamentales</t>
  </si>
  <si>
    <t>PRO94</t>
  </si>
  <si>
    <t>Decomiso de Mercancias</t>
  </si>
  <si>
    <t>PRO95</t>
  </si>
  <si>
    <t>Elaboracion de Informes Contables de la Gobernacion</t>
  </si>
  <si>
    <t>PRO96</t>
  </si>
  <si>
    <t>Legalizacion de Tornaguias</t>
  </si>
  <si>
    <t>PRO97</t>
  </si>
  <si>
    <t>Cobro Administrativo Coactivo de Impuestos Departamentales</t>
  </si>
  <si>
    <t>C09.06</t>
  </si>
  <si>
    <t>Adelantar la Gestión jurídica a través de la representación Judicial y extrajudicial, análisis, conceptualización y acompañamiento institucional para preservar los intereses de la Gobernación de Norte de Santander.</t>
  </si>
  <si>
    <t>PRO98</t>
  </si>
  <si>
    <t>Acciones de Repeticion</t>
  </si>
  <si>
    <t>RO14</t>
  </si>
  <si>
    <t xml:space="preserve">Secretario Jurídico </t>
  </si>
  <si>
    <t>PRO99</t>
  </si>
  <si>
    <t>Interposicion de Acciones de Repeticion</t>
  </si>
  <si>
    <t>PRO100</t>
  </si>
  <si>
    <t>Emision de Conceptos Juridicos</t>
  </si>
  <si>
    <t>PRO101</t>
  </si>
  <si>
    <t xml:space="preserve"> Revision de Legalidad de Actos Administrativos</t>
  </si>
  <si>
    <t>PRO102</t>
  </si>
  <si>
    <t>Sancion de Ordenanzas</t>
  </si>
  <si>
    <t>PRO103</t>
  </si>
  <si>
    <t>Aprobacion de Estatutos</t>
  </si>
  <si>
    <t>PRO104</t>
  </si>
  <si>
    <t>Acciones de Tutela</t>
  </si>
  <si>
    <t>PRO105</t>
  </si>
  <si>
    <t>Conciliacion Extrajudicial y Judicial</t>
  </si>
  <si>
    <t>PRO106</t>
  </si>
  <si>
    <t>Reconocimiento de Personaria Juridica a Entidades sin Animo de Lucro</t>
  </si>
  <si>
    <t>PRO107</t>
  </si>
  <si>
    <t>Reconocimiento de Dignatarios</t>
  </si>
  <si>
    <t>C09.07</t>
  </si>
  <si>
    <t>Gestionar la provisión oportuna de los recursos físicos y administrativos, mediante recepción, verificación, almacenamiento y suministro de los elementos devolutivos y de consumo, la administración y mantenimiento de la infraestructura, parque automotor, equipos y maquinas necesarias, para garantizar la continuidad de la operación de los procesos de la entidad</t>
  </si>
  <si>
    <t>PRO108</t>
  </si>
  <si>
    <t>Mantenimiento de Bienes Maquinaria y Equipos</t>
  </si>
  <si>
    <t>PRO109</t>
  </si>
  <si>
    <t>Almacen e Inventario de Bienes Muebles e Inmuebles</t>
  </si>
  <si>
    <t>PRO110</t>
  </si>
  <si>
    <t>Mantenimiento de Infraestructura Fisica</t>
  </si>
  <si>
    <t>PRO111</t>
  </si>
  <si>
    <t>Prestamo de Escenarios</t>
  </si>
  <si>
    <t>C10</t>
  </si>
  <si>
    <t xml:space="preserve">Gestionar la Estrategia del Sector Educativo </t>
  </si>
  <si>
    <t>C010.01</t>
  </si>
  <si>
    <t xml:space="preserve"> Análisis de la información estratégica educativa</t>
  </si>
  <si>
    <t>PRO112</t>
  </si>
  <si>
    <t>Análisis de la información estratégica del sector</t>
  </si>
  <si>
    <t>REO02</t>
  </si>
  <si>
    <t xml:space="preserve">Boletín estadístico
Diagnostico estratégico del sector
Indicadores por procesos
Portafolio de servicios
Plan decenal de Educación
Plan Sectorial 
</t>
  </si>
  <si>
    <t>PROFESIONAL DE GESTIÓN ESTRATEGICA</t>
  </si>
  <si>
    <t>C010.02</t>
  </si>
  <si>
    <t>Formulación y aprobación del plan de desarrollo educativo</t>
  </si>
  <si>
    <t>PRO113</t>
  </si>
  <si>
    <t xml:space="preserve"> Análisis y Definición de Estrategias para el sector educativo</t>
  </si>
  <si>
    <t>REO03</t>
  </si>
  <si>
    <t xml:space="preserve">Planes de acción por áreas
Plan Indicativo
Informe de seguimiento y evaluación de planes de acción
Plan operativo Anual de inversiones
Indicadores por procesos
</t>
  </si>
  <si>
    <t>PRO114</t>
  </si>
  <si>
    <t xml:space="preserve"> Definición del Plan de Inversiones</t>
  </si>
  <si>
    <t>REO04</t>
  </si>
  <si>
    <t>PRO115</t>
  </si>
  <si>
    <t>Aprobación  y Divulgación del Plan de Desarrollo Educativo</t>
  </si>
  <si>
    <t>REO05</t>
  </si>
  <si>
    <t>PRO116</t>
  </si>
  <si>
    <t xml:space="preserve"> Definición y aprobación de planes de acción por área</t>
  </si>
  <si>
    <t>REO06</t>
  </si>
  <si>
    <t>C010.03</t>
  </si>
  <si>
    <t xml:space="preserve"> Apoyo y fortalecimiento a la gestión de los municipios no certificados y establecimientos educativos</t>
  </si>
  <si>
    <t>PRO117</t>
  </si>
  <si>
    <t xml:space="preserve"> Programación y ejecución de la asistencia técnica</t>
  </si>
  <si>
    <t>REO07</t>
  </si>
  <si>
    <t xml:space="preserve">Agenda coordinada de asistencia técnica
Informe de ejecución de la asistencia técnica
Indicadores por procesos
Resolución de zonas de difícil acceso
</t>
  </si>
  <si>
    <t>PRO118</t>
  </si>
  <si>
    <t>Coordinación de la asistencia técnica</t>
  </si>
  <si>
    <t>PRO119</t>
  </si>
  <si>
    <t xml:space="preserve"> Seguimiento a la asistencia técnica</t>
  </si>
  <si>
    <t>ROO06</t>
  </si>
  <si>
    <t>C010.04</t>
  </si>
  <si>
    <t xml:space="preserve"> Evaluación de resultados</t>
  </si>
  <si>
    <t>PRO120</t>
  </si>
  <si>
    <t xml:space="preserve"> Revisión general del SGC</t>
  </si>
  <si>
    <t>REO08</t>
  </si>
  <si>
    <t xml:space="preserve">Informe del S.G.C
Informe de seguimiento al plan indicativo
Informe de seguimiento a programas y Proyectos
Informe de seguimiento al tablero de indicadores
Informe de Gestión de la Secretaría
Indicadores por procesos
</t>
  </si>
  <si>
    <t>PRO121</t>
  </si>
  <si>
    <t>Revisión del avance de programas  y proyectos, y seguimiento al plan indicativo</t>
  </si>
  <si>
    <t>PRO122</t>
  </si>
  <si>
    <t xml:space="preserve"> Revisión y seguimiento del tablero de indicadores</t>
  </si>
  <si>
    <t>C11</t>
  </si>
  <si>
    <t xml:space="preserve">Gestionar Programas y Proyectos del sector educativo </t>
  </si>
  <si>
    <t>C011.01</t>
  </si>
  <si>
    <t>Análisis, Formulación e Inscripción de Programas y proyectos</t>
  </si>
  <si>
    <t>PRO123</t>
  </si>
  <si>
    <t xml:space="preserve"> Registro y análisis de viabilidad de programas y proyectos</t>
  </si>
  <si>
    <t>REO09</t>
  </si>
  <si>
    <t xml:space="preserve">Programas y Proyectos inscritos en el banco Regional de proyectos
Formulación detallada de programas y proyectos
Indicadores por procesos
</t>
  </si>
  <si>
    <t>PROFESIONAL DE PROGRAMAS Y PROYECTOS</t>
  </si>
  <si>
    <t>PRO124</t>
  </si>
  <si>
    <t xml:space="preserve">Formulación detallada y registro en el banco de programas y Proyectos </t>
  </si>
  <si>
    <t>C011.02</t>
  </si>
  <si>
    <t>Ejecución, control  y seguimiento de programas y proyectos</t>
  </si>
  <si>
    <t>PRO125</t>
  </si>
  <si>
    <t xml:space="preserve"> Inicio de programas y proyectos</t>
  </si>
  <si>
    <t>REO10</t>
  </si>
  <si>
    <t xml:space="preserve">Control y seguimiento de Programas y proyectos
Control de cambios a Programas y Proyectos
Plan de infraestructura Educativa
Indicadores por procesos
</t>
  </si>
  <si>
    <t>PRO126</t>
  </si>
  <si>
    <t xml:space="preserve"> Ejecución de programas y proyectos</t>
  </si>
  <si>
    <t>PRO127</t>
  </si>
  <si>
    <t>Control y seguimiento a la  ejecución de programas y proyectos</t>
  </si>
  <si>
    <t>PRO128</t>
  </si>
  <si>
    <t>Control de cambios de programas y proyectos</t>
  </si>
  <si>
    <t>PRO129</t>
  </si>
  <si>
    <t>Cierre de programas y proyectos</t>
  </si>
  <si>
    <t>C12</t>
  </si>
  <si>
    <t xml:space="preserve">Gestionar la Cobertura del sector educativo </t>
  </si>
  <si>
    <t>C012.01</t>
  </si>
  <si>
    <t>Establecer las directrices, criterios, procedimientos y cronograma para la organización y gestión de la cobertura del servicio educativo</t>
  </si>
  <si>
    <t>PRO130</t>
  </si>
  <si>
    <t>Definir y divulgar los lineamientos generales para la organización de la gestión de la matrícula oficial</t>
  </si>
  <si>
    <t>REO11</t>
  </si>
  <si>
    <t xml:space="preserve">Taller de capacitación en lineamientos de gestión de matrícula
Actos Administrativos de cronograma de actividades, lineamientos, procedimientos y directrices de matrícula.
Indicadores por procesos
</t>
  </si>
  <si>
    <t xml:space="preserve">Líder Àrea de Cobertura Educativa </t>
  </si>
  <si>
    <t>C012.02</t>
  </si>
  <si>
    <t xml:space="preserve"> Proyectar cupos</t>
  </si>
  <si>
    <t>PRO131</t>
  </si>
  <si>
    <t>Proyectar e identificar estrategias de ampliación de oferta y requerimientos básicos.</t>
  </si>
  <si>
    <t>REO12</t>
  </si>
  <si>
    <t xml:space="preserve">Informe de proyección de cupos
Certificado de Calidad de información reportada sobre oferta Educativa
Indicadores por procesos
</t>
  </si>
  <si>
    <t>PRO132</t>
  </si>
  <si>
    <t>Identificar estrategias de acceso y permanencia</t>
  </si>
  <si>
    <t>C012.03</t>
  </si>
  <si>
    <t>Solicitar, reservar y asignar cupos oficiales</t>
  </si>
  <si>
    <t>PRO133</t>
  </si>
  <si>
    <t>Solicitar reserva pre matrícula y reservar cupos para alumnos antiguos</t>
  </si>
  <si>
    <t>REO13</t>
  </si>
  <si>
    <t xml:space="preserve">Informe de alumnos trasladados y transferidos 
Informe de niños asignados
Indicadores por procesos
</t>
  </si>
  <si>
    <t>PRO134</t>
  </si>
  <si>
    <t>Asignar cupos a niños procedentes de entidade de bienestar social o familiar</t>
  </si>
  <si>
    <t>PRO135</t>
  </si>
  <si>
    <t xml:space="preserve"> Inscribir alumnos nuevos</t>
  </si>
  <si>
    <t>PRO136</t>
  </si>
  <si>
    <t>Asignar cupos</t>
  </si>
  <si>
    <t>C012.04</t>
  </si>
  <si>
    <t xml:space="preserve"> Registrar matrícula de cupos oficiales</t>
  </si>
  <si>
    <t>PRO137</t>
  </si>
  <si>
    <t xml:space="preserve"> Registrar matricula de alumnos antiguos y nuevos</t>
  </si>
  <si>
    <t>REO14</t>
  </si>
  <si>
    <t xml:space="preserve">Informe de registro de matrícula real
Informe consolidado de novedades de matrícula
Indicadores por procesos
</t>
  </si>
  <si>
    <t>PRO138</t>
  </si>
  <si>
    <t xml:space="preserve"> Novedades de matrícula</t>
  </si>
  <si>
    <t>C012.05</t>
  </si>
  <si>
    <t xml:space="preserve"> Hacer seguimiento a la gestión de matrícula</t>
  </si>
  <si>
    <t>PRO139</t>
  </si>
  <si>
    <t>REO15</t>
  </si>
  <si>
    <t xml:space="preserve">Informe de Auditoría de matricula
Indicadores por procesos
</t>
  </si>
  <si>
    <t>C13</t>
  </si>
  <si>
    <t xml:space="preserve">Gestionar la Calidad del sector educativo </t>
  </si>
  <si>
    <t>C013.01</t>
  </si>
  <si>
    <t>Gestión de la Evaluación educativa</t>
  </si>
  <si>
    <t>PRO140</t>
  </si>
  <si>
    <t>análisis y uso de los resultados de la evaluación interna y externa de los estudiantes.</t>
  </si>
  <si>
    <t>REO16</t>
  </si>
  <si>
    <t xml:space="preserve">Informe de resultado de pruebas saber
Informe consolidado de Evaluación de desempeño de docentes y directivos docentes
Lineamientos y metodologías para la evaluación institucional
Plan de calidad educativa
Informe de Fortalezas académicas institucionales y docentes
Logros significativos obtenidos
Indicadores por procesos
</t>
  </si>
  <si>
    <t>RO09</t>
  </si>
  <si>
    <t xml:space="preserve">Líder Àrea de Calidad Educativa </t>
  </si>
  <si>
    <t>PRO141</t>
  </si>
  <si>
    <t xml:space="preserve"> análisis y uso de los resultados de la evaluación de docentes y directivos docentes</t>
  </si>
  <si>
    <t>PRO142</t>
  </si>
  <si>
    <t xml:space="preserve"> orientar el proceso de autoevaluación institucional</t>
  </si>
  <si>
    <t>PRO143</t>
  </si>
  <si>
    <t>elaborar la caracterización y el perfil del sector educativo</t>
  </si>
  <si>
    <t>C013.02</t>
  </si>
  <si>
    <t>Garantizar el Mejoramiento continuo de los Establecimientos Educativos</t>
  </si>
  <si>
    <t>PRO144</t>
  </si>
  <si>
    <t xml:space="preserve"> Gestionar  el plan de apoyo al mejoramiento - PAM</t>
  </si>
  <si>
    <t>REO17</t>
  </si>
  <si>
    <t xml:space="preserve">Acompañamiento para reformulación del PEI
Oficio concepto técnico PEI
Informe final PMI
Plan territorial de Formación Docente
Informe de canasta mínima de medios Educativos
Informe de convenios Vigentes
Indicadores por procesos
</t>
  </si>
  <si>
    <t>PRO145</t>
  </si>
  <si>
    <t xml:space="preserve"> Apoyar la  gestión del proyecto educativo</t>
  </si>
  <si>
    <t>PRO146</t>
  </si>
  <si>
    <t>Apoyar la gestión de los PMI</t>
  </si>
  <si>
    <t>PRO147</t>
  </si>
  <si>
    <t xml:space="preserve"> Definir, ejecutar y hacer seguimiento a los planes territoriales de formación docente”</t>
  </si>
  <si>
    <t>C14</t>
  </si>
  <si>
    <t xml:space="preserve">Gestionar la Atenciòn al Ciudadano del sector educativo </t>
  </si>
  <si>
    <t>C014.01</t>
  </si>
  <si>
    <t xml:space="preserve">Gestionar solicitudes y correspondencia </t>
  </si>
  <si>
    <t>PRO148</t>
  </si>
  <si>
    <t>Atender, direccionar y hacer seguimiento a las solicitudes</t>
  </si>
  <si>
    <t>REO18</t>
  </si>
  <si>
    <t xml:space="preserve">Reporte de SAC de requerimientos radicados por dependencia
Encuestas de Satisfacción de atención y solución de PQR
Formato de Radicación y seguimiento de Correspondencia
</t>
  </si>
  <si>
    <t xml:space="preserve">Profesional Área de Atenciòn al Ciudadano </t>
  </si>
  <si>
    <t>PRO149</t>
  </si>
  <si>
    <t>. Recibir y enviar correspondencia</t>
  </si>
  <si>
    <t>C014.02</t>
  </si>
  <si>
    <t xml:space="preserve"> Desarrollar y mantener las relaciones con el ciudadano</t>
  </si>
  <si>
    <t>PRO150</t>
  </si>
  <si>
    <t xml:space="preserve"> Medir la satisfacción del cliente</t>
  </si>
  <si>
    <t>REO19</t>
  </si>
  <si>
    <t>Reporte de satisfacción del Cliente
Diagnóstico de oportunidades de mejora</t>
  </si>
  <si>
    <t>C014.03</t>
  </si>
  <si>
    <t>Publicación, comunicación y notificación de actos administrativos</t>
  </si>
  <si>
    <t>PRO151</t>
  </si>
  <si>
    <t>Publicación, comunicación y notificación</t>
  </si>
  <si>
    <t>REO20</t>
  </si>
  <si>
    <t xml:space="preserve">Planillas de notificación diligenciada  Indicadores por procesos     </t>
  </si>
  <si>
    <t>C15</t>
  </si>
  <si>
    <t xml:space="preserve">Gestionar la Inspección y Vigilancia del sector educativo </t>
  </si>
  <si>
    <t>C015.01</t>
  </si>
  <si>
    <t>Inspección y vigilancia con fines de control</t>
  </si>
  <si>
    <t>PRO152</t>
  </si>
  <si>
    <t xml:space="preserve"> Realizar control al Servicio Educativo en EPBM y ETDH</t>
  </si>
  <si>
    <t>REO21</t>
  </si>
  <si>
    <t xml:space="preserve">Formato único de novedades
Plan operativo Anual de inspección y vigilancia
</t>
  </si>
  <si>
    <t xml:space="preserve">Profesional del Área de Inspecciò y Vigilancia </t>
  </si>
  <si>
    <t>C015.02</t>
  </si>
  <si>
    <t>Verificación de Condiciones para la Habilitación de prestadores del Servicio Educativo en EPBM y ETDH</t>
  </si>
  <si>
    <t>PRO153</t>
  </si>
  <si>
    <t>. Verificar las novedades de los establecimientos Educativos de EPBM y ETDH</t>
  </si>
  <si>
    <t>REO22</t>
  </si>
  <si>
    <t xml:space="preserve">Concepto de viabilidad o inviabilidad del estudio de factibilidad
Plan de visitas
</t>
  </si>
  <si>
    <t>PRO154</t>
  </si>
  <si>
    <t xml:space="preserve"> Habilitar EE oficiales para EPBM</t>
  </si>
  <si>
    <t>PRO155</t>
  </si>
  <si>
    <t xml:space="preserve"> Habilitar EE privados  para EPBM</t>
  </si>
  <si>
    <t>C16</t>
  </si>
  <si>
    <t xml:space="preserve">Gestionar el Talento del sector educativo </t>
  </si>
  <si>
    <t>C016.01</t>
  </si>
  <si>
    <t xml:space="preserve"> Administrar la planta de Cargos de y de personal Docente y Directivo Docente y Administrativo del sector Educativo.</t>
  </si>
  <si>
    <t>PRO156</t>
  </si>
  <si>
    <t>Establecer necesidad de planta, distribuir o asignar planta entre ee  o modificar la planta docente, directivo docente y administrativos del sector Educativo</t>
  </si>
  <si>
    <t>REO23</t>
  </si>
  <si>
    <t xml:space="preserve">Planta de Personal docente y directivo docente  aprobada
Informe de novedades tramitadas
</t>
  </si>
  <si>
    <t>PROFESIONALES DE PLANTA</t>
  </si>
  <si>
    <t>C016.02</t>
  </si>
  <si>
    <t xml:space="preserve"> Provisión de Personal  e inducción </t>
  </si>
  <si>
    <t>PRO157</t>
  </si>
  <si>
    <t xml:space="preserve"> Vincular a la carrera administrativa y especial docente</t>
  </si>
  <si>
    <t>REO24</t>
  </si>
  <si>
    <t xml:space="preserve">Convocatorias a Concursos
Seguimientos a procesos de provisión de empleos
Revisión de requisitos de aspirantes al cargo
</t>
  </si>
  <si>
    <t>PROFESIONAL DE SELECCIÓN E INDUCCION</t>
  </si>
  <si>
    <t>C016.03</t>
  </si>
  <si>
    <t>Desarrollo de personal</t>
  </si>
  <si>
    <t>PRO158</t>
  </si>
  <si>
    <t>Evaluación del desempeño</t>
  </si>
  <si>
    <t>REO25</t>
  </si>
  <si>
    <t xml:space="preserve">Reporte de evaluación de desempeño
Solicitud de completitud de información
</t>
  </si>
  <si>
    <t>PROFESIONALES DE DESARROLLO DE PERSONAL</t>
  </si>
  <si>
    <t>C016.04</t>
  </si>
  <si>
    <t>Administración de carrera</t>
  </si>
  <si>
    <t>PRO159</t>
  </si>
  <si>
    <t>Inscripción  y ascenso en escalafón docente</t>
  </si>
  <si>
    <t>REO26</t>
  </si>
  <si>
    <t xml:space="preserve">Resolución de inscripción, actualización o ascenso en el escalafón
Actualización de carrera d
</t>
  </si>
  <si>
    <t>RO15</t>
  </si>
  <si>
    <t>PROFESIONAL Y TECNICO DE ESCALAFON</t>
  </si>
  <si>
    <t>C016.05</t>
  </si>
  <si>
    <t xml:space="preserve"> Manejo del fondo prestacional</t>
  </si>
  <si>
    <t>PRO160</t>
  </si>
  <si>
    <t>Trámite de las prestaciones sociales y económicas</t>
  </si>
  <si>
    <t>REO27</t>
  </si>
  <si>
    <t xml:space="preserve">Resolución de reconocimiento de prestaciones
Notificación de resolución de pago
Indicadores por procesos
</t>
  </si>
  <si>
    <t>RO16</t>
  </si>
  <si>
    <t>PROFESIONALES Y TECNICO DE FONDO PRESTACIONAL</t>
  </si>
  <si>
    <t>PRO161</t>
  </si>
  <si>
    <t>Administración de reclamaciones por salud</t>
  </si>
  <si>
    <t>C016.06</t>
  </si>
  <si>
    <t>Administración de la nómina</t>
  </si>
  <si>
    <t>PRO162</t>
  </si>
  <si>
    <t xml:space="preserve"> Administración de novedades</t>
  </si>
  <si>
    <t>REO28</t>
  </si>
  <si>
    <t xml:space="preserve">Novedades Actualizadas en el sistema
Liquidación de cesantías fondos públicos y privados
</t>
  </si>
  <si>
    <t>RO17</t>
  </si>
  <si>
    <t>PROFESIONAL Y TECNICOS DE NOMINA</t>
  </si>
  <si>
    <t>C016.07</t>
  </si>
  <si>
    <t xml:space="preserve"> Administración de las hojas de vida</t>
  </si>
  <si>
    <t>PRO163</t>
  </si>
  <si>
    <t>Actualización del sistema de información</t>
  </si>
  <si>
    <t>REO29</t>
  </si>
  <si>
    <t xml:space="preserve">Certificado de Historia laboral
Certificado de Historia Salarial
Indicadores por procesos
Reporte de información solicitada
</t>
  </si>
  <si>
    <t>RO18</t>
  </si>
  <si>
    <t>PROFESIONAL Y TECNICOS DE HISTORIAS LABORALES</t>
  </si>
  <si>
    <t>PRO164</t>
  </si>
  <si>
    <t>Generación de certificados</t>
  </si>
  <si>
    <t>C17</t>
  </si>
  <si>
    <t xml:space="preserve">Gestionar los Bienes y Servicios del sector educativo </t>
  </si>
  <si>
    <t>C017.01</t>
  </si>
  <si>
    <t>Adquirir Bienes y Servicios</t>
  </si>
  <si>
    <t>PRO165</t>
  </si>
  <si>
    <t>Elaborar y hacer seguimiento al plan de compras</t>
  </si>
  <si>
    <t>REO30</t>
  </si>
  <si>
    <t xml:space="preserve">Informes de seguimiento de interventoría revisados
Actas de liquidación de contrato o convenio revisada
</t>
  </si>
  <si>
    <t>RO19</t>
  </si>
  <si>
    <t>PROFESIONALES Y TECNICOS DE BIENES Y SERVICIOS</t>
  </si>
  <si>
    <t>PRO166</t>
  </si>
  <si>
    <t>Manejar requisiciones</t>
  </si>
  <si>
    <t>C017.02</t>
  </si>
  <si>
    <t>Gestionar Recursos Físicos</t>
  </si>
  <si>
    <t>PRO167</t>
  </si>
  <si>
    <t>Manejar almacén</t>
  </si>
  <si>
    <t>REO31</t>
  </si>
  <si>
    <t xml:space="preserve">Carta u oficio de justificación de aumento en consumos
Necesidades de mantenimiento correctivo
Indicadores por procesos
</t>
  </si>
  <si>
    <t>PRO168</t>
  </si>
  <si>
    <t xml:space="preserve">  Manejar activos fijos</t>
  </si>
  <si>
    <t>Evaluación de Servicios</t>
  </si>
  <si>
    <t>Calificación</t>
  </si>
  <si>
    <t>Calificación ingresos último año
 [0-10]</t>
  </si>
  <si>
    <t>Calificación Costos último año
 [0-10]</t>
  </si>
  <si>
    <t>Calificación # de solicitudes último año
 [0-10]</t>
  </si>
  <si>
    <t>Calificación Nivel de satisfacción del servicio
 [0-10]</t>
  </si>
  <si>
    <t>Calificación # de PQR recibidas
 [0-10]</t>
  </si>
  <si>
    <t>Calificación nivel de complejidad actual
[0-10]</t>
  </si>
  <si>
    <t>Calificación nivel de criticidad
 [0-10]</t>
  </si>
  <si>
    <t>Calificación nivel de valor al ciudadano
 [0-10]</t>
  </si>
  <si>
    <t>Calificación Tiempo del ciclo del servicio 
[0-10]</t>
  </si>
  <si>
    <t>Calificación nivel de riesgo de corrupción
 [0-10]</t>
  </si>
  <si>
    <t>Calificación Servicio en línea 
[0-10]</t>
  </si>
  <si>
    <t>Calificación servicio</t>
  </si>
  <si>
    <t xml:space="preserve"> </t>
  </si>
  <si>
    <t>Ficha del Servicio 1</t>
  </si>
  <si>
    <t>Nombre del servicio</t>
  </si>
  <si>
    <t>Subcapacidades asociadas</t>
  </si>
  <si>
    <t>CO1.01, CO1.04, C04.01 , C05.01, C06.01, C09.03,C09.05</t>
  </si>
  <si>
    <t>Ej. Todos</t>
  </si>
  <si>
    <t>Caracterización 2</t>
  </si>
  <si>
    <t>Caracterización 3</t>
  </si>
  <si>
    <t>Caracterización 4</t>
  </si>
  <si>
    <t>Caracterización 5</t>
  </si>
  <si>
    <t xml:space="preserve">Presencial </t>
  </si>
  <si>
    <t>Juntas de Acción Comunal del Dpto</t>
  </si>
  <si>
    <t>Presencial</t>
  </si>
  <si>
    <t>GOV.CO</t>
  </si>
  <si>
    <t># de PQR recibidas último año</t>
  </si>
  <si>
    <t>Costo al ciudadano</t>
  </si>
  <si>
    <t xml:space="preserve">Presupuesto de Inversión </t>
  </si>
  <si>
    <t>Entidad pública</t>
  </si>
  <si>
    <t>Información intercambiada</t>
  </si>
  <si>
    <t>Sistema de información origen</t>
  </si>
  <si>
    <t>Sistema de Información destino</t>
  </si>
  <si>
    <t xml:space="preserve">Interoperabilidad </t>
  </si>
  <si>
    <t xml:space="preserve">Entidad Pública </t>
  </si>
  <si>
    <t>Ficha del Servicio 2</t>
  </si>
  <si>
    <t xml:space="preserve">Secretaría de Educación Departamental </t>
  </si>
  <si>
    <t xml:space="preserve">Bajo </t>
  </si>
  <si>
    <t>NA</t>
  </si>
  <si>
    <t xml:space="preserve">NO </t>
  </si>
  <si>
    <t>Ficha del Servicio 3</t>
  </si>
  <si>
    <t>CO1.01, CO1.04, C04.01 , C05.01, C09.03, C09.05</t>
  </si>
  <si>
    <t xml:space="preserve">todos los usuarios </t>
  </si>
  <si>
    <t xml:space="preserve">dispositivos móvlies </t>
  </si>
  <si>
    <t xml:space="preserve">Atención presencial </t>
  </si>
  <si>
    <t xml:space="preserve">Alto </t>
  </si>
  <si>
    <t>SI</t>
  </si>
  <si>
    <t>RUNT</t>
  </si>
  <si>
    <t>Información a cerca de vehículos</t>
  </si>
  <si>
    <t>Sría de Hacienda</t>
  </si>
  <si>
    <t>Oficinas de Tránsito que funcionan en el dpto.</t>
  </si>
  <si>
    <t>Origen</t>
  </si>
  <si>
    <t>Habilitadores</t>
  </si>
  <si>
    <t>Barreras</t>
  </si>
  <si>
    <t>Origen Interno</t>
  </si>
  <si>
    <t>Fortalezas</t>
  </si>
  <si>
    <t>Debilidades</t>
  </si>
  <si>
    <t xml:space="preserve">"Fortalecimiento de la infraestructura tecnologica de la Gobernación.                                                                        Sistemas de información implementados.                                       Adquisición de licencias de software. Personal calificado.      
Optimización de tramites en línea.   
Politica de seguridad y privacidad de la información aprobada y publicada.
Transformación digital en los procesos de gestión documental.
Estructuración de la Secretaría TIC </t>
  </si>
  <si>
    <t xml:space="preserve">No se ha implememntado la Política de Seguridad de la Información; El MSPI no está actualizado a 2020.
Personal especializado en TI insuficiente.
Adquisiciones y mantenimientos de recursos tecnologicos no están centralizados en TIC y no se hace uso de la Plataforma Colombia Compra Eficiente; 
No se ha implementado el Protocolo de internet IPV6; 
Medios de divulgación de información insuficientes.
Presupuesto insuficiente para TI.
Demora en los procesos de contratación y adquisición de equipos tecnólogicos.
Los Planes de Atención y Gestión de Riesgos, y  Atención de Incidentes están elaborados pero no se han implementado.
El Sistema de PQRSD no está integrado; Poco compromiso de la alta dirección con la implementación de la Política de Gobierno Digital en la entidad </t>
  </si>
  <si>
    <t>Origen Externo</t>
  </si>
  <si>
    <t>Oportunidades</t>
  </si>
  <si>
    <t>Amenazas</t>
  </si>
  <si>
    <t xml:space="preserve">
Plan Nacional de Desarrollo "Pacto por Colombia, Pacto por la Equidad" 2018 -2022;  Plan de Desarrollo Departamental 2020 2023 Más Oportunidades para Todos;
Nuevos Lineamientos establecidos y acompañamiento del MINTIC;
Software Libre;
Redes Sociales;
Alianzas estrategicas Publico - privadas.
Formulacion y aprobación de proyectos con S.G.R. (Fondo CTeI - y asignaciones directas); Acompañamiento del Mintic respecto de los lineamientos del Plan TIC 2018-2022 alineados con las metas TIC de la entidad </t>
  </si>
  <si>
    <t>Cambios políticos del orden nacional y departamental; Aparición de pandemias como la actual que en cierta manera frena todos los proyectos y metas de TI de la entidad; Atentados contra la infraestructura
tecnológica del Departamento por motivos de orden pùblico alterado, ataques cibernéticos.
No hay sostenibilidad de los proyectos de TI.
Fenómenos naturales 
Fallas en el servicio de energía eléctrica de alto impacto.</t>
  </si>
  <si>
    <t>Marco Normativo</t>
  </si>
  <si>
    <t>Número</t>
  </si>
  <si>
    <t>Año</t>
  </si>
  <si>
    <t>Descripción</t>
  </si>
  <si>
    <t>ID Capacidades o Servicios impactados</t>
  </si>
  <si>
    <t>N001</t>
  </si>
  <si>
    <t xml:space="preserve">Ley 1955 </t>
  </si>
  <si>
    <t xml:space="preserve">Plan Nacional de Desarrollo Pacto por Coombia Pacto por la Equidad; articulos 147 y 148 donde se estabece la transformación pública de las entidades del Estado como un Proceso de cambio estratégico con visión a largo pazo con uso de tic que impacten de manera postiva la calidad de vida de los ciudadanos  </t>
  </si>
  <si>
    <t>S01....S115</t>
  </si>
  <si>
    <t>N002</t>
  </si>
  <si>
    <t>Decreto 1008</t>
  </si>
  <si>
    <t xml:space="preserve">Lineamientos del Mintic para la implementación de la Política de Gobierno Digital </t>
  </si>
  <si>
    <t>N003</t>
  </si>
  <si>
    <t>Ley 1712</t>
  </si>
  <si>
    <t xml:space="preserve">Transparencia y del Derecho de Acceso a la Información </t>
  </si>
  <si>
    <t>N004</t>
  </si>
  <si>
    <t>Ordenanza 010</t>
  </si>
  <si>
    <t xml:space="preserve">Estatuto de Rentas - Base legal para los trámites y servicios que generan un derecho de pago </t>
  </si>
  <si>
    <t>S01,S02,S05,S07 S09,S10,S11,S14,S17,S18,S20,S21,S22,S23,S24,S25,S27,S29,S30,S31,S32,S33,S34,S36,S37,S38,S39,S40,S42,S43,S45,S47,S48,S50,S51,S52,S53,S54,S55,S56,S57,S58,S59,S60,S64,S65,S66,S68,S69,S70,S71,S74,S78,S80,S83,S84,S87,S88,S89,S90,S92,S93,S95,S96,S97,S98,S99,S100,S104,S107,</t>
  </si>
  <si>
    <t>N005</t>
  </si>
  <si>
    <t xml:space="preserve">Decreto 415 </t>
  </si>
  <si>
    <t>Definicion de los lineamientos para el fortalecimiento institucional en materia de tecnologías de la informacion y las comunicaciones.</t>
  </si>
  <si>
    <t>N006</t>
  </si>
  <si>
    <t>Ley 1581</t>
  </si>
  <si>
    <t xml:space="preserve">Protección de Datos Personales </t>
  </si>
  <si>
    <t>N007</t>
  </si>
  <si>
    <t xml:space="preserve">Ordenanza # por asignar </t>
  </si>
  <si>
    <t>Plan Departamental de Desarrollo 2020 2023 Más Oportunidadds para Todos (documento para último debate en la Asamblea Departamental)</t>
  </si>
  <si>
    <t>N008</t>
  </si>
  <si>
    <t>Decreto 1083</t>
  </si>
  <si>
    <t xml:space="preserve">Decreto Único Reglamentario del sector de la Función Pública </t>
  </si>
  <si>
    <t>N009</t>
  </si>
  <si>
    <t xml:space="preserve">Decreto 1078 </t>
  </si>
  <si>
    <t xml:space="preserve">Decreto Único Reglamentario del sector de las TIC </t>
  </si>
  <si>
    <t>N010</t>
  </si>
  <si>
    <t xml:space="preserve">Documento CONPES 3920 </t>
  </si>
  <si>
    <t xml:space="preserve">BIG DATA </t>
  </si>
  <si>
    <t>N011</t>
  </si>
  <si>
    <t>Agenda 2030 - ONU</t>
  </si>
  <si>
    <t xml:space="preserve">ODS y Tecnologías Emergentes - Erradicación de la pobreza y sostenibilidad del planeta </t>
  </si>
  <si>
    <t>N012</t>
  </si>
  <si>
    <t>Decreto 000019</t>
  </si>
  <si>
    <t xml:space="preserve">Por el cual se crea la Secretaría TIC en la Gobernación de Norte de Santander </t>
  </si>
  <si>
    <t>N013</t>
  </si>
  <si>
    <t>G.ES.06  V2</t>
  </si>
  <si>
    <t xml:space="preserve">Guía para la construcción de los planes estratégicos de TI en las entidades públicas </t>
  </si>
  <si>
    <t>N014</t>
  </si>
  <si>
    <t>Manual de GD</t>
  </si>
  <si>
    <t xml:space="preserve">Lineamientos y estándares del Mintic para la implememntación de la Política de GD </t>
  </si>
  <si>
    <t>N015</t>
  </si>
  <si>
    <t xml:space="preserve">Decreto 612 </t>
  </si>
  <si>
    <t xml:space="preserve">Planes estratégicos institucionales en los planes de acción de cada entidad pública </t>
  </si>
  <si>
    <t>N016</t>
  </si>
  <si>
    <t>Decreto 2106</t>
  </si>
  <si>
    <t xml:space="preserve">Supresión, racionalización, eliminación de trámites y servicios al ciudadano </t>
  </si>
  <si>
    <t>N017</t>
  </si>
  <si>
    <t>Decreto 620</t>
  </si>
  <si>
    <t xml:space="preserve">Servicios Ciudadanos Digitales </t>
  </si>
  <si>
    <t>N018</t>
  </si>
  <si>
    <t xml:space="preserve">Resolución 3564 </t>
  </si>
  <si>
    <t xml:space="preserve">Reglamenta la Ley 1712 para el sector de las tic (en proyecto de modificación) </t>
  </si>
  <si>
    <t>N019</t>
  </si>
  <si>
    <t>Ditectiva Presidencial 02</t>
  </si>
  <si>
    <t>Portal Único del Estado Colombiano GOV.CO</t>
  </si>
  <si>
    <t>N020</t>
  </si>
  <si>
    <t xml:space="preserve">Decreto Ley 4170 </t>
  </si>
  <si>
    <t xml:space="preserve">Colombia Compra Eficiente - Agencia Nacional de Contratación Pública </t>
  </si>
  <si>
    <t>N021</t>
  </si>
  <si>
    <t>Documento CONPES 3995</t>
  </si>
  <si>
    <t xml:space="preserve">Política Nacional de Confiaza y Seguridad Digital  </t>
  </si>
  <si>
    <t>S01....S116</t>
  </si>
  <si>
    <t>N022</t>
  </si>
  <si>
    <t>Ley 594</t>
  </si>
  <si>
    <t xml:space="preserve">Ley General de Archivos </t>
  </si>
  <si>
    <t>N023</t>
  </si>
  <si>
    <t>Decreto 1499</t>
  </si>
  <si>
    <t xml:space="preserve">Nuevo Modelo Integrado de Planeaciòn y Gestión (MIPG) </t>
  </si>
  <si>
    <t>S01....S117</t>
  </si>
  <si>
    <t>FACTORES EXTERNOS</t>
  </si>
  <si>
    <t>Políticos</t>
  </si>
  <si>
    <t>Económicos</t>
  </si>
  <si>
    <t>Sociales</t>
  </si>
  <si>
    <t>Tecnológicos</t>
  </si>
  <si>
    <t>Factor</t>
  </si>
  <si>
    <t>ID NORMATIVIDAD ASOCIADA</t>
  </si>
  <si>
    <t xml:space="preserve">Cambios en los gobiernos nacionales y departamentales sujetos a partidos polìticos </t>
  </si>
  <si>
    <t>N001, N007, N010, N011,N019, N020, N021</t>
  </si>
  <si>
    <t>Alianzas estrategicas Publico - privadas.</t>
  </si>
  <si>
    <t>N004, N010, N011 N021</t>
  </si>
  <si>
    <t>Aparición de pandemias como la actual que en cierta manera frena todos los proyectos y metas de TI de la entidad</t>
  </si>
  <si>
    <t>N001, N007, N011</t>
  </si>
  <si>
    <t xml:space="preserve">Acompañamiento del Mintic respecto de los lineamientos del Plan TIC 2018-2022 alineados con las metas TIC de la entidad </t>
  </si>
  <si>
    <t xml:space="preserve">N001,N002,N005, N013, N014, </t>
  </si>
  <si>
    <t>Nuevos Lineamientos establecidos y acompañamiento del MINTIC</t>
  </si>
  <si>
    <t xml:space="preserve">N002,N005, N013, N014, </t>
  </si>
  <si>
    <t>Formulacion y aprobación de proyectos con S.G.R. (Fondo CTeI - y asignaciones directas);</t>
  </si>
  <si>
    <t>N004, N001,N007, N019</t>
  </si>
  <si>
    <t xml:space="preserve">Fenómenos naturales </t>
  </si>
  <si>
    <t>Atentados contra la infraestructura tecnológica del Departamento por ser un departamento con orden pùblico alterado</t>
  </si>
  <si>
    <t>No hay sostenibilidad de los proyectos de TI.</t>
  </si>
  <si>
    <t>N001, N004,  N007</t>
  </si>
  <si>
    <t>Fallas en el servicio de energía eléctrica de alto impacto.</t>
  </si>
  <si>
    <t>Ataques cibernéticos.</t>
  </si>
  <si>
    <t>N002, N014, N021,</t>
  </si>
  <si>
    <t>Caracterización de personas naturales</t>
  </si>
  <si>
    <t>Categoría</t>
  </si>
  <si>
    <t>Variable</t>
  </si>
  <si>
    <t>¿La variable es…?</t>
  </si>
  <si>
    <t>Segmentos</t>
  </si>
  <si>
    <t>Propuesta por Gobierno Digital</t>
  </si>
  <si>
    <t>Relevante</t>
  </si>
  <si>
    <t>Medible</t>
  </si>
  <si>
    <t>Asociativa</t>
  </si>
  <si>
    <t>Consistente</t>
  </si>
  <si>
    <t>Puntaje Total</t>
  </si>
  <si>
    <t>Fuente de Información</t>
  </si>
  <si>
    <t>Caracterización 1</t>
  </si>
  <si>
    <t>Caracterización 6</t>
  </si>
  <si>
    <t>Geográfico</t>
  </si>
  <si>
    <t>Ubicación</t>
  </si>
  <si>
    <t xml:space="preserve">Registros administrativos, encuestas </t>
  </si>
  <si>
    <t xml:space="preserve">Ciudadano </t>
  </si>
  <si>
    <t>Clima</t>
  </si>
  <si>
    <t xml:space="preserve">Registros administrativos </t>
  </si>
  <si>
    <t>Demográfico</t>
  </si>
  <si>
    <t>Tipo y número de documento</t>
  </si>
  <si>
    <t xml:space="preserve">Información recolectada en puntos de atenciòn al ciduadano - Registros Administrativos </t>
  </si>
  <si>
    <t>Empresas</t>
  </si>
  <si>
    <t>Edad</t>
  </si>
  <si>
    <t>Sexo</t>
  </si>
  <si>
    <t>Ingresos</t>
  </si>
  <si>
    <t>Actividad económica</t>
  </si>
  <si>
    <t xml:space="preserve">Información recolectada en puntos de atenciòn al ciduadano - Registros Adminidtrativos </t>
  </si>
  <si>
    <t>Estrato socio económico</t>
  </si>
  <si>
    <t xml:space="preserve">Información recolectada en puntos de atenciòn al ciduadano - Registros Administrativos, encuestas </t>
  </si>
  <si>
    <t>Régimen de afiliación al Sistema General de Seguridad Social</t>
  </si>
  <si>
    <t>Ciudadano</t>
  </si>
  <si>
    <t>Puntaje Sisben</t>
  </si>
  <si>
    <t>Tamaño del núcleo familiar</t>
  </si>
  <si>
    <t>Estado del ciclo familiar</t>
  </si>
  <si>
    <t>Étnia</t>
  </si>
  <si>
    <t>Escolaridad</t>
  </si>
  <si>
    <t>Lenguas e idiomas</t>
  </si>
  <si>
    <t>Nivel académico</t>
  </si>
  <si>
    <t>Vulnerabilidad</t>
  </si>
  <si>
    <t>Intrínseco</t>
  </si>
  <si>
    <t>Intereses</t>
  </si>
  <si>
    <t>Lugar de encuentro</t>
  </si>
  <si>
    <t>Acceso a canales</t>
  </si>
  <si>
    <t>Uso de canales</t>
  </si>
  <si>
    <t>Conocimiento</t>
  </si>
  <si>
    <t xml:space="preserve">Registros Administrativos </t>
  </si>
  <si>
    <t>Dialecto</t>
  </si>
  <si>
    <t>Comportamiento</t>
  </si>
  <si>
    <t>Niveles de uso</t>
  </si>
  <si>
    <t xml:space="preserve">Información recolectada en puntos de atención al ciudadano y Observación Directa, encuestas </t>
  </si>
  <si>
    <t>Beneficios buscados</t>
  </si>
  <si>
    <t xml:space="preserve">Buzón de Sugerencias </t>
  </si>
  <si>
    <t>Eventos</t>
  </si>
  <si>
    <t>Estatus del usuario</t>
  </si>
  <si>
    <t>Evaluación de tendencias tecnológicas</t>
  </si>
  <si>
    <t>Tendencias tecnológicas</t>
  </si>
  <si>
    <t>Capacidades -Subcapacidades</t>
  </si>
  <si>
    <t>Características</t>
  </si>
  <si>
    <t>Cloud Computing</t>
  </si>
  <si>
    <t>Autoservicio bajo demanda (On-demand self-service)
Acceso amplio a la red
Conjunto común de recursos
Rápida elasticidad
Servicio medible</t>
  </si>
  <si>
    <t>Inteligencia Artificial - Machine Learning</t>
  </si>
  <si>
    <t>Predicciones sobre comportamientos, reacciones y tendencias en datos almacenados y clasificados</t>
  </si>
  <si>
    <t>Internet de las Cosas</t>
  </si>
  <si>
    <t>Interconexión de cualquier objeto o producto con otro a través de la red</t>
  </si>
  <si>
    <t>Big Data - Analítica</t>
  </si>
  <si>
    <t>Manejo de altos volúmenes de información y velocidad de los datos o rapidez en la que son creados</t>
  </si>
  <si>
    <t>BlockChain</t>
  </si>
  <si>
    <t>Transacciones automáticas confiables con integridad del proceso en bloques de transacción</t>
  </si>
  <si>
    <t>Microservicios - SOA</t>
  </si>
  <si>
    <t>Manejo de arquitectura descentralizada o software descompuesto en diferentes partes independientes</t>
  </si>
  <si>
    <t>DevOps</t>
  </si>
  <si>
    <t>Uso de contenedores que permiten el despliegue y desarrollo de aplicaciones rápidamente</t>
  </si>
  <si>
    <t>Plataformas de Ciberseguridad</t>
  </si>
  <si>
    <t>Análisis de todo el tráfico de red para la reducción de los ciberataques</t>
  </si>
  <si>
    <t>Realidad Aumentada</t>
  </si>
  <si>
    <t>Facilita el aprendizaje y enseñanza de una forma rápida y más adecuada</t>
  </si>
  <si>
    <t>Plataforma colaborativa</t>
  </si>
  <si>
    <t>Espacio digital común en una organización para la generación colaborativa de documentos y contenido digital en general</t>
  </si>
  <si>
    <t>Robótica y drones</t>
  </si>
  <si>
    <t>Elementos electromecánicos que pueden ejecutar tareas físicas para las cuales han sido diseñados. Ejemplo: Clasificación de frutas</t>
  </si>
  <si>
    <t>Impresión 3D</t>
  </si>
  <si>
    <t>Generación tridimensional de objetos a partir de apilamiento de capas, que en conjunto generan una figura que corresponde a un diseño previo</t>
  </si>
  <si>
    <t>Otra…</t>
  </si>
  <si>
    <t>Catálogo de hallazgos</t>
  </si>
  <si>
    <t>Id</t>
  </si>
  <si>
    <t>Id del Servicio / Capacidad</t>
  </si>
  <si>
    <t>Descripción del hallazgo</t>
  </si>
  <si>
    <t>Impacto</t>
  </si>
  <si>
    <t>Evidencia</t>
  </si>
  <si>
    <t>URL Evidencia</t>
  </si>
  <si>
    <t>H01</t>
  </si>
  <si>
    <t>S03,S72,S78, C09.01,C09.04,C09.06</t>
  </si>
  <si>
    <t xml:space="preserve">El MSPI de la entidad se encuentra desactualizado lo que no permite trazar directrices para la implementar la seguridad de la información </t>
  </si>
  <si>
    <t xml:space="preserve">ALTO </t>
  </si>
  <si>
    <t xml:space="preserve">Medición desempeño GD 2019 habilitador Seguridad </t>
  </si>
  <si>
    <t>https://maximavelocidad.gov.co/732/w3-channel.html</t>
  </si>
  <si>
    <t>H02</t>
  </si>
  <si>
    <t xml:space="preserve">No existe una directirz de la alta dirección para adquirir bienes y servicios de TI por la Tienda Virtual del Estado Colombiano (TVEC)  </t>
  </si>
  <si>
    <t xml:space="preserve">Procesos de contratación de bienes de TI demorados e imprecisos </t>
  </si>
  <si>
    <t xml:space="preserve">Manual de Cotrataci{on de la entidad desactualizado </t>
  </si>
  <si>
    <t>H03</t>
  </si>
  <si>
    <t xml:space="preserve">No se ha cumplido con la implementación del Protocolo IPV6; se cuenta con el diagnóstico; se require  continuar con las acciones para su implementación </t>
  </si>
  <si>
    <t xml:space="preserve">Medición desempeño GD 2019 habilitador Arquitectura </t>
  </si>
  <si>
    <t>H04</t>
  </si>
  <si>
    <t>C09.01,C09.04,C09.06</t>
  </si>
  <si>
    <t xml:space="preserve">El proceso de comunicación interna de la entidad no se desarrolla con base en la definición de sus procedimientos y formatos </t>
  </si>
  <si>
    <t>Medición  desempeño GD 2019 Propósito  Optimización de Procesos con TI</t>
  </si>
  <si>
    <t>H05</t>
  </si>
  <si>
    <t xml:space="preserve">El aprovechamiento de datos e información es escaza lo que impide tomar decisiones basadas en datos </t>
  </si>
  <si>
    <t xml:space="preserve">Medición  desempeño GD 2019 Propósito  Toma de decisiones basadas en uso y aprovechamento de la información </t>
  </si>
  <si>
    <t>H06</t>
  </si>
  <si>
    <t xml:space="preserve">No se da priorización a procesos y capacidades institucionales de alto valor para el ciudadano en el desarrollo de SI </t>
  </si>
  <si>
    <t>Medición  desempeño GD  2019 Propósito  Optimización de Procesos con TI</t>
  </si>
  <si>
    <t>H07</t>
  </si>
  <si>
    <t xml:space="preserve">Los procesos y procedimientos de la entidad no son optimizados con el uso de TIC </t>
  </si>
  <si>
    <t>H08</t>
  </si>
  <si>
    <t>S03,S72,S78</t>
  </si>
  <si>
    <t>Casi no se realiza caracterización de ciudadanos, grupos de interés y usuarios para identificar necesidades, características y preferencias en la utilización de los servicios ofrecidos por la entidad</t>
  </si>
  <si>
    <t>Medición  desempeño GD  2019 Propósito  Empoderamiento ciudadano para un gobierno abierto</t>
  </si>
  <si>
    <t>H09</t>
  </si>
  <si>
    <t>la inclusión social en la prestaciòn de servicios de la entidad es escaza</t>
  </si>
  <si>
    <t xml:space="preserve">www.nortedesantander.gov.co </t>
  </si>
  <si>
    <t>H10</t>
  </si>
  <si>
    <t xml:space="preserve">El presupuesto para adquisición de bienes y servicios de TI es reducido </t>
  </si>
  <si>
    <t xml:space="preserve">Infraestructura tecnológica de la entidad escaza </t>
  </si>
  <si>
    <t>H11</t>
  </si>
  <si>
    <t xml:space="preserve">El sistema de PQRSD de la entidad no està implementado como un sistema integrado </t>
  </si>
  <si>
    <t xml:space="preserve">El ciudadano no puede ver la trazabilidad de su peticióna través del sitio web </t>
  </si>
  <si>
    <t>http://www.nortedesantander.gov.co/Sistema-PQRSD/Cont%C3%A1ctenos</t>
  </si>
  <si>
    <t>H12</t>
  </si>
  <si>
    <t xml:space="preserve">Poca importancia dada al Rol de líder de TI de la entidad por parte de la alta dirección </t>
  </si>
  <si>
    <t xml:space="preserve">No se tiene en cuenta el Grupo de Arquitectura Empresarial como instancia orientadora en la compras de TI en ls comités de Gestión y Desempeño de la Entidad </t>
  </si>
  <si>
    <t>Consultar Resolución 010 de 2019 en este enlace: http://www.nortedesantander.gov.co/Gobernaci%C3%B3n/Transparencia-y-Acceso-a-la-Informaci%C3%B3n/Normas-generales-y-reglamentarias-politicas-lineamientos-y-manuales</t>
  </si>
  <si>
    <t>H13</t>
  </si>
  <si>
    <t xml:space="preserve">El compromiso de la alta dirección con la implementación de la Política de Gobierno Digital es mínimo </t>
  </si>
  <si>
    <t xml:space="preserve">Medición  desempeño 2019: IDG y ISD </t>
  </si>
  <si>
    <t>H14</t>
  </si>
  <si>
    <t xml:space="preserve">Falta articulación entre las áreas de los procesos misionales, estratégicos y de apoyo en la entidad para el desempeño de las políticas del nuevo MIPG </t>
  </si>
  <si>
    <t xml:space="preserve">Poco interés de participación de los líderes responsables  de las Políticas del nuevo modelo MIPG en los Comités de Gestión y Desempeño </t>
  </si>
  <si>
    <t>H15</t>
  </si>
  <si>
    <t xml:space="preserve">La valoración que se le da a los activos de información de la entidad para determinar los riesgos de la seguridad en la información es baja </t>
  </si>
  <si>
    <t>H16</t>
  </si>
  <si>
    <t xml:space="preserve">No se ha implementado la interoperabilidad en la entidad en la prestación de sus servicios  </t>
  </si>
  <si>
    <t>Medición desempeño GD  2019 habilitador SCD</t>
  </si>
  <si>
    <t>H17</t>
  </si>
  <si>
    <t xml:space="preserve">No se ha creado la sede electrónica de la entidad y ventanilla única conforme a los lineamientos dados por el Mintic </t>
  </si>
  <si>
    <t xml:space="preserve">En el año 2023 la Secretaría TIC contribuirá para que la Gobernación de NS sea un territorio de oportunidades logrando la transformación digital en el territorio y en la calidad de vida de los ciudadanos  por medio de tres pilares: generación de cultura, optimización de procesos internos y uso de  recursos tecnológicos.   </t>
  </si>
  <si>
    <t xml:space="preserve">Secretaría de Desarrollo Social -Secretaría TIC </t>
  </si>
  <si>
    <t xml:space="preserve">Realizar ejercicios de caracterización permanentes a este grupo de interés </t>
  </si>
  <si>
    <t>Prestar el servicio en línea por GOV.co</t>
  </si>
  <si>
    <t xml:space="preserve">DIAN </t>
  </si>
  <si>
    <t xml:space="preserve">Datos del representante legal de la JAC </t>
  </si>
  <si>
    <t xml:space="preserve">SI Gobernación </t>
  </si>
  <si>
    <t xml:space="preserve">SI DIAN </t>
  </si>
  <si>
    <t xml:space="preserve">Implementar el Protocolo IPV6 </t>
  </si>
  <si>
    <t xml:space="preserve">Secretaría de Educación Departamental y Secretaría TIC </t>
  </si>
  <si>
    <t xml:space="preserve">Ciudadanos y grupos de interés </t>
  </si>
  <si>
    <t>C0.13.02</t>
  </si>
  <si>
    <t xml:space="preserve">Aprovechamiento de Datos </t>
  </si>
  <si>
    <t xml:space="preserve">En línea </t>
  </si>
  <si>
    <t>Secretaría de Hacienda - Secretaría de Tránsito  y la  Secretaría TIC</t>
  </si>
  <si>
    <t>Usuarios del servicio, empresas públicas y privadas</t>
  </si>
  <si>
    <t>sitio web - visualizar mejor el servicio</t>
  </si>
  <si>
    <t>Realizar ejercicios de caracterización permanentes para mejoramiento continuo del servicio</t>
  </si>
  <si>
    <t xml:space="preserve">Habilitar la evaluación de satisfacción del servicio en línea </t>
  </si>
  <si>
    <t xml:space="preserve">Oficinas de Tránsito que funcionan en el dpto- Actualziación de Regsitro Automotor </t>
  </si>
  <si>
    <t>Cambios de propietario de vehículos</t>
  </si>
  <si>
    <t xml:space="preserve">Base de datos </t>
  </si>
  <si>
    <t xml:space="preserve">Sistema operador de liquidación del impuesto </t>
  </si>
  <si>
    <t>Modificar la Visión de la entidad como parte de los lineamientos estratégicos que orienten la ejecución de acciones  para garantizar el cumplimiento de los objetivos institucionales a Corto, Mediano y Largo plazo.</t>
  </si>
  <si>
    <t xml:space="preserve">Comité Institucional de Gestión y Desempeño </t>
  </si>
  <si>
    <t xml:space="preserve">Gestionar las comunicaciones de la entidad con el uso de TIC </t>
  </si>
  <si>
    <t xml:space="preserve">Comunicaciones Internas y Externas optimizadas con uso de TIC </t>
  </si>
  <si>
    <t xml:space="preserve">Humanos, Tecnológicos, y Financieros </t>
  </si>
  <si>
    <t>Jefe Oficina de Prensa y Secretario TIC</t>
  </si>
  <si>
    <t>Gestionar información territorial departamental recopilando, procesando, consolidando y aprovechando el uso de los datos para generar  documentos de análisis para apoyar la toma de decisiones.</t>
  </si>
  <si>
    <t>Secretario de Planeación y Secretario TIC</t>
  </si>
  <si>
    <t>Realizar las acciones correspondientes a la atención de Trámites, servicios, sugerencias, peticiones, quejas, reclamos, y denuncias mediante la implementación del sistema integrado de PQRD en la página web institucional .</t>
  </si>
  <si>
    <t xml:space="preserve">Humanos, Tecnológicos y Financieros </t>
  </si>
  <si>
    <t>Secretario General y Secretario TIC</t>
  </si>
  <si>
    <t>Provisión de trámites y servicios en línea y parcialmente en línea</t>
  </si>
  <si>
    <t xml:space="preserve">Secretario Desarrollo Económico y Secretario TIC </t>
  </si>
  <si>
    <t xml:space="preserve">Asegurar la adquisición oportuna de los bienes y servicios requeridos para el cumplimiento de la misión institucional y óptimo funcionamiento de la Entidad a través de la modalidad Colombia Compra Eficiente - Tienda Virtual del Estado Colombiano (TVEC)  </t>
  </si>
  <si>
    <t xml:space="preserve">Humanos, Tecnológicos y  Financieros </t>
  </si>
  <si>
    <t xml:space="preserve">Gestionar la transformación digital de la entidad con la implementación de la Política de Gobierno Digital </t>
  </si>
  <si>
    <t xml:space="preserve">Humanos, Tecnológicos,  Financieros </t>
  </si>
  <si>
    <t>Infraestructura tecnológica - implementación de IPV6</t>
  </si>
  <si>
    <t xml:space="preserve">Gestionar la recepción y entrega de documentos internos y externos, mediante la planificación, manejo, organización, consulta y conservación con el uso y aprovechamiento de las tic para lograr la optimización de procesos y procedimientos en la entidad </t>
  </si>
  <si>
    <t xml:space="preserve">Administrar los recursos financieros mediante su recaudo y distribución para garantizar el cumplimiento del plan de desarrollo departamental con el uso de las herramientas de TI </t>
  </si>
  <si>
    <t xml:space="preserve">Secretario de Hacienda y Secretario TIC </t>
  </si>
  <si>
    <t xml:space="preserve">Adquirir Bienes y Servicios a través del Programa Colombia Compra Eficiente (Tienda Virtual del Estado Colombiano -TVEC) </t>
  </si>
  <si>
    <t>Catálogo de brechas</t>
  </si>
  <si>
    <t>ID Servicio</t>
  </si>
  <si>
    <t>Nombre elemento
(Capacidad, recurso, rol, proceso. Ej. Sistema misional xx)</t>
  </si>
  <si>
    <t>Acción
[Crear, eliminar, modificar]</t>
  </si>
  <si>
    <t xml:space="preserve">Tiempo estimado total </t>
  </si>
  <si>
    <t>Costo estimado inversión total</t>
  </si>
  <si>
    <t>Proyecto en ejecución 
[SI, NO]</t>
  </si>
  <si>
    <t>B001</t>
  </si>
  <si>
    <t xml:space="preserve">Estrategia Institucional (Visión a 2030) ; Provisión de trámites y servicios en línea y parcialmente en línea ; Gestionar la transformación digital de la entidad con la implementación de la Política de Gobierno Digital </t>
  </si>
  <si>
    <t xml:space="preserve">Crear  </t>
  </si>
  <si>
    <t xml:space="preserve">Alineación con el PDD y cumplimiento de la Política de Gobierno Digital </t>
  </si>
  <si>
    <t>B002</t>
  </si>
  <si>
    <t xml:space="preserve">Gestionar la Calidad del sector educativo ; Provisión de trámites y servicios en línea y parcialmente en línea ; Gestionar la transformación digital de la entidad con la implementación de la Política de Gobierno Digital </t>
  </si>
  <si>
    <t xml:space="preserve">Cumplimiento de la Política de Gobierno Digital </t>
  </si>
  <si>
    <t>B003</t>
  </si>
  <si>
    <t>Modificar</t>
  </si>
  <si>
    <t xml:space="preserve">SI </t>
  </si>
  <si>
    <t>B004</t>
  </si>
  <si>
    <t xml:space="preserve">S03, S72, S78 </t>
  </si>
  <si>
    <t>Infraestructura Tecnológica - Implementación de IPV6</t>
  </si>
  <si>
    <t xml:space="preserve">Modificar </t>
  </si>
  <si>
    <t xml:space="preserve">Fortalecimiento del habilitador de  arquitectura de la entidad </t>
  </si>
  <si>
    <t>Catálogo de iniciativas de transformación</t>
  </si>
  <si>
    <t>Nombre Iniciativa</t>
  </si>
  <si>
    <t>ID Servicios asociadas</t>
  </si>
  <si>
    <t>Área Líder</t>
  </si>
  <si>
    <t>ID Metas estratégicas</t>
  </si>
  <si>
    <t>Áreas Involucradas</t>
  </si>
  <si>
    <t>Tiempo total estimado</t>
  </si>
  <si>
    <t>Fecha inicio estimada</t>
  </si>
  <si>
    <t>Requiere profundizar con Arquitectura Empresarial</t>
  </si>
  <si>
    <t>ID Brechas</t>
  </si>
  <si>
    <t>IT001</t>
  </si>
  <si>
    <t xml:space="preserve">Consolidación de ciudadanos competitivos, proactivos e innovadores con uso y apropiación de tic </t>
  </si>
  <si>
    <t xml:space="preserve">Fortalecer la relación Estado-Sociedad mediante la co- creación de iniciativas, toma de decisiones y formulación de programas, políticas y proyectos </t>
  </si>
  <si>
    <t xml:space="preserve">TIC </t>
  </si>
  <si>
    <t xml:space="preserve">Áreas responsables de procesos misionales </t>
  </si>
  <si>
    <t xml:space="preserve">agosto 2020 </t>
  </si>
  <si>
    <t>B001, B002, B003</t>
  </si>
  <si>
    <t>IT002</t>
  </si>
  <si>
    <t xml:space="preserve">Apoyo y ejecución de proyectos con TI para sectores estratégicos priorizados </t>
  </si>
  <si>
    <t xml:space="preserve">Desarrollar el entorno digital territorial </t>
  </si>
  <si>
    <t xml:space="preserve">Áreas responsables de procesos estratégicos y misionales </t>
  </si>
  <si>
    <t>enero 2021</t>
  </si>
  <si>
    <t>IT003</t>
  </si>
  <si>
    <t>Inclusión social  en la inversión de TI</t>
  </si>
  <si>
    <t>Mayor cobertura de población vulnerable beneficiada con el uso de tic</t>
  </si>
  <si>
    <t>IT004</t>
  </si>
  <si>
    <t xml:space="preserve">Transformar trámites y servicios totalmente en línea </t>
  </si>
  <si>
    <t xml:space="preserve">Provisión de trámites y servicios en línea  con calidad y confianza digital </t>
  </si>
  <si>
    <t>Áreas responsables de procesos misionales y de apoyo</t>
  </si>
  <si>
    <t>IT005</t>
  </si>
  <si>
    <t>Apoyo a proyectos  de emprendimientos a traves de la apropiación en TIC</t>
  </si>
  <si>
    <t xml:space="preserve">Transformación digital territorial y generación denuevos emprendimientos </t>
  </si>
  <si>
    <t>IT006</t>
  </si>
  <si>
    <t>Dotación con infraestructura de conectividad los parques principales bibliotecas e instituciones educativas que no han sido beneficiados en  proyectos TIC.</t>
  </si>
  <si>
    <t xml:space="preserve">Infraestructura tecnólogica y conectividad </t>
  </si>
  <si>
    <t xml:space="preserve">Áreas responsables de procesos estratégicos y  misionales </t>
  </si>
  <si>
    <t>IT007</t>
  </si>
  <si>
    <t>Desarrollo de App's para empoderar al ciudadano en uso de las tic y ejecutar políticas públicas formuladas en el Dpto</t>
  </si>
  <si>
    <t xml:space="preserve">Empoderamiento ciudadano con el uso de tic </t>
  </si>
  <si>
    <t>IT008</t>
  </si>
  <si>
    <t xml:space="preserve">Adoptar un modelo de Teletrabajo para la entidad </t>
  </si>
  <si>
    <t xml:space="preserve">Áreas responsables de procesos estratégicos y de apoyo  </t>
  </si>
  <si>
    <t>IT009</t>
  </si>
  <si>
    <t xml:space="preserve">Impulsar el modelo de territorio y ciudad inteligente a través del desarrollo de una iniciativa de impacto a la comunidad </t>
  </si>
  <si>
    <t xml:space="preserve">Transformación digital territorial </t>
  </si>
  <si>
    <t>Áreas responsables de procesos estratégicos, misionales y de apoyo</t>
  </si>
  <si>
    <t>ID INICIATIVA</t>
  </si>
  <si>
    <t>I001</t>
  </si>
  <si>
    <t>I002</t>
  </si>
  <si>
    <t>I003</t>
  </si>
  <si>
    <t>I004</t>
  </si>
  <si>
    <t>I005</t>
  </si>
  <si>
    <t>I006</t>
  </si>
  <si>
    <t>I007</t>
  </si>
  <si>
    <t>I008</t>
  </si>
  <si>
    <t>I009</t>
  </si>
  <si>
    <t>NOMBRE</t>
  </si>
  <si>
    <t>Consolidación de ciudadanos competitivos, proactivos e innovadores con uso y apropiación de tic</t>
  </si>
  <si>
    <t>Apoyo y ejecución de proyectos con TI para sectores estratégicos priorizados</t>
  </si>
  <si>
    <t>Valor público</t>
  </si>
  <si>
    <t>Habilita servicios digitales y de confianza</t>
  </si>
  <si>
    <t>Permite lograr procesos internos seguros y eficientes</t>
  </si>
  <si>
    <t xml:space="preserve">Permite tomar de decisiones a partir de datos </t>
  </si>
  <si>
    <t>Permite empoderar a los ciudadanos a través de un Estado abierto</t>
  </si>
  <si>
    <t xml:space="preserve">Impulsa el desarrollo de territorios y ciudades inteligentes </t>
  </si>
  <si>
    <t>Número de usuarios beneficiados anualmente</t>
  </si>
  <si>
    <t>Es normativo y de obligatorio cumplimiento</t>
  </si>
  <si>
    <t>Alineación con la estrategia de la entidad</t>
  </si>
  <si>
    <t>Mejora en la imagen institucional</t>
  </si>
  <si>
    <t>Alineado a los objetivos de desarrollo sostenible (ODS)</t>
  </si>
  <si>
    <t>Es autosostenible</t>
  </si>
  <si>
    <t>Promedio valor público</t>
  </si>
  <si>
    <t>Complejidad</t>
  </si>
  <si>
    <t>Existe un riesgo financiero</t>
  </si>
  <si>
    <t>Existe un riesgo operativo</t>
  </si>
  <si>
    <t>Dependencia con otros proyectos</t>
  </si>
  <si>
    <t>Dependencia de sistemas actuales</t>
  </si>
  <si>
    <t>Interoperabilidad con otras entidades</t>
  </si>
  <si>
    <t>Existen las capacidades internas para ejecutar</t>
  </si>
  <si>
    <t>Existe una alta resistencia al cambio</t>
  </si>
  <si>
    <t>Promedio complejidad</t>
  </si>
  <si>
    <t>Costo</t>
  </si>
  <si>
    <t>Costo estimado de inversión total</t>
  </si>
  <si>
    <t>Costo estimado de operación anual</t>
  </si>
  <si>
    <t>Promedio costo</t>
  </si>
  <si>
    <t>Duración</t>
  </si>
  <si>
    <t>Duración estimada</t>
  </si>
  <si>
    <t>Iniciativas de transformación</t>
  </si>
  <si>
    <t>Tiempo</t>
  </si>
  <si>
    <t>Catálogo de gastos sobre la operación</t>
  </si>
  <si>
    <t xml:space="preserve">Nombre </t>
  </si>
  <si>
    <t>ID Capacidades asociadas o ID Servicio asociado</t>
  </si>
  <si>
    <t>ID Meta de TI asociada</t>
  </si>
  <si>
    <t>GO-001</t>
  </si>
  <si>
    <t xml:space="preserve">Conectividad e Infraestructura </t>
  </si>
  <si>
    <t xml:space="preserve">C09.03, C09.05, S03, S72, S78 </t>
  </si>
  <si>
    <t>Optimizar, actualizar e incrementar todos los componentes y equipos de redes, comunicaciones y dispositivos de cómputo, acompañados de sostenimiento y estabilidad de conectividad al servicio de internet</t>
  </si>
  <si>
    <t xml:space="preserve">Áreas responsables de los procesos misionales y de apoyo </t>
  </si>
  <si>
    <t>agosto 2020</t>
  </si>
  <si>
    <t>GO-002</t>
  </si>
  <si>
    <t xml:space="preserve">Recurso Humano </t>
  </si>
  <si>
    <t xml:space="preserve">C09.02, C09.03, C09.05, S03, S72, S78 
</t>
  </si>
  <si>
    <t>METI23.....METI31</t>
  </si>
  <si>
    <t xml:space="preserve"> Impulsar la transformación digital del departamento Norte de Santander a través de la implementación de la Política de Gobierno Digital </t>
  </si>
  <si>
    <t xml:space="preserve">Área de Talento Humano </t>
  </si>
  <si>
    <t xml:space="preserve">marzo 2020 </t>
  </si>
  <si>
    <t>GO-003</t>
  </si>
  <si>
    <t xml:space="preserve">Formación de ciudadanos competitivos, proactivos e innovadores </t>
  </si>
  <si>
    <t>METI01, METI02, METI03, METI04</t>
  </si>
  <si>
    <t>Disminuir la brecha de alfabetización digital a través de capacitaciones enciudadanía digital, uso seguro y responsable de las tic y formación técnica y tecnológica en ciudadanía digital, uso seguro y responsable de las tic y formación técnica y tecnológica en beneficios que traen las TIC y la Transformación digital</t>
  </si>
  <si>
    <t>TIC</t>
  </si>
  <si>
    <t>GO-004</t>
  </si>
  <si>
    <t>Desarrollo de Plataformas, Sistemas de Información y Aplicaciones</t>
  </si>
  <si>
    <t>METI08......METI11</t>
  </si>
  <si>
    <t>Desarrollar e implementar herramientas tecnológicas para los ciudadanos que les permitan un mejor desempeño y conocimiento en cada uno de los sectores priorizados e impulsar el comercio electrónico</t>
  </si>
  <si>
    <t>GO-005</t>
  </si>
  <si>
    <t xml:space="preserve">Implementación de IPV6 </t>
  </si>
  <si>
    <t>METI29, METI30, METI31</t>
  </si>
  <si>
    <t>Modernizar la infraestructura tecnológica y adoptar un MSPI de la entidad a través del fortalecimiento de la arquitectura de TI</t>
  </si>
  <si>
    <t>Catálogo de iniciativas de Planes de la Política de Gobierno Digital</t>
  </si>
  <si>
    <t>Plan asociado</t>
  </si>
  <si>
    <t>ID Servicios asociados</t>
  </si>
  <si>
    <t>Brechas</t>
  </si>
  <si>
    <t>IPGD001</t>
  </si>
  <si>
    <t xml:space="preserve">Tres trámites, servicios u OPA’s totalmente en línea </t>
  </si>
  <si>
    <t>S03, S72, S78</t>
  </si>
  <si>
    <t>La Entidad transforma tres trámites categorizados actualmente en el SUIT para habilitarlos totalmente en línea cumpliendo los lineamientos establecidos para su integración en el Portal GOV.CO.</t>
  </si>
  <si>
    <t xml:space="preserve">METI23, METI30 </t>
  </si>
  <si>
    <t xml:space="preserve">Secretarías de Hacienda, Desarrollo Social y Educación </t>
  </si>
  <si>
    <t>IPGD002</t>
  </si>
  <si>
    <t xml:space="preserve">Un modelo de Territorio y Ciudad Inteligente implementado </t>
  </si>
  <si>
    <t xml:space="preserve">Plan para el Desarrollo de Ciudades y Territorios Inteligentes </t>
  </si>
  <si>
    <t xml:space="preserve">C01, C09 </t>
  </si>
  <si>
    <t xml:space="preserve">1)Desarrollar una App para cumplir con la implementación de la Política Pública RAEE (Residuos de Aparatos Eléctricos y Electrónicos) utilizando la interacción con la comunidad para ejecutar los cico componentes que conforman la política.  2) Adoptar el Telerabajo en la entidad </t>
  </si>
  <si>
    <t>METI06, METI08</t>
  </si>
  <si>
    <t xml:space="preserve">Secretarías TIC, General, Cultura, Educación y  Medio Ambiente </t>
  </si>
  <si>
    <t>IPGD003</t>
  </si>
  <si>
    <t xml:space="preserve">Un Plan de Arquitectura Empresarial implementado </t>
  </si>
  <si>
    <t xml:space="preserve">Ejercicios de Arquitectura Empresarial </t>
  </si>
  <si>
    <t>C01, C09.3</t>
  </si>
  <si>
    <t xml:space="preserve"> Definir la visión integral de la entidad que  permita alinear procesos, datos, aplicaciones e infraestructura tecnológica con los objetivos estratégicos del negocio actual y misión estratégica de la gobernación NS</t>
  </si>
  <si>
    <t xml:space="preserve">Comité Institucional de Gestión y Desempeño y Grupo de Arquitectura Empresarial </t>
  </si>
  <si>
    <t>IPGD004</t>
  </si>
  <si>
    <t xml:space="preserve">Un Plan de Servicios Ciudadanos Digitales elaborado (SCD) </t>
  </si>
  <si>
    <t xml:space="preserve">Plan de Acción para la implementación de SCD </t>
  </si>
  <si>
    <t>S03, S72, S78, C05, C09.3</t>
  </si>
  <si>
    <t>Habilitador que permitirá a la entidad el desarrollo de la relación entre los componentes TIC para el Estado y TIC para la Sociedad para cumplir con los propósitos de la Política e Gobierno Digital</t>
  </si>
  <si>
    <t>IPGD005</t>
  </si>
  <si>
    <t>Un Modelo de Política de Seguridad implementado</t>
  </si>
  <si>
    <t xml:space="preserve">Plan de Seguridad y Privacidad de la Información </t>
  </si>
  <si>
    <t>S03, S72, S78, C01, C05, C09.3,C09.5</t>
  </si>
  <si>
    <t>Proyectos</t>
  </si>
  <si>
    <t>Presupuesto</t>
  </si>
  <si>
    <t>$6.200 M</t>
  </si>
  <si>
    <t>Nombre de proyecto</t>
  </si>
  <si>
    <t>J</t>
  </si>
  <si>
    <t>A</t>
  </si>
  <si>
    <t>S</t>
  </si>
  <si>
    <t>O</t>
  </si>
  <si>
    <t>N</t>
  </si>
  <si>
    <t>D</t>
  </si>
  <si>
    <t>E</t>
  </si>
  <si>
    <t>F</t>
  </si>
  <si>
    <t>M</t>
  </si>
  <si>
    <t xml:space="preserve">TIC - PLANEACIÓN </t>
  </si>
  <si>
    <t>I010</t>
  </si>
  <si>
    <t xml:space="preserve">Distrito de Innovación </t>
  </si>
  <si>
    <t xml:space="preserve">En ejecución </t>
  </si>
  <si>
    <t>Gastos de la operación</t>
  </si>
  <si>
    <t>Dirección de tecnologias de la información y las comunicaciones</t>
  </si>
  <si>
    <t>IO-001</t>
  </si>
  <si>
    <t>$1300 M</t>
  </si>
  <si>
    <t>IO-002</t>
  </si>
  <si>
    <t>$1250 M</t>
  </si>
  <si>
    <t>IO-003</t>
  </si>
  <si>
    <t>$357,5 M</t>
  </si>
  <si>
    <t>IO-004</t>
  </si>
  <si>
    <t>$1650 M</t>
  </si>
  <si>
    <t>IO-005</t>
  </si>
  <si>
    <t>$800 M</t>
  </si>
  <si>
    <t>Ficha de Iniciativa Inversión</t>
  </si>
  <si>
    <t>En ejecución</t>
  </si>
  <si>
    <t>Planeada</t>
  </si>
  <si>
    <t>Alineación a los Objetivos de la entidad</t>
  </si>
  <si>
    <t>O13, O15</t>
  </si>
  <si>
    <t>Costo estimado total</t>
  </si>
  <si>
    <t>Área líder</t>
  </si>
  <si>
    <t>Fecha Inicio estimada</t>
  </si>
  <si>
    <t>Fecha Fin estimada</t>
  </si>
  <si>
    <t>junio 2023</t>
  </si>
  <si>
    <t>Ficha de Gasto Operación</t>
  </si>
  <si>
    <t>Alineación a los Objetivos de TI</t>
  </si>
  <si>
    <t>diciembre 2020</t>
  </si>
  <si>
    <t>ENERO 2021</t>
  </si>
  <si>
    <t>diciembre 2023</t>
  </si>
  <si>
    <t xml:space="preserve">AGOSTO 2020 </t>
  </si>
  <si>
    <t>O10, O16.......O20</t>
  </si>
  <si>
    <t>DICIEMBRE 2020</t>
  </si>
  <si>
    <t>DICIEMBRE 2023</t>
  </si>
  <si>
    <t>OTI131</t>
  </si>
  <si>
    <t>Grupo de interés</t>
  </si>
  <si>
    <t xml:space="preserve">Instancia responsable de la implementación de las 18 políticas institucionales  del nuevo  MIPG </t>
  </si>
  <si>
    <t xml:space="preserve">Con poder decisorio </t>
  </si>
  <si>
    <t>Área Financiera</t>
  </si>
  <si>
    <t xml:space="preserve">Gestiónar los recursos financieros de la entidad  </t>
  </si>
  <si>
    <t xml:space="preserve">Gestión presupuestal y eficiacia del gasto público  </t>
  </si>
  <si>
    <t xml:space="preserve">Talento Humano </t>
  </si>
  <si>
    <t xml:space="preserve">Gestión estratégica del talento humano </t>
  </si>
  <si>
    <t xml:space="preserve">Área de Planeación </t>
  </si>
  <si>
    <t xml:space="preserve">Planeación estratégica de la entidad </t>
  </si>
  <si>
    <t xml:space="preserve">Junto con el Líder de TI son los responsables de la construcción del PETI </t>
  </si>
  <si>
    <t xml:space="preserve">Atención al Ciudadano y racionalziación de trámites </t>
  </si>
  <si>
    <t xml:space="preserve">Impactar de manera postiva en la calidad de vida de los ciudadanos </t>
  </si>
  <si>
    <t xml:space="preserve">Socialización del PETI </t>
  </si>
  <si>
    <t xml:space="preserve">Grupo de Arquitectura Empresarial  </t>
  </si>
  <si>
    <t xml:space="preserve">Grupo técncio asesor en TI del Comité Institucional de Gestión y Desempeño </t>
  </si>
  <si>
    <t>Iniciativas de TI para la transformación digital</t>
  </si>
  <si>
    <t xml:space="preserve">Gestionar el sector de las TIC en la entidad </t>
  </si>
  <si>
    <t xml:space="preserve">Junto con el Secretario de Planeación son los responsables de la construcción del PETI </t>
  </si>
  <si>
    <t>Plan de comunicación del PETI</t>
  </si>
  <si>
    <t>Mensaje</t>
  </si>
  <si>
    <t>Canal</t>
  </si>
  <si>
    <t>Formato</t>
  </si>
  <si>
    <t>Responsable</t>
  </si>
  <si>
    <t>Frecuencia</t>
  </si>
  <si>
    <t xml:space="preserve">Presentación del PETI 2020 2023 </t>
  </si>
  <si>
    <t xml:space="preserve">sesión virtual </t>
  </si>
  <si>
    <t xml:space="preserve">Herramienta excel y documento de presentación de las 20 sesiones de trabajo </t>
  </si>
  <si>
    <t xml:space="preserve">Planeación y TIC </t>
  </si>
  <si>
    <t>una sola vez</t>
  </si>
  <si>
    <t>Grupo de Trabajo PETI 2020 2023</t>
  </si>
  <si>
    <t xml:space="preserve">Sesiones 1 y 2 Fase Comprender </t>
  </si>
  <si>
    <t>Sesiones 3,4,5,6,7,8,9,10</t>
  </si>
  <si>
    <t>Sesiones 11,12,13,14,15,16,17,18,19</t>
  </si>
  <si>
    <t xml:space="preserve">Avances de la Estrategia de TI y Estragia de la Entidad </t>
  </si>
  <si>
    <t xml:space="preserve">Tablero de Control </t>
  </si>
  <si>
    <t xml:space="preserve">trimestre </t>
  </si>
  <si>
    <t xml:space="preserve">Líderes de Procesos </t>
  </si>
  <si>
    <t xml:space="preserve">Oficina de Proyectos </t>
  </si>
  <si>
    <t xml:space="preserve">Sesión 17 Hoja de Ruta </t>
  </si>
  <si>
    <t xml:space="preserve">Herramienta excel y Tablero de Control </t>
  </si>
  <si>
    <t>Líder de TI</t>
  </si>
  <si>
    <t xml:space="preserve">Anual </t>
  </si>
  <si>
    <t xml:space="preserve">Grupo de Arquitectura Empresarial </t>
  </si>
  <si>
    <t>Formato de indicador</t>
  </si>
  <si>
    <t>Código</t>
  </si>
  <si>
    <t>Frecuencia de medición</t>
  </si>
  <si>
    <t>Anual</t>
  </si>
  <si>
    <t xml:space="preserve">Desarrollo de Aplicaciones en TIC para diferentes sectores </t>
  </si>
  <si>
    <t>Id Meta</t>
  </si>
  <si>
    <t>Nombre meta asociada</t>
  </si>
  <si>
    <t>A.10</t>
  </si>
  <si>
    <t xml:space="preserve">100 Nuevas zonas digitales urbanos y rurales
</t>
  </si>
  <si>
    <t>Fuente</t>
  </si>
  <si>
    <t xml:space="preserve">Indicador 1 </t>
  </si>
  <si>
    <t>18% Ciudadanos competitivos, proactivos e innovadores a través del uso de las tic</t>
  </si>
  <si>
    <t>PDD 2020 2023 Más Oportunidades para Todos</t>
  </si>
  <si>
    <t>Indicador 2</t>
  </si>
  <si>
    <t xml:space="preserve">200 Personas con discapacidad capacitadas en TIC </t>
  </si>
  <si>
    <t>Indicador 3</t>
  </si>
  <si>
    <t>8 Iniciativas y formulación de proyectos con componente TIC</t>
  </si>
  <si>
    <t>Indicador 4</t>
  </si>
  <si>
    <t>18 Desarrollo de plataformas, sistemas operativos y aplicaciones para los diferentes sectores</t>
  </si>
  <si>
    <t>Indicador 5</t>
  </si>
  <si>
    <t>7.03 % de trámites, servicios y OPAs digitales con sello de excelencia</t>
  </si>
  <si>
    <t>Indicador 6</t>
  </si>
  <si>
    <t>7.57% de procesos y procedimientos internos con Sello de Excelencia</t>
  </si>
  <si>
    <t>Indicador 7</t>
  </si>
  <si>
    <t>4.2% de datos abiertos certificados con Sello de Excelencia</t>
  </si>
  <si>
    <t>Indicador 8</t>
  </si>
  <si>
    <t>2 Proyectos e iniciativas de ciudades y territorios inteligentes que cuentan con sello de excelencia</t>
  </si>
  <si>
    <t>Indicador 9</t>
  </si>
  <si>
    <t xml:space="preserve">Un Centro de Innovación y Un Centro de Convenciones, Ferias y Exposiciones </t>
  </si>
  <si>
    <t>Formulación</t>
  </si>
  <si>
    <t xml:space="preserve"> Número de habitantes de NS / Número de Ciudadanos competitivos, proactivos e innovadores a través del uso de las tic</t>
  </si>
  <si>
    <t>Rangos</t>
  </si>
  <si>
    <t>Bueno</t>
  </si>
  <si>
    <t>de</t>
  </si>
  <si>
    <t>a</t>
  </si>
  <si>
    <t>Intermedio</t>
  </si>
  <si>
    <t>Malo</t>
  </si>
  <si>
    <t xml:space="preserve"> Número de  personas con discapacidad en el Dpto / Personas con discapacidad capacitadas en TIC </t>
  </si>
  <si>
    <t>Número de Proyectos formulados en la entidad / Iniciativas y formulación de proyectos con componente TIC</t>
  </si>
  <si>
    <t>Número de proyectos de plataformas, SI y Apps formuladas / Total de  de plataformas, sistemas operativos y aplicaciones para los diferentes sectores</t>
  </si>
  <si>
    <t>Número total de Trámites, servicios y OPAs registrados en SUIT / Número de trámites, servicios y OPAs digitales con sello de excelencia</t>
  </si>
  <si>
    <t>Número total de Procesos de la Entidad / Número de procesos y procedimientos internos con Sello de Excelencia</t>
  </si>
  <si>
    <t>Número de Conjuntos de Datos Abiertos publicados en www.datos.gov.co / Número de Conjuntos de Datos Abiertos con Sello de Excelencia</t>
  </si>
  <si>
    <t>Un proyecto de Distrito de Innovación / Número de Centros de Innovación construídos (Un Centro de Innovación y Un Centro de Convenciones, Ferias y Exposiciones )</t>
  </si>
  <si>
    <t>Tablero Indicadores</t>
  </si>
  <si>
    <t>Proyecto</t>
  </si>
  <si>
    <t xml:space="preserve">Avance real </t>
  </si>
  <si>
    <t>Avance esperado</t>
  </si>
  <si>
    <t xml:space="preserve">Desface </t>
  </si>
  <si>
    <t>Objetivo de TI</t>
  </si>
  <si>
    <t>Meta de TI</t>
  </si>
  <si>
    <t xml:space="preserve">Indicador </t>
  </si>
  <si>
    <t>Valor actual</t>
  </si>
  <si>
    <t xml:space="preserve">Fecha medición </t>
  </si>
  <si>
    <t>1, 2</t>
  </si>
  <si>
    <t>*</t>
  </si>
  <si>
    <t>A partir del 3er trimestre 2020</t>
  </si>
  <si>
    <t>3, 4</t>
  </si>
  <si>
    <t>3, 8</t>
  </si>
  <si>
    <t xml:space="preserve">Apuesta Proyecto Bandera  </t>
  </si>
  <si>
    <t>Id proceso de TI</t>
  </si>
  <si>
    <t>Nombre Proceso</t>
  </si>
  <si>
    <t>SOPORTE TECNOLÓGICO</t>
  </si>
  <si>
    <t>MANTENIMIENTO GENERAL DE EQUIPOS Y DE LA INFRAESTRUCTURA TECNOLOGICA</t>
  </si>
  <si>
    <t>* A partir del 3er trimestre de 2020</t>
  </si>
  <si>
    <t>Estructura guía PETI v1.0 de 2016</t>
  </si>
  <si>
    <t>Guía  PETI v2.0 2019</t>
  </si>
  <si>
    <t>Sección</t>
  </si>
  <si>
    <t>1. Objetivo</t>
  </si>
  <si>
    <t>Sesión 15</t>
  </si>
  <si>
    <t>2. Alcance</t>
  </si>
  <si>
    <t>Alcance</t>
  </si>
  <si>
    <t>3. Marco normativo</t>
  </si>
  <si>
    <t>Sesión 18</t>
  </si>
  <si>
    <t>4. Rupturas estratégicas</t>
  </si>
  <si>
    <t>Rupturas estratégicas</t>
  </si>
  <si>
    <t xml:space="preserve"> Consideraciones</t>
  </si>
  <si>
    <t>Principios de la Transformación Digital</t>
  </si>
  <si>
    <t>5.1. Estrategia de TI</t>
  </si>
  <si>
    <t>Sesión 2</t>
  </si>
  <si>
    <t>Objetivos de TI</t>
  </si>
  <si>
    <t>Estrategia Sectorial</t>
  </si>
  <si>
    <t>Evidencia complementaria de la fase 2</t>
  </si>
  <si>
    <t>Plan Nacional de Desarrollo</t>
  </si>
  <si>
    <t>Plan decenal</t>
  </si>
  <si>
    <t>Evidencia complementaria de la fase 3</t>
  </si>
  <si>
    <t>Plan estratégico institucional</t>
  </si>
  <si>
    <t>Objetivos institucionales</t>
  </si>
  <si>
    <t>Políticas de TI</t>
  </si>
  <si>
    <t>5.2. Uso y apropiación</t>
  </si>
  <si>
    <t>Nivel de aceptación y uso de la
tecnología</t>
  </si>
  <si>
    <t>Sesión 6</t>
  </si>
  <si>
    <t>Análisis DOFA</t>
  </si>
  <si>
    <t>Nivel de adopción de la
tecnología y la satisfacción en su uso</t>
  </si>
  <si>
    <t>Visión del directivo</t>
  </si>
  <si>
    <t>Sesión 11</t>
  </si>
  <si>
    <t>5.3 Sistemas de Información</t>
  </si>
  <si>
    <t>Situación actual de los sistemas de Información</t>
  </si>
  <si>
    <t>Sesión 10</t>
  </si>
  <si>
    <t>Catálogo de Sistemas de Información</t>
  </si>
  <si>
    <t>5.4 Servicios tecnológicos</t>
  </si>
  <si>
    <t>Situación actual de los servicios tecnológicos</t>
  </si>
  <si>
    <t>5.5 Gestión de Información</t>
  </si>
  <si>
    <t xml:space="preserve"> Situación actual de la entidad en materia de gestión de información</t>
  </si>
  <si>
    <t>5.6 Gobierno de TI</t>
  </si>
  <si>
    <t>Estructura organizacional actual del área de TI</t>
  </si>
  <si>
    <t xml:space="preserve"> Necesidades de recurso humano de TI</t>
  </si>
  <si>
    <t>5.7 Análisis financiero</t>
  </si>
  <si>
    <t>Costos actuales de operación y funcionamiento del área de TI</t>
  </si>
  <si>
    <t>Iniciativas asociadas a la operación</t>
  </si>
  <si>
    <t>6. Entendimiento estratégico</t>
  </si>
  <si>
    <t>Plan estratégico de la institución pública, sector o territorio</t>
  </si>
  <si>
    <t>Estrategia de la entidad</t>
  </si>
  <si>
    <t>Estructura del sector</t>
  </si>
  <si>
    <t>Evidencia complementaria de la fase 1</t>
  </si>
  <si>
    <t>Estructura organizacional de la entidad</t>
  </si>
  <si>
    <t xml:space="preserve">Ubicación de los procesos relacionados con las tecnologías de la información en el sistema de gestión de calidad. </t>
  </si>
  <si>
    <t>Necesidades de información</t>
  </si>
  <si>
    <t>Alineación de TI con los procesos</t>
  </si>
  <si>
    <t>Sesión 4</t>
  </si>
  <si>
    <t>Recursos vs procesos</t>
  </si>
  <si>
    <t>7.1 Estrategia de TI</t>
  </si>
  <si>
    <t>Estrategia de TI vs Plan sectorial o territorial</t>
  </si>
  <si>
    <t>Estrategia de TI vs plan estrategia de la entidad</t>
  </si>
  <si>
    <t>Objetivos de TI vs Objetivos de la entidad</t>
  </si>
  <si>
    <t>7.2 Gobierno de TI</t>
  </si>
  <si>
    <t>Marco legal y normativo</t>
  </si>
  <si>
    <t>Instancias de toma de decisión</t>
  </si>
  <si>
    <t>Estructura organizacional de TI</t>
  </si>
  <si>
    <t>Roles y perfiles de TI</t>
  </si>
  <si>
    <t>Modelo de gestión de proyectos</t>
  </si>
  <si>
    <t>Acuerdos de nivel de servicios</t>
  </si>
  <si>
    <t>Cadena de valor de TI</t>
  </si>
  <si>
    <t>Procesos de TI</t>
  </si>
  <si>
    <t>Procesos o procedimientos</t>
  </si>
  <si>
    <t>Indicadores de procesos de TI</t>
  </si>
  <si>
    <t>Esquema de transferencia del conocimiento</t>
  </si>
  <si>
    <t>Plan de implementación de procesos</t>
  </si>
  <si>
    <t>Sesión 14</t>
  </si>
  <si>
    <t>7.3 Gestión de información</t>
  </si>
  <si>
    <t>Iniciativas de información</t>
  </si>
  <si>
    <t>Arquitectura de información</t>
  </si>
  <si>
    <t>7.4 Sistemas de información</t>
  </si>
  <si>
    <t>Iniciativas de sistemas de información</t>
  </si>
  <si>
    <t>Arquitectura de sistemas de información</t>
  </si>
  <si>
    <t>Proceso de soporte técnico</t>
  </si>
  <si>
    <t>7.5 Modelo de gestión de servicios tecnológicos</t>
  </si>
  <si>
    <t>Criterios de calidad y procesos de gestión de servicios TIC</t>
  </si>
  <si>
    <t>Arquitectura de hardware</t>
  </si>
  <si>
    <t>Conectividad</t>
  </si>
  <si>
    <t>Servicios de operación</t>
  </si>
  <si>
    <t>Mesa de servicios</t>
  </si>
  <si>
    <t>Procedimientos de gestión</t>
  </si>
  <si>
    <t>7.6 Uso y apropiación</t>
  </si>
  <si>
    <t>Iniciativas de uso y apropiación</t>
  </si>
  <si>
    <t>8. Modelo de planeación</t>
  </si>
  <si>
    <t>Lineamientos o principios que rigen el plan TIC</t>
  </si>
  <si>
    <t>Consideraciones</t>
  </si>
  <si>
    <t>Lineamientos de TD del PND</t>
  </si>
  <si>
    <t>Actividades estratégicas</t>
  </si>
  <si>
    <t xml:space="preserve">Sesión 13 </t>
  </si>
  <si>
    <t>Mapa de ruta</t>
  </si>
  <si>
    <t>Sesión 17</t>
  </si>
  <si>
    <t>Hoja de ruta</t>
  </si>
  <si>
    <t>Indicadores de dominios</t>
  </si>
  <si>
    <t>Proyección presupuesto TI</t>
  </si>
  <si>
    <t>Plan de inversión de sistemas de información</t>
  </si>
  <si>
    <t>Plan de proyectos de servicios tecnológicos</t>
  </si>
  <si>
    <t>Plan proyecto inversión</t>
  </si>
  <si>
    <t>9. Plan de comunicaciones del PETI</t>
  </si>
  <si>
    <t>Plan de comunicaciones del PETI</t>
  </si>
  <si>
    <t>Sesión 20</t>
  </si>
  <si>
    <t>Tramite en linea</t>
  </si>
  <si>
    <t>Nivel Complejidad</t>
  </si>
  <si>
    <t>Nivel de satisfaccion</t>
  </si>
  <si>
    <t xml:space="preserve">Jornadas de capacitación y socialización del PETI de la entidad </t>
  </si>
  <si>
    <t>Comunidad</t>
  </si>
  <si>
    <t xml:space="preserve">Ciudadanos, usuarios y grupos de interés </t>
  </si>
  <si>
    <t xml:space="preserve">Ley 1712 de 2014 Derecho de acceso a la información pública </t>
  </si>
  <si>
    <t xml:space="preserve">Información </t>
  </si>
  <si>
    <t xml:space="preserve">Grupos de Interés </t>
  </si>
  <si>
    <t xml:space="preserve">Comunidad </t>
  </si>
  <si>
    <t>Sitio web</t>
  </si>
  <si>
    <t>Documento Pdf</t>
  </si>
  <si>
    <t>Una sola vez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</si>
</sst>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quot;$&quot;\ #,##0\ &quot;M&quot;;\-&quot;$&quot;\ #,##0\ &quot;M&quot;"/>
    <numFmt numFmtId="165" formatCode="_-&quot;$&quot;* #,##0.00_-;\-&quot;$&quot;* #,##0.00_-;_-&quot;$&quot;* &quot;-&quot;_-;_-@_-"/>
    <numFmt numFmtId="166" formatCode="&quot;$&quot;#,##0.00"/>
    <numFmt numFmtId="167" formatCode="&quot;$&quot;#,##0"/>
  </numFmts>
  <fonts count="77">
    <font>
      <sz val="11"/>
      <color theme="1"/>
      <name val="Calibri"/>
      <family val="2"/>
      <scheme val="minor"/>
    </font>
    <font>
      <sz val="11"/>
      <color theme="1"/>
      <name val="Calibri"/>
      <family val="2"/>
      <scheme val="minor"/>
    </font>
    <font>
      <b/>
      <sz val="11"/>
      <color rgb="FFFFFFFF"/>
      <name val="Titillium Web"/>
    </font>
    <font>
      <sz val="11"/>
      <color theme="1"/>
      <name val="Titillium Web"/>
    </font>
    <font>
      <b/>
      <sz val="12"/>
      <color rgb="FFFFFFFF"/>
      <name val="Titillium Web"/>
    </font>
    <font>
      <b/>
      <sz val="12"/>
      <name val="Titillium Web"/>
    </font>
    <font>
      <b/>
      <sz val="12"/>
      <color theme="0"/>
      <name val="Titillium Web"/>
    </font>
    <font>
      <b/>
      <sz val="12"/>
      <color theme="1"/>
      <name val="Titillium Web"/>
    </font>
    <font>
      <sz val="12"/>
      <color theme="1"/>
      <name val="Titillium Web"/>
    </font>
    <font>
      <sz val="12"/>
      <name val="Titillium Web"/>
    </font>
    <font>
      <b/>
      <sz val="10"/>
      <color theme="0"/>
      <name val="Titillium Web"/>
    </font>
    <font>
      <b/>
      <sz val="12"/>
      <color theme="0" tint="-0.34998626667073579"/>
      <name val="Titillium Web"/>
    </font>
    <font>
      <b/>
      <sz val="9"/>
      <color theme="0"/>
      <name val="Titillium Web"/>
    </font>
    <font>
      <sz val="11"/>
      <color theme="2" tint="-0.499984740745262"/>
      <name val="Titillium Web"/>
    </font>
    <font>
      <b/>
      <sz val="11"/>
      <color rgb="FF305496"/>
      <name val="Titillium Web"/>
    </font>
    <font>
      <b/>
      <sz val="11"/>
      <color rgb="FF8EA9DB"/>
      <name val="Titillium Web"/>
    </font>
    <font>
      <sz val="12"/>
      <color theme="2" tint="-0.499984740745262"/>
      <name val="Titillium Web"/>
    </font>
    <font>
      <sz val="11"/>
      <color rgb="FF8EA9DB"/>
      <name val="Titillium Web"/>
    </font>
    <font>
      <sz val="8"/>
      <name val="Calibri"/>
      <family val="2"/>
      <scheme val="minor"/>
    </font>
    <font>
      <sz val="12"/>
      <color theme="2" tint="-0.249977111117893"/>
      <name val="Titillium Web"/>
    </font>
    <font>
      <sz val="11"/>
      <color theme="2" tint="-0.249977111117893"/>
      <name val="Titillium Web"/>
    </font>
    <font>
      <b/>
      <sz val="10"/>
      <color rgb="FFFFFFFF"/>
      <name val="Titillium Web"/>
    </font>
    <font>
      <sz val="10"/>
      <color rgb="FFFFFFFF"/>
      <name val="Titillium Web"/>
    </font>
    <font>
      <b/>
      <sz val="11"/>
      <color theme="0"/>
      <name val="Titillium Web"/>
    </font>
    <font>
      <sz val="11"/>
      <color rgb="FF9C0006"/>
      <name val="Calibri"/>
      <family val="2"/>
    </font>
    <font>
      <sz val="11"/>
      <color rgb="FF9C5700"/>
      <name val="Calibri"/>
      <family val="2"/>
    </font>
    <font>
      <sz val="11"/>
      <color rgb="FF006100"/>
      <name val="Calibri"/>
      <family val="2"/>
    </font>
    <font>
      <b/>
      <sz val="16"/>
      <color theme="0"/>
      <name val="Titillium Web"/>
    </font>
    <font>
      <sz val="12"/>
      <color rgb="FF000000"/>
      <name val="Calibri"/>
      <family val="2"/>
      <scheme val="minor"/>
    </font>
    <font>
      <sz val="12"/>
      <color theme="2" tint="-0.499984740745262"/>
      <name val="Calibri"/>
      <family val="2"/>
    </font>
    <font>
      <sz val="12"/>
      <color rgb="FF000000"/>
      <name val="Calibri"/>
      <family val="2"/>
    </font>
    <font>
      <sz val="12"/>
      <color theme="1"/>
      <name val="Calibri"/>
      <family val="2"/>
    </font>
    <font>
      <sz val="11"/>
      <name val="Titillium Web"/>
    </font>
    <font>
      <b/>
      <sz val="14"/>
      <color theme="1"/>
      <name val="Calibri"/>
      <family val="2"/>
      <scheme val="minor"/>
    </font>
    <font>
      <sz val="12"/>
      <name val="Calibri"/>
      <family val="2"/>
      <scheme val="minor"/>
    </font>
    <font>
      <b/>
      <sz val="12"/>
      <name val="Calibri"/>
      <family val="2"/>
      <scheme val="minor"/>
    </font>
    <font>
      <sz val="11"/>
      <color rgb="FF000000"/>
      <name val="Calibri"/>
      <family val="2"/>
    </font>
    <font>
      <sz val="11"/>
      <name val="Calibri"/>
      <family val="2"/>
      <scheme val="minor"/>
    </font>
    <font>
      <sz val="12"/>
      <color rgb="FFFFFFFF"/>
      <name val="Calibri"/>
      <family val="2"/>
      <scheme val="minor"/>
    </font>
    <font>
      <sz val="11"/>
      <color theme="0" tint="-0.34998626667073579"/>
      <name val="Calibri"/>
      <family val="2"/>
      <scheme val="minor"/>
    </font>
    <font>
      <b/>
      <sz val="12"/>
      <color rgb="FFFFFFFF"/>
      <name val="Calibri"/>
      <family val="2"/>
      <scheme val="minor"/>
    </font>
    <font>
      <b/>
      <sz val="14"/>
      <color rgb="FFFFFFFF"/>
      <name val="Titillium Web"/>
    </font>
    <font>
      <sz val="11"/>
      <color rgb="FF000000"/>
      <name val="Calibri"/>
      <family val="2"/>
      <scheme val="minor"/>
    </font>
    <font>
      <b/>
      <sz val="11"/>
      <color theme="1"/>
      <name val="Calibri"/>
      <family val="2"/>
      <scheme val="minor"/>
    </font>
    <font>
      <b/>
      <sz val="11"/>
      <color theme="1"/>
      <name val="Titillium Web"/>
    </font>
    <font>
      <b/>
      <sz val="11"/>
      <name val="Titillium Web"/>
    </font>
    <font>
      <sz val="11"/>
      <color rgb="FF222222"/>
      <name val="Arial"/>
      <family val="2"/>
    </font>
    <font>
      <sz val="10"/>
      <color rgb="FF000000"/>
      <name val="Calibri"/>
      <family val="2"/>
      <scheme val="minor"/>
    </font>
    <font>
      <b/>
      <sz val="10"/>
      <name val="Titillium Web"/>
    </font>
    <font>
      <b/>
      <sz val="10"/>
      <color theme="1"/>
      <name val="Titillium Web"/>
    </font>
    <font>
      <sz val="11"/>
      <color rgb="FF000000"/>
      <name val="Calibri"/>
    </font>
    <font>
      <sz val="11"/>
      <color theme="1"/>
      <name val="Calibri"/>
    </font>
    <font>
      <u/>
      <sz val="11"/>
      <color theme="10"/>
      <name val="Calibri"/>
      <family val="2"/>
      <scheme val="minor"/>
    </font>
    <font>
      <sz val="10"/>
      <color theme="1"/>
      <name val="Titillium Web"/>
    </font>
    <font>
      <sz val="12"/>
      <color theme="1"/>
      <name val="Calibri"/>
      <family val="2"/>
      <scheme val="minor"/>
    </font>
    <font>
      <sz val="11"/>
      <color rgb="FF000000"/>
      <name val="Titillium Web"/>
    </font>
    <font>
      <sz val="12"/>
      <color rgb="FF000000"/>
      <name val="Titillium Web"/>
    </font>
    <font>
      <b/>
      <sz val="11"/>
      <color theme="2" tint="-0.249977111117893"/>
      <name val="Titillium Web"/>
    </font>
    <font>
      <b/>
      <sz val="11"/>
      <color rgb="FF000000"/>
      <name val="Calibri"/>
    </font>
    <font>
      <b/>
      <sz val="10"/>
      <color rgb="FF000000"/>
      <name val="Titillium Web"/>
    </font>
    <font>
      <sz val="10"/>
      <name val="Titillium Web"/>
    </font>
    <font>
      <b/>
      <sz val="11"/>
      <color rgb="FF00B050"/>
      <name val="Titillium Web"/>
    </font>
    <font>
      <b/>
      <sz val="12"/>
      <color rgb="FF00B050"/>
      <name val="Titillium Web"/>
    </font>
    <font>
      <b/>
      <sz val="11"/>
      <color rgb="FFFF0000"/>
      <name val="Titillium Web"/>
    </font>
    <font>
      <b/>
      <sz val="11"/>
      <color rgb="FF00B0F0"/>
      <name val="Titillium Web"/>
    </font>
    <font>
      <b/>
      <sz val="12"/>
      <color rgb="FF00B0F0"/>
      <name val="Titillium Web"/>
    </font>
    <font>
      <b/>
      <sz val="8"/>
      <color rgb="FFFFFFFF"/>
      <name val="Titillium Web"/>
    </font>
    <font>
      <b/>
      <sz val="8"/>
      <color theme="0"/>
      <name val="Titillium Web"/>
    </font>
    <font>
      <sz val="8"/>
      <color theme="1"/>
      <name val="Titillium Web"/>
    </font>
    <font>
      <b/>
      <sz val="12"/>
      <color rgb="FF000000"/>
      <name val="Titillium Web"/>
    </font>
    <font>
      <sz val="10"/>
      <color rgb="FF000000"/>
      <name val="Titillium Web"/>
    </font>
    <font>
      <sz val="10"/>
      <color rgb="FF000000"/>
      <name val="Calibri"/>
    </font>
    <font>
      <sz val="11"/>
      <color theme="1"/>
      <name val="Arial"/>
    </font>
    <font>
      <sz val="11"/>
      <color rgb="FF000000"/>
      <name val="Arial"/>
    </font>
    <font>
      <sz val="9"/>
      <color theme="2" tint="-0.499984740745262"/>
      <name val="Titillium Web"/>
    </font>
    <font>
      <sz val="9"/>
      <color rgb="FF000000"/>
      <name val="Calibri"/>
      <family val="2"/>
      <scheme val="minor"/>
    </font>
    <font>
      <sz val="9"/>
      <color rgb="FF000000"/>
      <name val="Calibri"/>
    </font>
  </fonts>
  <fills count="35">
    <fill>
      <patternFill patternType="none"/>
    </fill>
    <fill>
      <patternFill patternType="gray125"/>
    </fill>
    <fill>
      <patternFill patternType="solid">
        <fgColor theme="8" tint="0.79998168889431442"/>
        <bgColor indexed="64"/>
      </patternFill>
    </fill>
    <fill>
      <patternFill patternType="solid">
        <fgColor theme="8" tint="-0.499984740745262"/>
        <bgColor indexed="64"/>
      </patternFill>
    </fill>
    <fill>
      <patternFill patternType="solid">
        <fgColor theme="3" tint="-0.499984740745262"/>
        <bgColor indexed="64"/>
      </patternFill>
    </fill>
    <fill>
      <patternFill patternType="solid">
        <fgColor theme="4"/>
        <bgColor indexed="64"/>
      </patternFill>
    </fill>
    <fill>
      <patternFill patternType="solid">
        <fgColor rgb="FF305496"/>
        <bgColor indexed="64"/>
      </patternFill>
    </fill>
    <fill>
      <patternFill patternType="solid">
        <fgColor rgb="FF8EA9DB"/>
        <bgColor indexed="64"/>
      </patternFill>
    </fill>
    <fill>
      <patternFill patternType="solid">
        <fgColor rgb="FF767171"/>
        <bgColor indexed="64"/>
      </patternFill>
    </fill>
    <fill>
      <patternFill patternType="solid">
        <fgColor rgb="FF808080"/>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rgb="FF323E4F"/>
        <bgColor indexed="64"/>
      </patternFill>
    </fill>
    <fill>
      <patternFill patternType="solid">
        <fgColor rgb="FFFFC7CE"/>
        <bgColor rgb="FFFFC7CE"/>
      </patternFill>
    </fill>
    <fill>
      <patternFill patternType="solid">
        <fgColor rgb="FFFFEB9C"/>
        <bgColor rgb="FFFFEB9C"/>
      </patternFill>
    </fill>
    <fill>
      <patternFill patternType="solid">
        <fgColor rgb="FFC6EFCE"/>
        <bgColor rgb="FFC6EFCE"/>
      </patternFill>
    </fill>
    <fill>
      <patternFill patternType="solid">
        <fgColor rgb="FFFFFF00"/>
        <bgColor indexed="64"/>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FFFF"/>
        <bgColor indexed="64"/>
      </patternFill>
    </fill>
    <fill>
      <patternFill patternType="solid">
        <fgColor rgb="FF203764"/>
        <bgColor indexed="64"/>
      </patternFill>
    </fill>
    <fill>
      <patternFill patternType="solid">
        <fgColor rgb="FFDDEBF7"/>
        <bgColor indexed="64"/>
      </patternFill>
    </fill>
    <fill>
      <patternFill patternType="solid">
        <fgColor rgb="FFFFC000"/>
        <bgColor indexed="64"/>
      </patternFill>
    </fill>
    <fill>
      <patternFill patternType="solid">
        <fgColor rgb="FFFFF2CC"/>
        <bgColor indexed="64"/>
      </patternFill>
    </fill>
    <fill>
      <patternFill patternType="solid">
        <fgColor rgb="FFF8CBAD"/>
        <bgColor indexed="64"/>
      </patternFill>
    </fill>
    <fill>
      <patternFill patternType="solid">
        <fgColor rgb="FFFCE4D6"/>
        <bgColor indexed="64"/>
      </patternFill>
    </fill>
    <fill>
      <patternFill patternType="solid">
        <fgColor rgb="FFE7E6E6"/>
        <bgColor indexed="64"/>
      </patternFill>
    </fill>
    <fill>
      <patternFill patternType="solid">
        <fgColor rgb="FFD9E1F2"/>
        <bgColor indexed="64"/>
      </patternFill>
    </fill>
    <fill>
      <patternFill patternType="solid">
        <fgColor rgb="FFE2EFDA"/>
        <bgColor indexed="64"/>
      </patternFill>
    </fill>
    <fill>
      <patternFill patternType="solid">
        <fgColor rgb="FFC6E0B4"/>
        <bgColor indexed="64"/>
      </patternFill>
    </fill>
    <fill>
      <patternFill patternType="solid">
        <fgColor rgb="FF222B35"/>
        <bgColor indexed="64"/>
      </patternFill>
    </fill>
    <fill>
      <patternFill patternType="solid">
        <fgColor rgb="FFF4B084"/>
        <bgColor indexed="64"/>
      </patternFill>
    </fill>
  </fills>
  <borders count="130">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right/>
      <top/>
      <bottom style="thin">
        <color theme="3"/>
      </bottom>
      <diagonal/>
    </border>
    <border>
      <left style="thin">
        <color theme="3"/>
      </left>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style="thin">
        <color theme="8" tint="-0.499984740745262"/>
      </right>
      <top/>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bottom/>
      <diagonal/>
    </border>
    <border>
      <left style="thin">
        <color theme="8" tint="-0.499984740745262"/>
      </left>
      <right style="thin">
        <color theme="8" tint="-0.499984740745262"/>
      </right>
      <top/>
      <bottom style="thin">
        <color theme="8" tint="-0.499984740745262"/>
      </bottom>
      <diagonal/>
    </border>
    <border>
      <left/>
      <right/>
      <top style="thin">
        <color theme="8" tint="-0.499984740745262"/>
      </top>
      <bottom style="thin">
        <color theme="8"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style="thin">
        <color theme="4" tint="-0.499984740745262"/>
      </left>
      <right/>
      <top/>
      <bottom/>
      <diagonal/>
    </border>
    <border>
      <left style="thin">
        <color theme="8" tint="-0.499984740745262"/>
      </left>
      <right/>
      <top style="thin">
        <color theme="8" tint="-0.499984740745262"/>
      </top>
      <bottom/>
      <diagonal/>
    </border>
    <border>
      <left style="thin">
        <color theme="8" tint="-0.499984740745262"/>
      </left>
      <right/>
      <top/>
      <bottom/>
      <diagonal/>
    </border>
    <border>
      <left style="thin">
        <color theme="8" tint="-0.499984740745262"/>
      </left>
      <right/>
      <top/>
      <bottom style="thin">
        <color theme="8" tint="-0.4999847407452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8" tint="-0.499984740745262"/>
      </right>
      <top style="thin">
        <color theme="8" tint="-0.499984740745262"/>
      </top>
      <bottom style="thin">
        <color theme="8" tint="-0.499984740745262"/>
      </bottom>
      <diagonal/>
    </border>
    <border>
      <left/>
      <right style="thin">
        <color indexed="64"/>
      </right>
      <top/>
      <bottom style="thin">
        <color indexed="64"/>
      </bottom>
      <diagonal/>
    </border>
    <border>
      <left/>
      <right/>
      <top style="thin">
        <color theme="0"/>
      </top>
      <bottom/>
      <diagonal/>
    </border>
    <border>
      <left style="thin">
        <color indexed="64"/>
      </left>
      <right style="thin">
        <color indexed="64"/>
      </right>
      <top style="thin">
        <color indexed="64"/>
      </top>
      <bottom/>
      <diagonal/>
    </border>
    <border>
      <left/>
      <right/>
      <top/>
      <bottom style="thin">
        <color theme="8" tint="-0.499984740745262"/>
      </bottom>
      <diagonal/>
    </border>
    <border>
      <left/>
      <right style="thin">
        <color indexed="64"/>
      </right>
      <top/>
      <bottom/>
      <diagonal/>
    </border>
    <border>
      <left style="thin">
        <color theme="8" tint="-0.499984740745262"/>
      </left>
      <right/>
      <top style="thin">
        <color theme="8" tint="-0.499984740745262"/>
      </top>
      <bottom style="thin">
        <color theme="8"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3"/>
      </left>
      <right style="thin">
        <color theme="3"/>
      </right>
      <top/>
      <bottom/>
      <diagonal/>
    </border>
    <border>
      <left style="medium">
        <color rgb="FF4472C4"/>
      </left>
      <right style="medium">
        <color rgb="FF4472C4"/>
      </right>
      <top/>
      <bottom style="medium">
        <color rgb="FF4472C4"/>
      </bottom>
      <diagonal/>
    </border>
    <border>
      <left style="medium">
        <color rgb="FF4472C4"/>
      </left>
      <right style="medium">
        <color rgb="FF4472C4"/>
      </right>
      <top/>
      <bottom/>
      <diagonal/>
    </border>
    <border>
      <left/>
      <right style="medium">
        <color rgb="FF4472C4"/>
      </right>
      <top/>
      <bottom/>
      <diagonal/>
    </border>
    <border>
      <left style="thin">
        <color theme="3"/>
      </left>
      <right/>
      <top style="thin">
        <color theme="4"/>
      </top>
      <bottom/>
      <diagonal/>
    </border>
    <border>
      <left/>
      <right style="medium">
        <color rgb="FF4472C4"/>
      </right>
      <top style="thin">
        <color theme="4"/>
      </top>
      <bottom/>
      <diagonal/>
    </border>
    <border>
      <left/>
      <right/>
      <top style="thin">
        <color theme="3"/>
      </top>
      <bottom/>
      <diagonal/>
    </border>
    <border>
      <left style="thin">
        <color theme="3"/>
      </left>
      <right/>
      <top style="thin">
        <color theme="3"/>
      </top>
      <bottom/>
      <diagonal/>
    </border>
    <border>
      <left/>
      <right style="thin">
        <color theme="3"/>
      </right>
      <top/>
      <bottom/>
      <diagonal/>
    </border>
    <border>
      <left/>
      <right style="thin">
        <color theme="4"/>
      </right>
      <top style="thin">
        <color theme="3"/>
      </top>
      <bottom style="thin">
        <color theme="3"/>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style="thin">
        <color theme="3"/>
      </right>
      <top/>
      <bottom style="thin">
        <color theme="3"/>
      </bottom>
      <diagonal/>
    </border>
    <border>
      <left/>
      <right style="thin">
        <color theme="3"/>
      </right>
      <top style="thin">
        <color theme="3"/>
      </top>
      <bottom/>
      <diagonal/>
    </border>
    <border>
      <left/>
      <right/>
      <top style="thin">
        <color theme="8" tint="-0.499984740745262"/>
      </top>
      <bottom/>
      <diagonal/>
    </border>
    <border>
      <left/>
      <right style="thin">
        <color theme="8" tint="-0.499984740745262"/>
      </right>
      <top style="thin">
        <color theme="8" tint="-0.499984740745262"/>
      </top>
      <bottom/>
      <diagonal/>
    </border>
    <border>
      <left style="medium">
        <color indexed="64"/>
      </left>
      <right/>
      <top style="thin">
        <color indexed="64"/>
      </top>
      <bottom style="thin">
        <color indexed="64"/>
      </bottom>
      <diagonal/>
    </border>
    <border>
      <left style="thin">
        <color theme="8" tint="-0.499984740745262"/>
      </left>
      <right/>
      <top style="thin">
        <color theme="8" tint="-0.499984740745262"/>
      </top>
      <bottom style="medium">
        <color indexed="64"/>
      </bottom>
      <diagonal/>
    </border>
    <border>
      <left/>
      <right/>
      <top style="thin">
        <color theme="8" tint="-0.499984740745262"/>
      </top>
      <bottom style="medium">
        <color indexed="64"/>
      </bottom>
      <diagonal/>
    </border>
    <border>
      <left/>
      <right style="thin">
        <color theme="8" tint="-0.499984740745262"/>
      </right>
      <top style="thin">
        <color theme="8" tint="-0.499984740745262"/>
      </top>
      <bottom style="medium">
        <color indexed="64"/>
      </bottom>
      <diagonal/>
    </border>
    <border>
      <left style="thin">
        <color theme="8" tint="-0.499984740745262"/>
      </left>
      <right/>
      <top style="thin">
        <color theme="8" tint="-0.499984740745262"/>
      </top>
      <bottom style="thin">
        <color indexed="64"/>
      </bottom>
      <diagonal/>
    </border>
    <border>
      <left/>
      <right/>
      <top style="thin">
        <color theme="8" tint="-0.499984740745262"/>
      </top>
      <bottom style="thin">
        <color indexed="64"/>
      </bottom>
      <diagonal/>
    </border>
    <border>
      <left/>
      <right style="thin">
        <color theme="8" tint="-0.499984740745262"/>
      </right>
      <top style="thin">
        <color theme="8" tint="-0.499984740745262"/>
      </top>
      <bottom style="thin">
        <color indexed="64"/>
      </bottom>
      <diagonal/>
    </border>
    <border>
      <left style="thin">
        <color theme="3"/>
      </left>
      <right/>
      <top/>
      <bottom style="thin">
        <color theme="3"/>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rgb="FF44546A"/>
      </left>
      <right style="thin">
        <color rgb="FF44546A"/>
      </right>
      <top style="thin">
        <color rgb="FF44546A"/>
      </top>
      <bottom style="thin">
        <color rgb="FF44546A"/>
      </bottom>
      <diagonal/>
    </border>
    <border>
      <left style="thin">
        <color rgb="FF44546A"/>
      </left>
      <right style="thin">
        <color rgb="FF44546A"/>
      </right>
      <top style="thin">
        <color rgb="FF44546A"/>
      </top>
      <bottom/>
      <diagonal/>
    </border>
    <border>
      <left style="thin">
        <color rgb="FF44546A"/>
      </left>
      <right style="thin">
        <color rgb="FF44546A"/>
      </right>
      <top/>
      <bottom style="thin">
        <color rgb="FF44546A"/>
      </bottom>
      <diagonal/>
    </border>
    <border>
      <left style="thin">
        <color rgb="FF44546A"/>
      </left>
      <right style="thin">
        <color rgb="FF44546A"/>
      </right>
      <top/>
      <bottom/>
      <diagonal/>
    </border>
    <border>
      <left style="thin">
        <color theme="3"/>
      </left>
      <right/>
      <top style="thin">
        <color theme="3"/>
      </top>
      <bottom style="thin">
        <color rgb="FF44546A"/>
      </bottom>
      <diagonal/>
    </border>
    <border>
      <left/>
      <right style="thin">
        <color theme="3"/>
      </right>
      <top style="thin">
        <color theme="3"/>
      </top>
      <bottom style="thin">
        <color rgb="FF44546A"/>
      </bottom>
      <diagonal/>
    </border>
    <border>
      <left style="thin">
        <color theme="3"/>
      </left>
      <right/>
      <top style="thin">
        <color rgb="FF44546A"/>
      </top>
      <bottom style="thin">
        <color rgb="FF44546A"/>
      </bottom>
      <diagonal/>
    </border>
    <border>
      <left/>
      <right style="thin">
        <color theme="3"/>
      </right>
      <top style="thin">
        <color rgb="FF44546A"/>
      </top>
      <bottom style="thin">
        <color rgb="FF44546A"/>
      </bottom>
      <diagonal/>
    </border>
    <border>
      <left style="thin">
        <color theme="3"/>
      </left>
      <right/>
      <top style="thin">
        <color rgb="FF44546A"/>
      </top>
      <bottom style="thin">
        <color theme="3"/>
      </bottom>
      <diagonal/>
    </border>
    <border>
      <left/>
      <right style="thin">
        <color theme="3"/>
      </right>
      <top style="thin">
        <color rgb="FF44546A"/>
      </top>
      <bottom style="thin">
        <color theme="3"/>
      </bottom>
      <diagonal/>
    </border>
    <border>
      <left style="thin">
        <color rgb="FF44546A"/>
      </left>
      <right style="thin">
        <color theme="3"/>
      </right>
      <top style="thin">
        <color theme="3"/>
      </top>
      <bottom/>
      <diagonal/>
    </border>
    <border>
      <left style="thin">
        <color rgb="FF44546A"/>
      </left>
      <right style="thin">
        <color theme="3"/>
      </right>
      <top/>
      <bottom style="thin">
        <color theme="3"/>
      </bottom>
      <diagonal/>
    </border>
    <border>
      <left style="thin">
        <color theme="3"/>
      </left>
      <right/>
      <top style="thin">
        <color theme="3"/>
      </top>
      <bottom style="thin">
        <color indexed="64"/>
      </bottom>
      <diagonal/>
    </border>
    <border>
      <left/>
      <right style="thin">
        <color theme="3"/>
      </right>
      <top style="thin">
        <color theme="3"/>
      </top>
      <bottom style="thin">
        <color indexed="64"/>
      </bottom>
      <diagonal/>
    </border>
    <border>
      <left style="thin">
        <color rgb="FF44546A"/>
      </left>
      <right style="thin">
        <color rgb="FF44546A"/>
      </right>
      <top style="thin">
        <color rgb="FF44546A"/>
      </top>
      <bottom style="thin">
        <color indexed="64"/>
      </bottom>
      <diagonal/>
    </border>
    <border>
      <left style="thin">
        <color theme="3"/>
      </left>
      <right style="thin">
        <color indexed="64"/>
      </right>
      <top/>
      <bottom style="thin">
        <color theme="3"/>
      </bottom>
      <diagonal/>
    </border>
    <border>
      <left style="thin">
        <color theme="3"/>
      </left>
      <right style="thin">
        <color indexed="64"/>
      </right>
      <top/>
      <bottom/>
      <diagonal/>
    </border>
    <border>
      <left style="thin">
        <color theme="3"/>
      </left>
      <right style="thin">
        <color indexed="64"/>
      </right>
      <top/>
      <bottom style="thin">
        <color indexed="64"/>
      </bottom>
      <diagonal/>
    </border>
    <border>
      <left style="thin">
        <color theme="4"/>
      </left>
      <right style="thin">
        <color theme="4"/>
      </right>
      <top style="thin">
        <color theme="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3"/>
      </left>
      <right style="thin">
        <color theme="3"/>
      </right>
      <top style="thin">
        <color rgb="FF000000"/>
      </top>
      <bottom/>
      <diagonal/>
    </border>
    <border>
      <left style="thin">
        <color theme="3"/>
      </left>
      <right style="thin">
        <color rgb="FF44546A"/>
      </right>
      <top style="thin">
        <color theme="3"/>
      </top>
      <bottom/>
      <diagonal/>
    </border>
    <border>
      <left style="thin">
        <color theme="3"/>
      </left>
      <right style="thin">
        <color rgb="FF44546A"/>
      </right>
      <top/>
      <bottom style="thin">
        <color theme="3"/>
      </bottom>
      <diagonal/>
    </border>
    <border>
      <left style="thin">
        <color rgb="FF44546A"/>
      </left>
      <right style="thin">
        <color theme="3"/>
      </right>
      <top/>
      <bottom style="thin">
        <color rgb="FF44546A"/>
      </bottom>
      <diagonal/>
    </border>
    <border>
      <left style="thin">
        <color rgb="FF44546A"/>
      </left>
      <right style="thin">
        <color theme="3"/>
      </right>
      <top style="thin">
        <color rgb="FF44546A"/>
      </top>
      <bottom/>
      <diagonal/>
    </border>
    <border>
      <left style="thin">
        <color theme="3"/>
      </left>
      <right style="thin">
        <color rgb="FF44546A"/>
      </right>
      <top style="thin">
        <color rgb="FF44546A"/>
      </top>
      <bottom/>
      <diagonal/>
    </border>
    <border>
      <left style="thin">
        <color theme="3"/>
      </left>
      <right style="thin">
        <color rgb="FF44546A"/>
      </right>
      <top/>
      <bottom style="thin">
        <color rgb="FF44546A"/>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theme="3"/>
      </top>
      <bottom/>
      <diagonal/>
    </border>
    <border>
      <left style="thin">
        <color rgb="FF000000"/>
      </left>
      <right style="thin">
        <color rgb="FF000000"/>
      </right>
      <top/>
      <bottom style="thin">
        <color theme="3"/>
      </bottom>
      <diagonal/>
    </border>
    <border>
      <left style="thin">
        <color indexed="64"/>
      </left>
      <right/>
      <top/>
      <bottom style="thin">
        <color indexed="64"/>
      </bottom>
      <diagonal/>
    </border>
    <border>
      <left/>
      <right/>
      <top/>
      <bottom style="thin">
        <color indexed="64"/>
      </bottom>
      <diagonal/>
    </border>
    <border>
      <left style="thin">
        <color theme="4"/>
      </left>
      <right/>
      <top/>
      <bottom style="thin">
        <color theme="4"/>
      </bottom>
      <diagonal/>
    </border>
    <border>
      <left style="thin">
        <color theme="4"/>
      </left>
      <right/>
      <top style="thin">
        <color theme="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medium">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rgb="FF000000"/>
      </top>
      <bottom/>
      <diagonal/>
    </border>
    <border>
      <left/>
      <right style="thin">
        <color rgb="FF000000"/>
      </right>
      <top/>
      <bottom/>
      <diagonal/>
    </border>
    <border>
      <left/>
      <right style="medium">
        <color indexed="64"/>
      </right>
      <top/>
      <bottom style="thin">
        <color indexed="64"/>
      </bottom>
      <diagonal/>
    </border>
    <border>
      <left style="thin">
        <color indexed="64"/>
      </left>
      <right/>
      <top style="thin">
        <color rgb="FF000000"/>
      </top>
      <bottom style="thin">
        <color rgb="FF000000"/>
      </bottom>
      <diagonal/>
    </border>
    <border>
      <left style="thin">
        <color theme="8" tint="-0.499984740745262"/>
      </left>
      <right/>
      <top style="thin">
        <color indexed="64"/>
      </top>
      <bottom/>
      <diagonal/>
    </border>
    <border>
      <left style="thin">
        <color indexed="64"/>
      </left>
      <right/>
      <top style="thin">
        <color indexed="64"/>
      </top>
      <bottom style="thin">
        <color rgb="FF000000"/>
      </bottom>
      <diagonal/>
    </border>
    <border>
      <left style="thin">
        <color theme="8" tint="-0.499984740745262"/>
      </left>
      <right/>
      <top/>
      <bottom style="thin">
        <color indexed="64"/>
      </bottom>
      <diagonal/>
    </border>
    <border>
      <left/>
      <right style="thin">
        <color theme="8" tint="-0.499984740745262"/>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52" fillId="0" borderId="0" applyNumberFormat="0" applyFill="0" applyBorder="0" applyAlignment="0" applyProtection="0"/>
  </cellStyleXfs>
  <cellXfs count="778">
    <xf numFmtId="0" fontId="0" fillId="0" borderId="0" xfId="0"/>
    <xf numFmtId="0" fontId="9" fillId="0" borderId="1" xfId="0" applyFont="1" applyBorder="1" applyAlignment="1">
      <alignment horizontal="justify" vertical="center" wrapText="1"/>
    </xf>
    <xf numFmtId="0" fontId="0" fillId="0" borderId="0" xfId="0" applyAlignment="1"/>
    <xf numFmtId="0" fontId="0" fillId="0" borderId="0" xfId="0" applyAlignment="1">
      <alignment wrapText="1"/>
    </xf>
    <xf numFmtId="0" fontId="8" fillId="2" borderId="2" xfId="0" applyFont="1" applyFill="1" applyBorder="1" applyAlignment="1">
      <alignment horizontal="justify" vertical="center" wrapText="1"/>
    </xf>
    <xf numFmtId="0" fontId="0" fillId="0" borderId="0" xfId="0" applyAlignment="1">
      <alignment horizontal="center" vertical="center"/>
    </xf>
    <xf numFmtId="0" fontId="0" fillId="0" borderId="0" xfId="0" applyAlignment="1">
      <alignment vertical="center"/>
    </xf>
    <xf numFmtId="1" fontId="8" fillId="2" borderId="2" xfId="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0" fontId="3" fillId="0" borderId="0" xfId="0" applyFont="1" applyAlignment="1">
      <alignment horizontal="center"/>
    </xf>
    <xf numFmtId="0" fontId="0" fillId="0" borderId="11" xfId="0" applyBorder="1"/>
    <xf numFmtId="0" fontId="8" fillId="2" borderId="11" xfId="0" applyFont="1" applyFill="1" applyBorder="1" applyAlignment="1">
      <alignment vertical="center" wrapText="1"/>
    </xf>
    <xf numFmtId="0" fontId="0" fillId="0" borderId="11" xfId="0" applyBorder="1" applyAlignment="1">
      <alignment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9" fillId="0" borderId="11" xfId="0" applyFont="1" applyBorder="1" applyAlignment="1">
      <alignment horizontal="justify" vertical="center" wrapText="1"/>
    </xf>
    <xf numFmtId="0" fontId="6" fillId="3" borderId="13" xfId="0" applyFont="1" applyFill="1" applyBorder="1" applyAlignment="1">
      <alignment horizontal="center" vertical="center" wrapText="1"/>
    </xf>
    <xf numFmtId="0" fontId="0" fillId="0" borderId="24" xfId="0" applyBorder="1"/>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12" fillId="5" borderId="28"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3" fillId="2" borderId="11" xfId="0" applyFont="1" applyFill="1" applyBorder="1" applyAlignment="1">
      <alignment horizontal="center" vertical="center" wrapText="1"/>
    </xf>
    <xf numFmtId="0" fontId="13" fillId="0" borderId="24" xfId="0" applyFont="1" applyBorder="1" applyAlignment="1">
      <alignment horizontal="center" vertical="center" wrapText="1"/>
    </xf>
    <xf numFmtId="0" fontId="3" fillId="0" borderId="0" xfId="0" applyFont="1"/>
    <xf numFmtId="0" fontId="6" fillId="3" borderId="32" xfId="0" applyFont="1" applyFill="1" applyBorder="1" applyAlignment="1">
      <alignment vertical="center" wrapText="1"/>
    </xf>
    <xf numFmtId="0" fontId="6" fillId="3" borderId="13" xfId="0" applyFont="1" applyFill="1" applyBorder="1" applyAlignment="1">
      <alignment horizontal="center" wrapText="1"/>
    </xf>
    <xf numFmtId="0" fontId="10" fillId="3" borderId="24" xfId="0" applyFont="1" applyFill="1" applyBorder="1" applyAlignment="1">
      <alignment horizontal="center" wrapText="1"/>
    </xf>
    <xf numFmtId="0" fontId="4" fillId="10" borderId="3" xfId="0" applyFont="1" applyFill="1" applyBorder="1" applyAlignment="1">
      <alignment horizontal="left" vertical="center" wrapText="1"/>
    </xf>
    <xf numFmtId="9" fontId="16" fillId="2" borderId="24" xfId="2" applyFont="1" applyFill="1" applyBorder="1" applyAlignment="1">
      <alignment horizontal="center" vertical="center" wrapText="1"/>
    </xf>
    <xf numFmtId="0" fontId="4" fillId="10" borderId="41" xfId="0" applyFont="1" applyFill="1" applyBorder="1" applyAlignment="1">
      <alignment horizontal="left" vertical="center" wrapText="1"/>
    </xf>
    <xf numFmtId="0" fontId="2" fillId="7" borderId="24" xfId="0" applyFont="1" applyFill="1" applyBorder="1" applyAlignment="1">
      <alignment horizontal="center" vertical="center" wrapText="1"/>
    </xf>
    <xf numFmtId="0" fontId="3" fillId="0" borderId="0" xfId="0" applyFont="1" applyAlignment="1">
      <alignment wrapText="1"/>
    </xf>
    <xf numFmtId="0" fontId="13" fillId="0" borderId="24" xfId="0" applyFont="1" applyBorder="1" applyAlignment="1">
      <alignment wrapText="1"/>
    </xf>
    <xf numFmtId="0" fontId="15" fillId="0" borderId="24" xfId="0" applyFont="1" applyBorder="1" applyAlignment="1">
      <alignment horizontal="left" vertical="center" wrapText="1"/>
    </xf>
    <xf numFmtId="0" fontId="2" fillId="6" borderId="24" xfId="0" applyFont="1" applyFill="1" applyBorder="1" applyAlignment="1">
      <alignment horizontal="center" vertical="center" wrapText="1"/>
    </xf>
    <xf numFmtId="0" fontId="0" fillId="0" borderId="3" xfId="0" applyBorder="1"/>
    <xf numFmtId="0" fontId="4" fillId="10" borderId="3" xfId="0" applyFont="1" applyFill="1" applyBorder="1" applyAlignment="1">
      <alignment vertical="center" wrapText="1"/>
    </xf>
    <xf numFmtId="0" fontId="6" fillId="3" borderId="0" xfId="0" applyFont="1" applyFill="1" applyBorder="1" applyAlignment="1">
      <alignment wrapText="1"/>
    </xf>
    <xf numFmtId="0" fontId="6" fillId="3" borderId="11" xfId="0" applyFont="1" applyFill="1" applyBorder="1" applyAlignment="1">
      <alignment horizontal="center" wrapText="1"/>
    </xf>
    <xf numFmtId="0" fontId="8" fillId="2" borderId="24" xfId="0" applyFont="1" applyFill="1" applyBorder="1" applyAlignment="1">
      <alignment vertical="center" wrapText="1"/>
    </xf>
    <xf numFmtId="0" fontId="0" fillId="0" borderId="15" xfId="0" applyBorder="1"/>
    <xf numFmtId="0" fontId="0" fillId="0" borderId="15" xfId="0" applyBorder="1" applyAlignment="1">
      <alignment horizontal="center" vertical="center"/>
    </xf>
    <xf numFmtId="0" fontId="20" fillId="0" borderId="24" xfId="0" applyFont="1" applyBorder="1" applyAlignment="1">
      <alignment horizontal="center" vertical="center"/>
    </xf>
    <xf numFmtId="0" fontId="4" fillId="10" borderId="7" xfId="0" applyFont="1" applyFill="1" applyBorder="1" applyAlignment="1">
      <alignment horizontal="left" vertic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9" fillId="0" borderId="24" xfId="0" applyFont="1" applyBorder="1" applyAlignment="1">
      <alignment horizontal="center" vertical="center" wrapText="1"/>
    </xf>
    <xf numFmtId="9" fontId="9" fillId="0" borderId="24" xfId="2" applyFont="1" applyBorder="1" applyAlignment="1">
      <alignment horizontal="center" vertical="center" wrapText="1"/>
    </xf>
    <xf numFmtId="0" fontId="3" fillId="0" borderId="24" xfId="0" applyFont="1" applyBorder="1" applyAlignment="1"/>
    <xf numFmtId="0" fontId="0" fillId="0" borderId="24" xfId="0" applyFont="1" applyBorder="1"/>
    <xf numFmtId="0" fontId="4" fillId="10" borderId="24" xfId="0" applyFont="1" applyFill="1" applyBorder="1" applyAlignment="1">
      <alignment horizontal="left" vertical="center" wrapText="1"/>
    </xf>
    <xf numFmtId="0" fontId="6" fillId="3" borderId="14" xfId="0" applyFont="1" applyFill="1" applyBorder="1" applyAlignment="1">
      <alignment horizontal="center" wrapText="1"/>
    </xf>
    <xf numFmtId="0" fontId="10" fillId="3" borderId="24" xfId="0" applyFont="1" applyFill="1" applyBorder="1" applyAlignment="1">
      <alignment horizontal="center"/>
    </xf>
    <xf numFmtId="0" fontId="10" fillId="3" borderId="40" xfId="0" applyFont="1" applyFill="1" applyBorder="1" applyAlignment="1">
      <alignment horizontal="center" wrapText="1"/>
    </xf>
    <xf numFmtId="0" fontId="22" fillId="10" borderId="24" xfId="0" applyFont="1" applyFill="1" applyBorder="1" applyAlignment="1">
      <alignment horizontal="left" vertical="center" wrapText="1"/>
    </xf>
    <xf numFmtId="0" fontId="23" fillId="3" borderId="24" xfId="0" applyFont="1" applyFill="1" applyBorder="1" applyAlignment="1">
      <alignment horizontal="center" vertical="center" wrapText="1"/>
    </xf>
    <xf numFmtId="0" fontId="6" fillId="4" borderId="24" xfId="0" applyFont="1" applyFill="1" applyBorder="1" applyAlignment="1">
      <alignment horizontal="center"/>
    </xf>
    <xf numFmtId="0" fontId="11" fillId="0" borderId="24" xfId="0" applyFont="1" applyBorder="1" applyAlignment="1">
      <alignment horizontal="center" vertical="center" wrapText="1"/>
    </xf>
    <xf numFmtId="0" fontId="6" fillId="3" borderId="22" xfId="0" applyFont="1" applyFill="1" applyBorder="1" applyAlignment="1">
      <alignment horizontal="center" vertical="center" wrapText="1"/>
    </xf>
    <xf numFmtId="0" fontId="16" fillId="0" borderId="24" xfId="0" applyFont="1" applyBorder="1" applyAlignment="1">
      <alignment vertical="center" wrapText="1"/>
    </xf>
    <xf numFmtId="0" fontId="26" fillId="15" borderId="24" xfId="0" applyFont="1" applyFill="1" applyBorder="1" applyAlignment="1">
      <alignment horizontal="left" vertical="center" wrapText="1"/>
    </xf>
    <xf numFmtId="0" fontId="25" fillId="14" borderId="24" xfId="0" applyFont="1" applyFill="1" applyBorder="1" applyAlignment="1">
      <alignment horizontal="left" vertical="center" wrapText="1"/>
    </xf>
    <xf numFmtId="0" fontId="24" fillId="13" borderId="24" xfId="0" applyFont="1" applyFill="1" applyBorder="1" applyAlignment="1">
      <alignment horizontal="left" vertical="center" wrapText="1"/>
    </xf>
    <xf numFmtId="0" fontId="16" fillId="2" borderId="24" xfId="2" applyNumberFormat="1" applyFont="1" applyFill="1" applyBorder="1" applyAlignment="1">
      <alignment horizontal="center" vertical="center" wrapText="1"/>
    </xf>
    <xf numFmtId="9" fontId="16" fillId="0" borderId="24" xfId="2" applyFont="1" applyBorder="1" applyAlignment="1">
      <alignment horizontal="center" vertical="center" wrapText="1"/>
    </xf>
    <xf numFmtId="0" fontId="0" fillId="0" borderId="0" xfId="0" applyBorder="1"/>
    <xf numFmtId="0" fontId="7" fillId="2" borderId="24" xfId="0" applyFont="1" applyFill="1" applyBorder="1" applyAlignment="1">
      <alignment horizontal="justify" vertical="center" wrapText="1"/>
    </xf>
    <xf numFmtId="0" fontId="5" fillId="0" borderId="24" xfId="0" applyFont="1" applyBorder="1" applyAlignment="1">
      <alignment horizontal="justify" vertical="center" wrapText="1"/>
    </xf>
    <xf numFmtId="0" fontId="6" fillId="3" borderId="24" xfId="0" applyFont="1" applyFill="1" applyBorder="1" applyAlignment="1">
      <alignment vertical="center" wrapText="1"/>
    </xf>
    <xf numFmtId="0" fontId="31" fillId="0" borderId="24" xfId="0" applyFont="1" applyBorder="1" applyAlignment="1">
      <alignment horizontal="center" vertical="center"/>
    </xf>
    <xf numFmtId="0" fontId="6" fillId="19" borderId="24" xfId="0" applyFont="1" applyFill="1" applyBorder="1" applyAlignment="1">
      <alignment horizontal="center" vertical="center" wrapText="1"/>
    </xf>
    <xf numFmtId="0" fontId="28" fillId="0" borderId="24" xfId="0" applyFont="1" applyBorder="1" applyAlignment="1">
      <alignment horizontal="left" wrapText="1" readingOrder="1"/>
    </xf>
    <xf numFmtId="0" fontId="28" fillId="0" borderId="24" xfId="0" applyFont="1" applyBorder="1" applyAlignment="1">
      <alignment wrapText="1"/>
    </xf>
    <xf numFmtId="0" fontId="0" fillId="19" borderId="0" xfId="0" applyFill="1"/>
    <xf numFmtId="0" fontId="4" fillId="10" borderId="3" xfId="0" applyFont="1" applyFill="1" applyBorder="1" applyAlignment="1">
      <alignment horizontal="center" vertical="center" wrapText="1"/>
    </xf>
    <xf numFmtId="0" fontId="33" fillId="0" borderId="0" xfId="0" applyFont="1"/>
    <xf numFmtId="0" fontId="36" fillId="0" borderId="68" xfId="0" applyFont="1" applyBorder="1" applyAlignment="1">
      <alignment horizontal="left" wrapText="1" readingOrder="1"/>
    </xf>
    <xf numFmtId="0" fontId="36" fillId="0" borderId="69" xfId="0" applyFont="1" applyBorder="1" applyAlignment="1">
      <alignment horizontal="left" wrapText="1" readingOrder="1"/>
    </xf>
    <xf numFmtId="0" fontId="36" fillId="0" borderId="71" xfId="0" applyFont="1" applyBorder="1" applyAlignment="1">
      <alignment horizontal="left" wrapText="1" readingOrder="1"/>
    </xf>
    <xf numFmtId="0" fontId="36" fillId="0" borderId="70" xfId="0" applyFont="1" applyBorder="1" applyAlignment="1">
      <alignment horizontal="left" wrapText="1" readingOrder="1"/>
    </xf>
    <xf numFmtId="0" fontId="36" fillId="0" borderId="69" xfId="0" applyFont="1" applyBorder="1" applyAlignment="1">
      <alignment horizontal="left" vertical="center" wrapText="1" readingOrder="1"/>
    </xf>
    <xf numFmtId="0" fontId="0" fillId="0" borderId="3" xfId="0" applyBorder="1" applyAlignment="1">
      <alignment horizontal="center" vertical="center"/>
    </xf>
    <xf numFmtId="0" fontId="36" fillId="0" borderId="68" xfId="0" applyFont="1" applyBorder="1" applyAlignment="1">
      <alignment horizontal="left" vertical="center" wrapText="1" readingOrder="1"/>
    </xf>
    <xf numFmtId="0" fontId="36" fillId="0" borderId="68" xfId="0" applyFont="1" applyBorder="1" applyAlignment="1">
      <alignment horizontal="center" vertical="center" wrapText="1" readingOrder="1"/>
    </xf>
    <xf numFmtId="0" fontId="36" fillId="0" borderId="69" xfId="0" applyFont="1" applyBorder="1" applyAlignment="1">
      <alignment horizontal="center" vertical="center" wrapText="1" readingOrder="1"/>
    </xf>
    <xf numFmtId="0" fontId="36" fillId="0" borderId="82" xfId="0" applyFont="1" applyBorder="1" applyAlignment="1">
      <alignment horizontal="left" wrapText="1" readingOrder="1"/>
    </xf>
    <xf numFmtId="0" fontId="36" fillId="0" borderId="68" xfId="0" applyFont="1" applyFill="1" applyBorder="1" applyAlignment="1">
      <alignment horizontal="left" vertical="center" wrapText="1" readingOrder="1"/>
    </xf>
    <xf numFmtId="0" fontId="36" fillId="0" borderId="68" xfId="0" applyFont="1" applyFill="1" applyBorder="1" applyAlignment="1">
      <alignment horizontal="left" wrapText="1" readingOrder="1"/>
    </xf>
    <xf numFmtId="0" fontId="36" fillId="0" borderId="69" xfId="0" applyFont="1" applyFill="1" applyBorder="1" applyAlignment="1">
      <alignment horizontal="left" wrapText="1" readingOrder="1"/>
    </xf>
    <xf numFmtId="0" fontId="36" fillId="0" borderId="70" xfId="0" applyFont="1" applyFill="1" applyBorder="1" applyAlignment="1">
      <alignment horizontal="left" wrapText="1" readingOrder="1"/>
    </xf>
    <xf numFmtId="0" fontId="0" fillId="0" borderId="24" xfId="0" applyBorder="1" applyAlignment="1">
      <alignment horizontal="center" vertical="center"/>
    </xf>
    <xf numFmtId="0" fontId="37" fillId="2" borderId="84" xfId="0" applyFont="1" applyFill="1" applyBorder="1" applyAlignment="1">
      <alignment horizontal="center" vertical="center" wrapText="1"/>
    </xf>
    <xf numFmtId="0" fontId="34" fillId="0" borderId="83" xfId="0" applyFont="1" applyBorder="1" applyAlignment="1">
      <alignment vertical="center" wrapText="1"/>
    </xf>
    <xf numFmtId="0" fontId="38" fillId="12" borderId="42" xfId="0" applyFont="1" applyFill="1" applyBorder="1" applyAlignment="1">
      <alignment horizontal="left" vertical="center" wrapText="1"/>
    </xf>
    <xf numFmtId="0" fontId="38" fillId="12" borderId="43" xfId="0" applyFont="1" applyFill="1" applyBorder="1" applyAlignment="1">
      <alignment horizontal="left" vertical="center" wrapText="1"/>
    </xf>
    <xf numFmtId="0" fontId="40" fillId="3" borderId="3" xfId="0" applyFont="1" applyFill="1" applyBorder="1" applyAlignment="1">
      <alignment horizontal="center" vertical="center" wrapText="1"/>
    </xf>
    <xf numFmtId="165" fontId="0" fillId="0" borderId="24" xfId="0" applyNumberFormat="1" applyFont="1" applyBorder="1" applyAlignment="1">
      <alignment horizontal="center" vertical="center"/>
    </xf>
    <xf numFmtId="165" fontId="42" fillId="0" borderId="85" xfId="0" applyNumberFormat="1" applyFont="1" applyBorder="1" applyAlignment="1">
      <alignment horizontal="center" vertical="center"/>
    </xf>
    <xf numFmtId="14" fontId="34" fillId="0" borderId="84" xfId="0" applyNumberFormat="1" applyFont="1" applyBorder="1" applyAlignment="1">
      <alignment horizontal="center" vertical="center" wrapText="1"/>
    </xf>
    <xf numFmtId="14" fontId="37" fillId="2" borderId="84" xfId="0" applyNumberFormat="1" applyFont="1" applyFill="1" applyBorder="1" applyAlignment="1">
      <alignment horizontal="center" vertical="center" wrapText="1"/>
    </xf>
    <xf numFmtId="0" fontId="42" fillId="0" borderId="24" xfId="0" applyFont="1" applyBorder="1" applyAlignment="1">
      <alignment horizontal="center" vertical="center" wrapText="1"/>
    </xf>
    <xf numFmtId="0" fontId="28" fillId="0" borderId="0" xfId="0" applyFont="1" applyAlignment="1">
      <alignment horizontal="center" vertical="center" wrapText="1"/>
    </xf>
    <xf numFmtId="0" fontId="43" fillId="17" borderId="24" xfId="0" applyFont="1" applyFill="1" applyBorder="1"/>
    <xf numFmtId="0" fontId="43" fillId="21" borderId="24" xfId="0" applyFont="1" applyFill="1" applyBorder="1"/>
    <xf numFmtId="0" fontId="47" fillId="0" borderId="24" xfId="0" applyFont="1" applyBorder="1"/>
    <xf numFmtId="0" fontId="48" fillId="0" borderId="1" xfId="0" applyFont="1" applyBorder="1" applyAlignment="1">
      <alignment horizontal="justify" vertical="center" wrapText="1"/>
    </xf>
    <xf numFmtId="0" fontId="49" fillId="2" borderId="2" xfId="0" applyFont="1" applyFill="1" applyBorder="1" applyAlignment="1">
      <alignment horizontal="justify" vertical="center" wrapText="1"/>
    </xf>
    <xf numFmtId="0" fontId="9" fillId="0" borderId="86" xfId="0" applyFont="1" applyBorder="1" applyAlignment="1">
      <alignment horizontal="justify" vertical="center" wrapText="1"/>
    </xf>
    <xf numFmtId="1" fontId="9" fillId="0" borderId="86" xfId="0" applyNumberFormat="1" applyFont="1" applyBorder="1" applyAlignment="1">
      <alignment horizontal="center" vertical="center" wrapText="1"/>
    </xf>
    <xf numFmtId="0" fontId="9" fillId="0" borderId="0" xfId="0" applyFont="1" applyBorder="1" applyAlignment="1">
      <alignment horizontal="justify" vertical="center" wrapText="1"/>
    </xf>
    <xf numFmtId="0" fontId="5" fillId="0" borderId="0" xfId="0" applyFont="1" applyBorder="1" applyAlignment="1">
      <alignment horizontal="justify" vertical="center" wrapText="1"/>
    </xf>
    <xf numFmtId="1" fontId="9" fillId="0" borderId="0" xfId="0" applyNumberFormat="1" applyFont="1" applyBorder="1" applyAlignment="1">
      <alignment horizontal="center" vertical="center" wrapText="1"/>
    </xf>
    <xf numFmtId="1" fontId="0" fillId="0" borderId="0" xfId="0" applyNumberFormat="1" applyBorder="1" applyAlignment="1">
      <alignment vertical="center"/>
    </xf>
    <xf numFmtId="9" fontId="0" fillId="0" borderId="3" xfId="0" applyNumberFormat="1" applyBorder="1" applyAlignment="1">
      <alignment horizontal="left"/>
    </xf>
    <xf numFmtId="0" fontId="0" fillId="0" borderId="3" xfId="0" applyBorder="1" applyAlignment="1">
      <alignment horizontal="left"/>
    </xf>
    <xf numFmtId="0" fontId="0" fillId="0" borderId="7" xfId="0" applyBorder="1" applyAlignment="1">
      <alignment horizontal="left"/>
    </xf>
    <xf numFmtId="0" fontId="0" fillId="0" borderId="24" xfId="0" applyBorder="1" applyAlignment="1">
      <alignment horizontal="left"/>
    </xf>
    <xf numFmtId="0" fontId="20" fillId="0" borderId="87" xfId="0" applyFont="1" applyBorder="1" applyAlignment="1">
      <alignment horizontal="center" vertical="center" wrapText="1"/>
    </xf>
    <xf numFmtId="0" fontId="20" fillId="0" borderId="38" xfId="0" applyFont="1" applyBorder="1" applyAlignment="1">
      <alignment horizontal="center" vertical="center"/>
    </xf>
    <xf numFmtId="0" fontId="3" fillId="0" borderId="30" xfId="0" applyFont="1" applyBorder="1" applyAlignment="1">
      <alignment horizontal="center"/>
    </xf>
    <xf numFmtId="0" fontId="20" fillId="0" borderId="38" xfId="0" applyFont="1" applyBorder="1" applyAlignment="1">
      <alignment horizontal="center" vertical="center" wrapText="1"/>
    </xf>
    <xf numFmtId="0" fontId="20" fillId="0" borderId="87" xfId="0" applyFont="1" applyBorder="1" applyAlignment="1">
      <alignment horizontal="center" vertical="center"/>
    </xf>
    <xf numFmtId="0" fontId="20" fillId="0" borderId="88" xfId="0" applyFont="1" applyBorder="1" applyAlignment="1">
      <alignment horizontal="center" vertical="center" wrapText="1"/>
    </xf>
    <xf numFmtId="0" fontId="20" fillId="2" borderId="24" xfId="0" applyFont="1" applyFill="1" applyBorder="1" applyAlignment="1">
      <alignment vertical="center" wrapText="1"/>
    </xf>
    <xf numFmtId="0" fontId="20" fillId="0" borderId="39" xfId="0" applyFont="1" applyBorder="1" applyAlignment="1">
      <alignment horizontal="center" vertical="center"/>
    </xf>
    <xf numFmtId="0" fontId="45" fillId="0" borderId="24" xfId="0" applyFont="1" applyFill="1" applyBorder="1" applyAlignment="1">
      <alignment horizontal="justify" vertical="center" wrapText="1"/>
    </xf>
    <xf numFmtId="0" fontId="50" fillId="0" borderId="24" xfId="0" applyFont="1" applyFill="1" applyBorder="1" applyAlignment="1">
      <alignment horizontal="center" vertical="center" wrapText="1"/>
    </xf>
    <xf numFmtId="0" fontId="50" fillId="0" borderId="24" xfId="0" applyFont="1" applyFill="1" applyBorder="1" applyAlignment="1">
      <alignment horizontal="center" vertical="center"/>
    </xf>
    <xf numFmtId="0" fontId="50" fillId="0" borderId="87" xfId="0" applyFont="1" applyFill="1" applyBorder="1" applyAlignment="1">
      <alignment horizontal="center" vertical="center" wrapText="1"/>
    </xf>
    <xf numFmtId="0" fontId="0" fillId="0" borderId="26" xfId="0" applyBorder="1" applyAlignment="1">
      <alignment horizontal="center" vertical="center" wrapText="1"/>
    </xf>
    <xf numFmtId="0" fontId="21" fillId="10" borderId="7" xfId="0" applyFont="1" applyFill="1" applyBorder="1" applyAlignment="1">
      <alignment horizontal="center" vertical="center" wrapText="1"/>
    </xf>
    <xf numFmtId="0" fontId="4" fillId="10" borderId="7" xfId="0" applyFont="1" applyFill="1" applyBorder="1" applyAlignment="1">
      <alignment horizontal="center" vertical="center" textRotation="90" wrapText="1"/>
    </xf>
    <xf numFmtId="0" fontId="4" fillId="10" borderId="41" xfId="0" applyFont="1" applyFill="1" applyBorder="1" applyAlignment="1">
      <alignment horizontal="center" vertical="center" textRotation="90" wrapText="1"/>
    </xf>
    <xf numFmtId="0" fontId="5" fillId="0" borderId="38" xfId="0" applyFont="1" applyFill="1" applyBorder="1" applyAlignment="1">
      <alignment horizontal="justify" vertical="center" wrapText="1"/>
    </xf>
    <xf numFmtId="0" fontId="7" fillId="0" borderId="38" xfId="0" applyFont="1" applyFill="1" applyBorder="1" applyAlignment="1">
      <alignment horizontal="justify" vertical="center" wrapText="1"/>
    </xf>
    <xf numFmtId="0" fontId="0" fillId="23" borderId="0" xfId="0" applyFill="1" applyBorder="1"/>
    <xf numFmtId="0" fontId="4" fillId="10" borderId="89" xfId="0" applyFont="1" applyFill="1" applyBorder="1" applyAlignment="1">
      <alignment horizontal="center" vertical="center" textRotation="90" wrapText="1"/>
    </xf>
    <xf numFmtId="1" fontId="8" fillId="2" borderId="24" xfId="2" applyNumberFormat="1" applyFont="1" applyFill="1" applyBorder="1" applyAlignment="1">
      <alignment horizontal="center" vertical="center" wrapText="1"/>
    </xf>
    <xf numFmtId="1" fontId="9" fillId="0" borderId="24" xfId="2" applyNumberFormat="1" applyFont="1" applyBorder="1" applyAlignment="1">
      <alignment horizontal="center" vertical="center" wrapText="1"/>
    </xf>
    <xf numFmtId="0" fontId="0" fillId="0" borderId="87" xfId="0" applyBorder="1"/>
    <xf numFmtId="9" fontId="0" fillId="0" borderId="87" xfId="0" applyNumberFormat="1" applyBorder="1"/>
    <xf numFmtId="0" fontId="50" fillId="0" borderId="69" xfId="0" applyFont="1" applyBorder="1" applyAlignment="1">
      <alignment horizontal="left" vertical="center" wrapText="1" readingOrder="1"/>
    </xf>
    <xf numFmtId="0" fontId="50" fillId="0" borderId="87" xfId="0" applyFont="1" applyBorder="1" applyAlignment="1">
      <alignment horizontal="left" vertical="center" wrapText="1" readingOrder="1"/>
    </xf>
    <xf numFmtId="0" fontId="0" fillId="0" borderId="24" xfId="0" applyBorder="1" applyAlignment="1">
      <alignment horizontal="center" vertical="center" wrapText="1"/>
    </xf>
    <xf numFmtId="0" fontId="3" fillId="0" borderId="24" xfId="0" applyFont="1" applyFill="1" applyBorder="1" applyAlignment="1">
      <alignment horizontal="center" vertical="center" wrapText="1"/>
    </xf>
    <xf numFmtId="0" fontId="0" fillId="0" borderId="3" xfId="0" applyBorder="1" applyAlignment="1">
      <alignment horizontal="center"/>
    </xf>
    <xf numFmtId="0" fontId="0" fillId="0" borderId="24" xfId="0" applyFill="1" applyBorder="1" applyAlignment="1">
      <alignment horizontal="center" vertical="center"/>
    </xf>
    <xf numFmtId="3" fontId="3" fillId="0" borderId="24" xfId="0" applyNumberFormat="1" applyFont="1" applyFill="1" applyBorder="1" applyAlignment="1">
      <alignment horizontal="center" vertical="center" wrapText="1"/>
    </xf>
    <xf numFmtId="0" fontId="0" fillId="16" borderId="0" xfId="0" applyFill="1"/>
    <xf numFmtId="0" fontId="32" fillId="0" borderId="24" xfId="0" applyFont="1" applyFill="1" applyBorder="1" applyAlignment="1">
      <alignment horizontal="center" vertical="center" wrapText="1"/>
    </xf>
    <xf numFmtId="0" fontId="32" fillId="0" borderId="24" xfId="0" applyFont="1" applyFill="1" applyBorder="1" applyAlignment="1">
      <alignment horizontal="justify" vertical="center" wrapText="1"/>
    </xf>
    <xf numFmtId="0" fontId="32" fillId="0" borderId="24" xfId="0" applyFont="1" applyBorder="1" applyAlignment="1">
      <alignment horizontal="center" vertical="center" wrapText="1"/>
    </xf>
    <xf numFmtId="0" fontId="42" fillId="0" borderId="30" xfId="0" applyFont="1" applyFill="1" applyBorder="1" applyAlignment="1">
      <alignment horizontal="center" vertical="center" wrapText="1"/>
    </xf>
    <xf numFmtId="0" fontId="0" fillId="0" borderId="0" xfId="0" applyFont="1" applyAlignment="1">
      <alignment horizontal="center" vertical="center"/>
    </xf>
    <xf numFmtId="1" fontId="0" fillId="0" borderId="0" xfId="0" applyNumberFormat="1" applyFont="1" applyAlignment="1">
      <alignment horizontal="center" vertical="center"/>
    </xf>
    <xf numFmtId="0" fontId="0" fillId="0" borderId="0" xfId="0" applyFont="1"/>
    <xf numFmtId="0" fontId="32" fillId="0" borderId="40"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30" xfId="0" applyFont="1" applyBorder="1" applyAlignment="1">
      <alignment horizontal="center" vertical="center" wrapText="1"/>
    </xf>
    <xf numFmtId="0" fontId="0" fillId="0" borderId="30" xfId="0" applyBorder="1" applyAlignment="1">
      <alignment horizontal="center" vertical="center" wrapText="1"/>
    </xf>
    <xf numFmtId="0" fontId="0" fillId="22" borderId="26" xfId="0" applyFill="1" applyBorder="1" applyAlignment="1">
      <alignment horizontal="center" vertical="center" wrapText="1"/>
    </xf>
    <xf numFmtId="0" fontId="0" fillId="0" borderId="0" xfId="0" applyAlignment="1">
      <alignment horizontal="center" vertical="center" wrapText="1"/>
    </xf>
    <xf numFmtId="0" fontId="3" fillId="2" borderId="30" xfId="0" applyFont="1" applyFill="1" applyBorder="1" applyAlignment="1">
      <alignment horizontal="center" vertical="center"/>
    </xf>
    <xf numFmtId="0" fontId="32" fillId="0" borderId="30" xfId="0" applyFont="1" applyBorder="1" applyAlignment="1">
      <alignment horizontal="center" vertical="center"/>
    </xf>
    <xf numFmtId="0" fontId="32" fillId="0" borderId="24" xfId="0" applyFont="1" applyBorder="1" applyAlignment="1">
      <alignment horizontal="center" vertical="center"/>
    </xf>
    <xf numFmtId="0" fontId="0" fillId="0" borderId="40" xfId="0" applyBorder="1" applyAlignment="1">
      <alignment horizontal="center" vertical="center" wrapText="1"/>
    </xf>
    <xf numFmtId="0" fontId="32" fillId="0" borderId="30"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46" fillId="0" borderId="0" xfId="0" applyFont="1" applyAlignment="1">
      <alignment horizontal="center" vertical="center" wrapText="1"/>
    </xf>
    <xf numFmtId="0" fontId="32" fillId="24" borderId="24" xfId="0" applyFont="1" applyFill="1" applyBorder="1" applyAlignment="1">
      <alignment horizontal="center" vertical="center" wrapText="1"/>
    </xf>
    <xf numFmtId="167" fontId="21" fillId="10" borderId="7" xfId="0" applyNumberFormat="1" applyFont="1" applyFill="1" applyBorder="1" applyAlignment="1">
      <alignment horizontal="center" vertical="center" wrapText="1"/>
    </xf>
    <xf numFmtId="167" fontId="0" fillId="0" borderId="0" xfId="0" applyNumberFormat="1" applyAlignment="1">
      <alignment horizontal="center" vertical="center"/>
    </xf>
    <xf numFmtId="0" fontId="42" fillId="0" borderId="26" xfId="0" applyFont="1" applyFill="1" applyBorder="1" applyAlignment="1">
      <alignment horizontal="center" vertical="center" wrapText="1"/>
    </xf>
    <xf numFmtId="0" fontId="30" fillId="0" borderId="0" xfId="0" applyFont="1" applyAlignment="1">
      <alignment horizontal="center" vertical="center" wrapText="1"/>
    </xf>
    <xf numFmtId="0" fontId="0" fillId="0" borderId="24" xfId="0" applyFill="1" applyBorder="1" applyAlignment="1">
      <alignment horizontal="center" vertical="center" wrapText="1"/>
    </xf>
    <xf numFmtId="0" fontId="0" fillId="0" borderId="40" xfId="0" applyFill="1" applyBorder="1" applyAlignment="1">
      <alignment horizontal="center" vertical="center" wrapText="1"/>
    </xf>
    <xf numFmtId="0" fontId="5" fillId="0" borderId="24" xfId="0" applyFont="1" applyFill="1" applyBorder="1" applyAlignment="1">
      <alignment horizontal="justify" vertical="center" wrapText="1"/>
    </xf>
    <xf numFmtId="0" fontId="0" fillId="0" borderId="26" xfId="0" applyFill="1" applyBorder="1" applyAlignment="1">
      <alignment horizontal="center" vertical="center" wrapText="1"/>
    </xf>
    <xf numFmtId="0" fontId="0" fillId="0" borderId="24" xfId="0" applyFont="1" applyFill="1" applyBorder="1" applyAlignment="1">
      <alignment horizontal="center" vertical="center"/>
    </xf>
    <xf numFmtId="0" fontId="32" fillId="0" borderId="40" xfId="0" applyFont="1" applyFill="1" applyBorder="1" applyAlignment="1">
      <alignment horizontal="center" vertical="center" wrapText="1"/>
    </xf>
    <xf numFmtId="167" fontId="3" fillId="0" borderId="24" xfId="0" applyNumberFormat="1" applyFont="1" applyFill="1" applyBorder="1" applyAlignment="1">
      <alignment horizontal="center" vertical="center" wrapText="1"/>
    </xf>
    <xf numFmtId="0" fontId="0" fillId="0" borderId="24" xfId="0" applyFont="1" applyFill="1" applyBorder="1"/>
    <xf numFmtId="0" fontId="0" fillId="0" borderId="24" xfId="0" applyFill="1" applyBorder="1"/>
    <xf numFmtId="0" fontId="0" fillId="0" borderId="0" xfId="0" applyFill="1"/>
    <xf numFmtId="0" fontId="0" fillId="0" borderId="30" xfId="0" applyFill="1" applyBorder="1" applyAlignment="1">
      <alignment horizontal="center" vertical="center" wrapText="1"/>
    </xf>
    <xf numFmtId="167" fontId="0" fillId="0" borderId="24" xfId="0" applyNumberFormat="1" applyFill="1" applyBorder="1" applyAlignment="1">
      <alignment horizontal="center" vertical="center"/>
    </xf>
    <xf numFmtId="0" fontId="0" fillId="0" borderId="24" xfId="0" applyFill="1" applyBorder="1" applyAlignment="1">
      <alignment horizontal="left" vertical="center" wrapText="1"/>
    </xf>
    <xf numFmtId="167" fontId="0" fillId="0" borderId="24" xfId="0" applyNumberFormat="1" applyFill="1" applyBorder="1" applyAlignment="1">
      <alignment horizontal="center" vertical="center" wrapText="1"/>
    </xf>
    <xf numFmtId="0" fontId="0" fillId="0" borderId="24" xfId="0" applyFill="1" applyBorder="1" applyAlignment="1">
      <alignment horizontal="left" vertical="top" wrapText="1"/>
    </xf>
    <xf numFmtId="167" fontId="42" fillId="0" borderId="24" xfId="0" applyNumberFormat="1" applyFont="1" applyFill="1" applyBorder="1" applyAlignment="1">
      <alignment horizontal="center" vertical="center"/>
    </xf>
    <xf numFmtId="0" fontId="3" fillId="24" borderId="30" xfId="0" applyFont="1" applyFill="1" applyBorder="1" applyAlignment="1">
      <alignment horizontal="center" vertical="center" wrapText="1"/>
    </xf>
    <xf numFmtId="0" fontId="50" fillId="24" borderId="87" xfId="0" applyFont="1" applyFill="1" applyBorder="1" applyAlignment="1">
      <alignment horizontal="center" vertical="center" wrapText="1"/>
    </xf>
    <xf numFmtId="0" fontId="32" fillId="24" borderId="40" xfId="0" applyFont="1" applyFill="1" applyBorder="1" applyAlignment="1">
      <alignment horizontal="center" vertical="center" wrapText="1"/>
    </xf>
    <xf numFmtId="0" fontId="32" fillId="24" borderId="26" xfId="0" applyFont="1" applyFill="1" applyBorder="1" applyAlignment="1">
      <alignment horizontal="center" vertical="center" wrapText="1"/>
    </xf>
    <xf numFmtId="0" fontId="3" fillId="24" borderId="24" xfId="0" applyFont="1" applyFill="1" applyBorder="1" applyAlignment="1">
      <alignment horizontal="center" vertical="center" wrapText="1"/>
    </xf>
    <xf numFmtId="0" fontId="32" fillId="24" borderId="30" xfId="0" applyFont="1" applyFill="1" applyBorder="1" applyAlignment="1">
      <alignment horizontal="center" vertical="center" wrapText="1"/>
    </xf>
    <xf numFmtId="0" fontId="0" fillId="24" borderId="26" xfId="0" applyFill="1" applyBorder="1" applyAlignment="1">
      <alignment horizontal="center" vertical="center" wrapText="1"/>
    </xf>
    <xf numFmtId="0" fontId="0" fillId="24" borderId="30" xfId="0" applyFill="1" applyBorder="1" applyAlignment="1">
      <alignment horizontal="center" vertical="center" wrapText="1"/>
    </xf>
    <xf numFmtId="0" fontId="0" fillId="24" borderId="24" xfId="0" applyFill="1" applyBorder="1" applyAlignment="1">
      <alignment horizontal="center" vertical="center" wrapText="1"/>
    </xf>
    <xf numFmtId="0" fontId="0" fillId="24" borderId="0" xfId="0" applyFill="1" applyAlignment="1">
      <alignment horizontal="center" vertical="center" wrapText="1"/>
    </xf>
    <xf numFmtId="167" fontId="32" fillId="0" borderId="24" xfId="0" applyNumberFormat="1" applyFont="1" applyFill="1" applyBorder="1" applyAlignment="1">
      <alignment horizontal="center" vertical="center" wrapText="1"/>
    </xf>
    <xf numFmtId="167" fontId="50" fillId="0" borderId="25" xfId="0" applyNumberFormat="1" applyFont="1" applyFill="1" applyBorder="1" applyAlignment="1">
      <alignment horizontal="center" vertical="center" wrapText="1"/>
    </xf>
    <xf numFmtId="166" fontId="3" fillId="0" borderId="24" xfId="0" applyNumberFormat="1" applyFont="1" applyFill="1" applyBorder="1" applyAlignment="1">
      <alignment horizontal="center" vertical="center" wrapText="1"/>
    </xf>
    <xf numFmtId="167" fontId="3" fillId="24" borderId="24" xfId="0" applyNumberFormat="1" applyFont="1" applyFill="1" applyBorder="1" applyAlignment="1">
      <alignment horizontal="center" vertical="center" wrapText="1"/>
    </xf>
    <xf numFmtId="167" fontId="32" fillId="24" borderId="24" xfId="0" applyNumberFormat="1" applyFont="1" applyFill="1" applyBorder="1" applyAlignment="1">
      <alignment horizontal="center" vertical="center" wrapText="1"/>
    </xf>
    <xf numFmtId="167" fontId="50" fillId="24" borderId="24" xfId="0" applyNumberFormat="1" applyFont="1" applyFill="1" applyBorder="1" applyAlignment="1">
      <alignment horizontal="center" vertical="center" wrapText="1"/>
    </xf>
    <xf numFmtId="167" fontId="0" fillId="24" borderId="24" xfId="0" applyNumberFormat="1" applyFill="1" applyBorder="1" applyAlignment="1">
      <alignment horizontal="center" vertical="center"/>
    </xf>
    <xf numFmtId="167" fontId="42" fillId="24" borderId="24" xfId="0" applyNumberFormat="1" applyFont="1" applyFill="1" applyBorder="1" applyAlignment="1">
      <alignment horizontal="center" vertical="center"/>
    </xf>
    <xf numFmtId="0" fontId="50" fillId="24" borderId="24" xfId="0" applyFont="1" applyFill="1" applyBorder="1" applyAlignment="1">
      <alignment horizontal="center" vertical="center" wrapText="1"/>
    </xf>
    <xf numFmtId="0" fontId="0" fillId="24" borderId="24" xfId="0" applyFont="1" applyFill="1" applyBorder="1" applyAlignment="1">
      <alignment horizontal="center" vertical="center"/>
    </xf>
    <xf numFmtId="0" fontId="51" fillId="24" borderId="24" xfId="0" applyFont="1" applyFill="1" applyBorder="1" applyAlignment="1">
      <alignment horizontal="center" vertical="center" wrapText="1"/>
    </xf>
    <xf numFmtId="0" fontId="3" fillId="0" borderId="24" xfId="0" applyFont="1" applyFill="1" applyBorder="1" applyAlignment="1">
      <alignment horizontal="justify" vertical="center" wrapText="1"/>
    </xf>
    <xf numFmtId="0" fontId="52" fillId="24" borderId="24" xfId="3" applyFill="1" applyBorder="1" applyAlignment="1">
      <alignment horizontal="justify" vertical="center" wrapText="1"/>
    </xf>
    <xf numFmtId="0" fontId="44" fillId="24" borderId="24" xfId="0" applyFont="1" applyFill="1" applyBorder="1" applyAlignment="1">
      <alignment horizontal="justify" vertical="center" wrapText="1"/>
    </xf>
    <xf numFmtId="0" fontId="45" fillId="24" borderId="24" xfId="0" applyFont="1" applyFill="1" applyBorder="1" applyAlignment="1">
      <alignment horizontal="justify" vertical="center" wrapText="1"/>
    </xf>
    <xf numFmtId="0" fontId="42" fillId="24" borderId="24" xfId="3" applyFont="1" applyFill="1" applyBorder="1" applyAlignment="1">
      <alignment horizontal="justify" vertical="center" wrapText="1"/>
    </xf>
    <xf numFmtId="0" fontId="3" fillId="24" borderId="24" xfId="0" applyFont="1" applyFill="1" applyBorder="1" applyAlignment="1">
      <alignment horizontal="justify" vertical="center" wrapText="1"/>
    </xf>
    <xf numFmtId="0" fontId="50" fillId="24" borderId="24" xfId="0" applyFont="1" applyFill="1" applyBorder="1" applyAlignment="1">
      <alignment horizontal="center" vertical="center"/>
    </xf>
    <xf numFmtId="0" fontId="0" fillId="24" borderId="24" xfId="0" applyFill="1" applyBorder="1"/>
    <xf numFmtId="0" fontId="0" fillId="24" borderId="24" xfId="0" applyFill="1" applyBorder="1" applyAlignment="1">
      <alignment horizontal="center" vertical="center"/>
    </xf>
    <xf numFmtId="0" fontId="44" fillId="0" borderId="24" xfId="0" applyFont="1" applyFill="1" applyBorder="1" applyAlignment="1">
      <alignment horizontal="justify" vertical="center" wrapText="1"/>
    </xf>
    <xf numFmtId="0" fontId="32" fillId="24" borderId="24" xfId="0" applyFont="1" applyFill="1" applyBorder="1" applyAlignment="1">
      <alignment horizontal="justify" vertical="center" wrapText="1"/>
    </xf>
    <xf numFmtId="0" fontId="0" fillId="0" borderId="87" xfId="0" applyBorder="1" applyAlignment="1">
      <alignment wrapText="1"/>
    </xf>
    <xf numFmtId="0" fontId="20" fillId="0" borderId="25" xfId="0" applyFont="1" applyBorder="1" applyAlignment="1">
      <alignment horizontal="center" vertical="center"/>
    </xf>
    <xf numFmtId="0" fontId="20" fillId="2" borderId="25" xfId="0" applyFont="1" applyFill="1" applyBorder="1" applyAlignment="1">
      <alignment horizontal="center" vertical="center" wrapText="1"/>
    </xf>
    <xf numFmtId="0" fontId="0" fillId="0" borderId="96" xfId="0" applyBorder="1" applyAlignment="1">
      <alignment wrapText="1"/>
    </xf>
    <xf numFmtId="0" fontId="0" fillId="0" borderId="87" xfId="0" applyBorder="1" applyAlignment="1">
      <alignment vertical="center" wrapText="1"/>
    </xf>
    <xf numFmtId="0" fontId="53" fillId="2" borderId="24" xfId="0" applyFont="1" applyFill="1" applyBorder="1" applyAlignment="1">
      <alignment vertical="center" wrapText="1"/>
    </xf>
    <xf numFmtId="0" fontId="54" fillId="0" borderId="24" xfId="0" applyFont="1" applyBorder="1" applyAlignment="1">
      <alignment vertical="center"/>
    </xf>
    <xf numFmtId="0" fontId="54" fillId="0" borderId="24" xfId="0" applyFont="1" applyBorder="1" applyAlignment="1">
      <alignment vertical="center" wrapText="1"/>
    </xf>
    <xf numFmtId="0" fontId="54" fillId="0" borderId="24" xfId="0" applyFont="1" applyBorder="1" applyAlignment="1">
      <alignment wrapText="1"/>
    </xf>
    <xf numFmtId="0" fontId="0" fillId="0" borderId="15" xfId="0" applyBorder="1" applyAlignment="1">
      <alignment vertical="center" wrapText="1"/>
    </xf>
    <xf numFmtId="0" fontId="0" fillId="6" borderId="0" xfId="0" applyFill="1"/>
    <xf numFmtId="0" fontId="0" fillId="0" borderId="24" xfId="0" applyFill="1" applyBorder="1" applyAlignment="1">
      <alignment vertical="center" wrapText="1"/>
    </xf>
    <xf numFmtId="0" fontId="0" fillId="24" borderId="24" xfId="0" applyFill="1" applyBorder="1" applyAlignment="1">
      <alignment horizontal="center" wrapText="1"/>
    </xf>
    <xf numFmtId="0" fontId="9" fillId="24" borderId="24" xfId="0" applyFont="1" applyFill="1" applyBorder="1" applyAlignment="1">
      <alignment horizontal="center" vertical="center" wrapText="1"/>
    </xf>
    <xf numFmtId="1" fontId="9" fillId="24" borderId="24" xfId="2" applyNumberFormat="1" applyFont="1" applyFill="1" applyBorder="1" applyAlignment="1">
      <alignment horizontal="center" vertical="center" wrapText="1"/>
    </xf>
    <xf numFmtId="0" fontId="9" fillId="24" borderId="17" xfId="0" applyFont="1" applyFill="1" applyBorder="1" applyAlignment="1">
      <alignment horizontal="justify" vertical="center" wrapText="1"/>
    </xf>
    <xf numFmtId="0" fontId="8" fillId="24" borderId="17" xfId="0" applyFont="1" applyFill="1" applyBorder="1" applyAlignment="1">
      <alignment vertical="center" wrapText="1"/>
    </xf>
    <xf numFmtId="0" fontId="8" fillId="24" borderId="17" xfId="0" applyFont="1" applyFill="1" applyBorder="1" applyAlignment="1">
      <alignment horizontal="center" vertical="center" wrapText="1"/>
    </xf>
    <xf numFmtId="0" fontId="8" fillId="24" borderId="17" xfId="0" applyFont="1" applyFill="1" applyBorder="1" applyAlignment="1">
      <alignment horizontal="left" vertical="center" wrapText="1"/>
    </xf>
    <xf numFmtId="0" fontId="52" fillId="0" borderId="17" xfId="3" applyFill="1" applyBorder="1" applyAlignment="1">
      <alignment horizontal="left" vertical="center" wrapText="1"/>
    </xf>
    <xf numFmtId="0" fontId="9" fillId="0" borderId="17" xfId="0" applyFont="1" applyFill="1" applyBorder="1" applyAlignment="1">
      <alignment horizontal="justify" vertical="center" wrapText="1"/>
    </xf>
    <xf numFmtId="0" fontId="52" fillId="0" borderId="17" xfId="3" applyFill="1" applyBorder="1" applyAlignment="1">
      <alignment vertical="center" wrapText="1"/>
    </xf>
    <xf numFmtId="0" fontId="55" fillId="0" borderId="0" xfId="0" applyFont="1"/>
    <xf numFmtId="0" fontId="3" fillId="0" borderId="39" xfId="0" applyFont="1" applyBorder="1" applyAlignment="1"/>
    <xf numFmtId="0" fontId="3" fillId="0" borderId="0" xfId="0" applyFont="1" applyBorder="1" applyAlignment="1"/>
    <xf numFmtId="0" fontId="3" fillId="0" borderId="102" xfId="0" applyFont="1" applyBorder="1" applyAlignment="1"/>
    <xf numFmtId="0" fontId="3" fillId="0" borderId="87" xfId="0" applyFont="1" applyBorder="1" applyAlignment="1">
      <alignment vertical="center" wrapText="1"/>
    </xf>
    <xf numFmtId="0" fontId="48" fillId="0" borderId="86" xfId="0" applyFont="1" applyBorder="1" applyAlignment="1">
      <alignment horizontal="justify" vertical="center" wrapText="1"/>
    </xf>
    <xf numFmtId="0" fontId="9" fillId="0" borderId="87" xfId="0" applyFont="1" applyBorder="1" applyAlignment="1">
      <alignment horizontal="justify" vertical="center" wrapText="1"/>
    </xf>
    <xf numFmtId="1" fontId="9" fillId="0" borderId="87" xfId="0" applyNumberFormat="1" applyFont="1" applyBorder="1" applyAlignment="1">
      <alignment horizontal="center" vertical="center" wrapText="1"/>
    </xf>
    <xf numFmtId="1" fontId="0" fillId="0" borderId="87" xfId="0" applyNumberFormat="1" applyBorder="1" applyAlignment="1">
      <alignment vertical="center"/>
    </xf>
    <xf numFmtId="0" fontId="58" fillId="0" borderId="87" xfId="0" applyFont="1" applyFill="1" applyBorder="1" applyAlignment="1">
      <alignment horizontal="center" vertical="center" wrapText="1"/>
    </xf>
    <xf numFmtId="1" fontId="9" fillId="0" borderId="51" xfId="0" applyNumberFormat="1" applyFont="1" applyBorder="1" applyAlignment="1">
      <alignment horizontal="center" vertical="center" wrapText="1"/>
    </xf>
    <xf numFmtId="1" fontId="8" fillId="2" borderId="103" xfId="0" applyNumberFormat="1" applyFont="1" applyFill="1" applyBorder="1" applyAlignment="1">
      <alignment horizontal="center" vertical="center" wrapText="1"/>
    </xf>
    <xf numFmtId="1" fontId="9" fillId="0" borderId="104" xfId="0" applyNumberFormat="1" applyFont="1" applyBorder="1" applyAlignment="1">
      <alignment horizontal="center" vertical="center" wrapText="1"/>
    </xf>
    <xf numFmtId="1" fontId="9" fillId="0" borderId="88" xfId="0" applyNumberFormat="1" applyFont="1" applyBorder="1" applyAlignment="1">
      <alignment horizontal="center" vertical="center" wrapText="1"/>
    </xf>
    <xf numFmtId="0" fontId="2" fillId="33" borderId="24" xfId="0" applyFont="1" applyFill="1" applyBorder="1" applyAlignment="1">
      <alignment horizontal="center"/>
    </xf>
    <xf numFmtId="0" fontId="3" fillId="0" borderId="0" xfId="0" applyFont="1" applyFill="1"/>
    <xf numFmtId="0" fontId="52" fillId="0" borderId="17" xfId="3" applyFill="1" applyBorder="1" applyAlignment="1">
      <alignment horizontal="justify" vertical="center" wrapText="1"/>
    </xf>
    <xf numFmtId="0" fontId="34" fillId="0" borderId="87" xfId="0" applyFont="1" applyBorder="1" applyAlignment="1">
      <alignment vertical="center" wrapText="1"/>
    </xf>
    <xf numFmtId="0" fontId="4" fillId="3" borderId="48"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3" fillId="0" borderId="96" xfId="0" applyFont="1" applyBorder="1" applyAlignment="1">
      <alignment vertical="center" wrapText="1"/>
    </xf>
    <xf numFmtId="0" fontId="20" fillId="0" borderId="88" xfId="0" applyFont="1" applyBorder="1" applyAlignment="1">
      <alignment horizontal="center" vertical="center"/>
    </xf>
    <xf numFmtId="0" fontId="64" fillId="0" borderId="24" xfId="0" applyFont="1" applyBorder="1" applyAlignment="1">
      <alignment horizontal="center" vertical="center" wrapText="1"/>
    </xf>
    <xf numFmtId="0" fontId="64" fillId="2" borderId="24" xfId="0" applyFont="1" applyFill="1" applyBorder="1" applyAlignment="1">
      <alignment horizontal="center" vertical="center" wrapText="1"/>
    </xf>
    <xf numFmtId="0" fontId="61" fillId="0" borderId="24" xfId="0" applyFont="1" applyBorder="1" applyAlignment="1">
      <alignment horizontal="center" vertical="center" wrapText="1"/>
    </xf>
    <xf numFmtId="0" fontId="16" fillId="0" borderId="24" xfId="0" applyFont="1" applyBorder="1" applyAlignment="1">
      <alignment horizontal="center" vertical="center" wrapText="1"/>
    </xf>
    <xf numFmtId="0" fontId="64" fillId="2" borderId="24" xfId="0" applyFont="1" applyFill="1" applyBorder="1" applyAlignment="1">
      <alignment vertical="center" wrapText="1"/>
    </xf>
    <xf numFmtId="0" fontId="64" fillId="0" borderId="88" xfId="0" applyFont="1" applyBorder="1" applyAlignment="1">
      <alignment horizontal="center" vertical="center" wrapText="1"/>
    </xf>
    <xf numFmtId="0" fontId="8" fillId="2" borderId="11" xfId="0" applyFont="1" applyFill="1" applyBorder="1" applyAlignment="1">
      <alignment horizontal="center" vertical="center" wrapText="1"/>
    </xf>
    <xf numFmtId="0" fontId="67" fillId="3" borderId="11" xfId="0" applyFont="1" applyFill="1" applyBorder="1" applyAlignment="1">
      <alignment horizontal="center" wrapText="1"/>
    </xf>
    <xf numFmtId="0" fontId="68" fillId="2" borderId="11" xfId="0" applyFont="1" applyFill="1" applyBorder="1" applyAlignment="1">
      <alignment vertical="center" wrapText="1"/>
    </xf>
    <xf numFmtId="0" fontId="68" fillId="2" borderId="11" xfId="0" applyFont="1" applyFill="1" applyBorder="1" applyAlignment="1">
      <alignment horizontal="left" vertical="center" wrapText="1"/>
    </xf>
    <xf numFmtId="0" fontId="68" fillId="2" borderId="11" xfId="0" applyFont="1" applyFill="1" applyBorder="1" applyAlignment="1">
      <alignment horizontal="center" vertical="center" wrapText="1"/>
    </xf>
    <xf numFmtId="0" fontId="68" fillId="0" borderId="11" xfId="0" applyFont="1" applyFill="1" applyBorder="1" applyAlignment="1">
      <alignment vertical="center" wrapText="1"/>
    </xf>
    <xf numFmtId="0" fontId="68" fillId="0" borderId="11" xfId="0" applyFont="1" applyFill="1" applyBorder="1" applyAlignment="1">
      <alignment horizontal="center" vertical="center" wrapText="1"/>
    </xf>
    <xf numFmtId="0" fontId="8" fillId="2" borderId="11" xfId="0" applyFont="1" applyFill="1" applyBorder="1" applyAlignment="1">
      <alignment vertical="top" wrapText="1"/>
    </xf>
    <xf numFmtId="0" fontId="9" fillId="0" borderId="11" xfId="0" applyFont="1" applyBorder="1" applyAlignment="1">
      <alignment horizontal="justify" vertical="top" wrapText="1"/>
    </xf>
    <xf numFmtId="0" fontId="9" fillId="0" borderId="11" xfId="0" applyFont="1" applyBorder="1" applyAlignment="1">
      <alignment horizontal="center" vertical="center" wrapText="1"/>
    </xf>
    <xf numFmtId="0" fontId="37" fillId="20" borderId="1"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0" fillId="0" borderId="7" xfId="0" applyBorder="1" applyAlignment="1">
      <alignment horizontal="center" vertical="center"/>
    </xf>
    <xf numFmtId="0" fontId="0" fillId="0" borderId="87" xfId="0" applyBorder="1" applyAlignment="1">
      <alignment horizontal="center" vertical="center"/>
    </xf>
    <xf numFmtId="0" fontId="0" fillId="0" borderId="90" xfId="0" applyBorder="1" applyAlignment="1">
      <alignment horizontal="center" vertical="center"/>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0" borderId="30" xfId="0" applyFont="1" applyBorder="1" applyAlignment="1">
      <alignment horizontal="center" vertical="center" wrapText="1"/>
    </xf>
    <xf numFmtId="0" fontId="3" fillId="0" borderId="24" xfId="0" applyFont="1" applyBorder="1" applyAlignment="1">
      <alignment horizontal="center"/>
    </xf>
    <xf numFmtId="0" fontId="3" fillId="0" borderId="24" xfId="0" applyFont="1" applyBorder="1" applyAlignment="1">
      <alignment horizontal="center" vertical="center"/>
    </xf>
    <xf numFmtId="0" fontId="20" fillId="0" borderId="24" xfId="0" applyFont="1" applyBorder="1" applyAlignment="1">
      <alignment horizontal="center" vertical="center" wrapText="1"/>
    </xf>
    <xf numFmtId="0" fontId="4" fillId="10" borderId="24" xfId="0" applyFont="1" applyFill="1" applyBorder="1" applyAlignment="1">
      <alignment horizontal="center" vertical="center" wrapText="1"/>
    </xf>
    <xf numFmtId="0" fontId="20" fillId="0" borderId="26" xfId="0" applyFont="1" applyBorder="1" applyAlignment="1">
      <alignment horizontal="center" vertical="center" wrapText="1"/>
    </xf>
    <xf numFmtId="0" fontId="3" fillId="25" borderId="24" xfId="0" applyFont="1" applyFill="1" applyBorder="1" applyAlignment="1">
      <alignment horizontal="center" vertical="center"/>
    </xf>
    <xf numFmtId="0" fontId="20" fillId="2" borderId="38"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7" borderId="24" xfId="0" applyFont="1" applyFill="1" applyBorder="1" applyAlignment="1">
      <alignment horizontal="center" vertical="center"/>
    </xf>
    <xf numFmtId="0" fontId="3" fillId="32" borderId="24" xfId="0" applyFont="1" applyFill="1" applyBorder="1" applyAlignment="1">
      <alignment horizontal="center" vertical="center"/>
    </xf>
    <xf numFmtId="0" fontId="8" fillId="2" borderId="24" xfId="0" applyFont="1" applyFill="1" applyBorder="1" applyAlignment="1">
      <alignment horizontal="center" vertical="center" wrapText="1"/>
    </xf>
    <xf numFmtId="0" fontId="6" fillId="3" borderId="24" xfId="0" applyFont="1" applyFill="1" applyBorder="1" applyAlignment="1">
      <alignment horizontal="center"/>
    </xf>
    <xf numFmtId="0" fontId="6" fillId="3" borderId="24" xfId="0" applyFont="1" applyFill="1" applyBorder="1" applyAlignment="1">
      <alignment horizontal="center" wrapText="1"/>
    </xf>
    <xf numFmtId="0" fontId="4" fillId="10" borderId="101" xfId="0" applyFont="1" applyFill="1" applyBorder="1" applyAlignment="1">
      <alignment horizontal="center" vertical="center" wrapText="1"/>
    </xf>
    <xf numFmtId="0" fontId="61" fillId="2" borderId="24"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0" xfId="0" applyFont="1" applyFill="1" applyBorder="1" applyAlignment="1">
      <alignment horizontal="center" vertical="center" textRotation="90" wrapText="1"/>
    </xf>
    <xf numFmtId="0" fontId="6" fillId="3" borderId="32" xfId="0" applyFont="1" applyFill="1" applyBorder="1" applyAlignment="1">
      <alignment horizontal="center" vertical="center" wrapText="1"/>
    </xf>
    <xf numFmtId="0" fontId="6" fillId="3" borderId="0" xfId="0" applyFont="1" applyFill="1" applyBorder="1" applyAlignment="1">
      <alignment horizontal="center" wrapText="1"/>
    </xf>
    <xf numFmtId="0" fontId="10" fillId="3" borderId="24" xfId="0" applyFont="1" applyFill="1" applyBorder="1" applyAlignment="1">
      <alignment horizontal="center" vertical="center" wrapText="1"/>
    </xf>
    <xf numFmtId="9" fontId="16" fillId="0" borderId="38" xfId="2" applyFont="1" applyBorder="1" applyAlignment="1">
      <alignment horizontal="center" vertical="center" wrapText="1"/>
    </xf>
    <xf numFmtId="9" fontId="29" fillId="0" borderId="24" xfId="2" applyFont="1" applyBorder="1" applyAlignment="1">
      <alignment horizontal="center" vertical="center" wrapText="1"/>
    </xf>
    <xf numFmtId="0" fontId="6" fillId="3" borderId="22" xfId="0" applyFont="1" applyFill="1" applyBorder="1" applyAlignment="1">
      <alignment horizontal="center" wrapText="1"/>
    </xf>
    <xf numFmtId="0" fontId="6" fillId="3" borderId="12" xfId="0" applyFont="1" applyFill="1" applyBorder="1" applyAlignment="1">
      <alignment horizontal="center" wrapText="1"/>
    </xf>
    <xf numFmtId="9" fontId="8" fillId="2" borderId="24" xfId="2" applyFont="1" applyFill="1" applyBorder="1" applyAlignment="1">
      <alignment horizontal="center" vertical="center" wrapText="1"/>
    </xf>
    <xf numFmtId="0" fontId="9" fillId="0" borderId="2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0" fillId="0" borderId="0" xfId="0" applyAlignment="1">
      <alignment horizontal="center"/>
    </xf>
    <xf numFmtId="0" fontId="8" fillId="2" borderId="1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1" xfId="0" applyFont="1" applyFill="1" applyBorder="1" applyAlignment="1">
      <alignment vertical="center" wrapText="1"/>
    </xf>
    <xf numFmtId="0" fontId="32" fillId="0" borderId="11" xfId="0" applyFont="1" applyBorder="1" applyAlignment="1">
      <alignment horizontal="justify" vertical="center" wrapText="1"/>
    </xf>
    <xf numFmtId="0" fontId="32" fillId="0" borderId="11" xfId="0" applyFont="1" applyBorder="1" applyAlignment="1">
      <alignment horizontal="left" vertical="center" wrapText="1"/>
    </xf>
    <xf numFmtId="0" fontId="32" fillId="0" borderId="11" xfId="0" applyFont="1" applyBorder="1" applyAlignment="1">
      <alignment horizontal="center" vertical="center" wrapText="1"/>
    </xf>
    <xf numFmtId="0" fontId="32" fillId="0" borderId="11" xfId="0" applyFont="1" applyBorder="1" applyAlignment="1">
      <alignment horizontal="right" vertical="center" wrapText="1"/>
    </xf>
    <xf numFmtId="0" fontId="3" fillId="2" borderId="11" xfId="0" applyFont="1" applyFill="1" applyBorder="1" applyAlignment="1">
      <alignment horizontal="center" vertical="center" wrapText="1"/>
    </xf>
    <xf numFmtId="0" fontId="9" fillId="0" borderId="11" xfId="0" applyFont="1" applyBorder="1" applyAlignment="1">
      <alignment horizontal="left" vertical="center" wrapText="1"/>
    </xf>
    <xf numFmtId="0" fontId="6" fillId="25" borderId="24" xfId="0" applyFont="1" applyFill="1" applyBorder="1" applyAlignment="1">
      <alignment horizontal="center" vertical="center" wrapText="1"/>
    </xf>
    <xf numFmtId="164" fontId="0" fillId="34" borderId="24" xfId="0" applyNumberFormat="1" applyFill="1" applyBorder="1"/>
    <xf numFmtId="0" fontId="6" fillId="5" borderId="39" xfId="0" applyFont="1" applyFill="1" applyBorder="1" applyAlignment="1">
      <alignment horizontal="center" vertical="center" wrapText="1"/>
    </xf>
    <xf numFmtId="0" fontId="6" fillId="3" borderId="105" xfId="0" applyFont="1" applyFill="1" applyBorder="1" applyAlignment="1">
      <alignment horizontal="center" wrapText="1"/>
    </xf>
    <xf numFmtId="0" fontId="6" fillId="3" borderId="106" xfId="0" applyFont="1" applyFill="1" applyBorder="1" applyAlignment="1">
      <alignment horizontal="center" wrapText="1"/>
    </xf>
    <xf numFmtId="164" fontId="6" fillId="34" borderId="96" xfId="0" applyNumberFormat="1" applyFont="1" applyFill="1" applyBorder="1" applyAlignment="1">
      <alignment wrapText="1"/>
    </xf>
    <xf numFmtId="164" fontId="0" fillId="34" borderId="30" xfId="0" applyNumberFormat="1" applyFill="1" applyBorder="1"/>
    <xf numFmtId="164" fontId="0" fillId="34" borderId="107" xfId="0" applyNumberFormat="1" applyFill="1" applyBorder="1"/>
    <xf numFmtId="164" fontId="0" fillId="34" borderId="87" xfId="0" applyNumberFormat="1" applyFill="1" applyBorder="1"/>
    <xf numFmtId="164" fontId="0" fillId="34" borderId="26" xfId="0" applyNumberFormat="1" applyFill="1" applyBorder="1"/>
    <xf numFmtId="164" fontId="0" fillId="34" borderId="36" xfId="0" applyNumberFormat="1" applyFill="1" applyBorder="1"/>
    <xf numFmtId="164" fontId="0" fillId="34" borderId="111" xfId="0" applyNumberFormat="1" applyFill="1" applyBorder="1"/>
    <xf numFmtId="164" fontId="6" fillId="34" borderId="97" xfId="0" applyNumberFormat="1" applyFont="1" applyFill="1" applyBorder="1" applyAlignment="1">
      <alignment wrapText="1"/>
    </xf>
    <xf numFmtId="164" fontId="6" fillId="34" borderId="87" xfId="0" applyNumberFormat="1" applyFont="1" applyFill="1" applyBorder="1" applyAlignment="1">
      <alignment horizontal="center" wrapText="1"/>
    </xf>
    <xf numFmtId="0" fontId="6" fillId="25" borderId="25" xfId="0" applyFont="1" applyFill="1" applyBorder="1" applyAlignment="1">
      <alignment horizontal="center" vertical="center" wrapText="1"/>
    </xf>
    <xf numFmtId="164" fontId="0" fillId="34" borderId="38" xfId="0" applyNumberFormat="1" applyFill="1" applyBorder="1"/>
    <xf numFmtId="0" fontId="6" fillId="0" borderId="0" xfId="0" applyFont="1" applyFill="1" applyBorder="1" applyAlignment="1">
      <alignment wrapText="1"/>
    </xf>
    <xf numFmtId="0" fontId="7" fillId="2" borderId="24" xfId="0" applyFont="1" applyFill="1" applyBorder="1" applyAlignment="1">
      <alignment vertical="center" wrapText="1"/>
    </xf>
    <xf numFmtId="0" fontId="44" fillId="2" borderId="11" xfId="0" applyFont="1" applyFill="1" applyBorder="1" applyAlignment="1">
      <alignment horizontal="left" vertical="center" wrapText="1"/>
    </xf>
    <xf numFmtId="0" fontId="45" fillId="0" borderId="11" xfId="0" applyFont="1" applyBorder="1" applyAlignment="1">
      <alignment horizontal="justify" vertical="center" wrapText="1"/>
    </xf>
    <xf numFmtId="0" fontId="44" fillId="2" borderId="11" xfId="0" applyFont="1" applyFill="1" applyBorder="1" applyAlignment="1">
      <alignment vertical="center" wrapText="1"/>
    </xf>
    <xf numFmtId="0" fontId="45" fillId="0" borderId="11" xfId="0" applyFont="1" applyBorder="1" applyAlignment="1">
      <alignment horizontal="left" vertical="center" wrapText="1"/>
    </xf>
    <xf numFmtId="164" fontId="0" fillId="34" borderId="96" xfId="0" applyNumberFormat="1" applyFill="1" applyBorder="1"/>
    <xf numFmtId="164" fontId="0" fillId="34" borderId="65" xfId="0" applyNumberFormat="1" applyFill="1" applyBorder="1"/>
    <xf numFmtId="9" fontId="0" fillId="0" borderId="0" xfId="0" applyNumberFormat="1"/>
    <xf numFmtId="14" fontId="0" fillId="0" borderId="0" xfId="0" applyNumberFormat="1"/>
    <xf numFmtId="0" fontId="16" fillId="0" borderId="38" xfId="0" applyFont="1" applyBorder="1" applyAlignment="1">
      <alignment horizontal="center" vertical="center" wrapText="1"/>
    </xf>
    <xf numFmtId="0" fontId="6" fillId="3" borderId="12" xfId="0" applyFont="1" applyFill="1" applyBorder="1" applyAlignment="1">
      <alignment vertical="center" wrapText="1"/>
    </xf>
    <xf numFmtId="9" fontId="16" fillId="0" borderId="38" xfId="0" applyNumberFormat="1" applyFont="1" applyBorder="1" applyAlignment="1">
      <alignment horizontal="center" vertical="center" wrapText="1"/>
    </xf>
    <xf numFmtId="9" fontId="16" fillId="0" borderId="87" xfId="0" applyNumberFormat="1" applyFont="1" applyBorder="1" applyAlignment="1">
      <alignment horizontal="center" vertical="center" wrapText="1"/>
    </xf>
    <xf numFmtId="0" fontId="6" fillId="3" borderId="26" xfId="0" applyFont="1" applyFill="1" applyBorder="1" applyAlignment="1">
      <alignment vertical="center" wrapText="1"/>
    </xf>
    <xf numFmtId="0" fontId="16" fillId="0" borderId="24" xfId="0" applyFont="1" applyFill="1" applyBorder="1" applyAlignment="1">
      <alignment horizontal="center" vertical="center" wrapText="1"/>
    </xf>
    <xf numFmtId="0" fontId="28" fillId="0" borderId="24" xfId="0" applyFont="1" applyFill="1" applyBorder="1" applyAlignment="1">
      <alignment horizontal="left" vertical="center" wrapText="1" readingOrder="1"/>
    </xf>
    <xf numFmtId="0" fontId="6" fillId="3" borderId="22" xfId="0" applyFont="1" applyFill="1" applyBorder="1" applyAlignment="1">
      <alignment wrapText="1"/>
    </xf>
    <xf numFmtId="0" fontId="6" fillId="3" borderId="0" xfId="0" applyFont="1" applyFill="1" applyBorder="1" applyAlignment="1">
      <alignment vertical="center" wrapText="1"/>
    </xf>
    <xf numFmtId="0" fontId="4" fillId="3" borderId="126" xfId="0" applyFont="1" applyFill="1" applyBorder="1" applyAlignment="1">
      <alignment wrapText="1"/>
    </xf>
    <xf numFmtId="0" fontId="23" fillId="3" borderId="14" xfId="0" applyFont="1" applyFill="1" applyBorder="1" applyAlignment="1">
      <alignment horizontal="center" wrapText="1"/>
    </xf>
    <xf numFmtId="9" fontId="16" fillId="0" borderId="0" xfId="2" applyFont="1" applyBorder="1" applyAlignment="1">
      <alignment horizontal="center" vertical="center" wrapText="1"/>
    </xf>
    <xf numFmtId="0" fontId="0" fillId="0" borderId="48" xfId="0" applyBorder="1" applyAlignment="1">
      <alignment horizontal="center" vertical="center"/>
    </xf>
    <xf numFmtId="0" fontId="28" fillId="0" borderId="25" xfId="0" applyFont="1" applyFill="1" applyBorder="1" applyAlignment="1">
      <alignment horizontal="left" vertical="center" wrapText="1" readingOrder="1"/>
    </xf>
    <xf numFmtId="0" fontId="71" fillId="0" borderId="78" xfId="0" applyFont="1" applyBorder="1" applyAlignment="1">
      <alignment vertical="center" wrapText="1" readingOrder="1"/>
    </xf>
    <xf numFmtId="0" fontId="71" fillId="0" borderId="87" xfId="0" applyFont="1" applyBorder="1" applyAlignment="1">
      <alignment vertical="center" wrapText="1" readingOrder="1"/>
    </xf>
    <xf numFmtId="0" fontId="47" fillId="0" borderId="26" xfId="0" applyFont="1" applyFill="1" applyBorder="1" applyAlignment="1">
      <alignment wrapText="1"/>
    </xf>
    <xf numFmtId="0" fontId="47" fillId="0" borderId="24" xfId="0" applyFont="1" applyFill="1" applyBorder="1" applyAlignment="1">
      <alignment wrapText="1"/>
    </xf>
    <xf numFmtId="0" fontId="47" fillId="0" borderId="30" xfId="0" applyFont="1" applyFill="1" applyBorder="1" applyAlignment="1">
      <alignment wrapText="1"/>
    </xf>
    <xf numFmtId="0" fontId="47" fillId="0" borderId="87" xfId="0" applyFont="1" applyFill="1" applyBorder="1" applyAlignment="1">
      <alignment wrapText="1"/>
    </xf>
    <xf numFmtId="0" fontId="47" fillId="0" borderId="97" xfId="0" applyFont="1" applyFill="1" applyBorder="1" applyAlignment="1">
      <alignment wrapText="1"/>
    </xf>
    <xf numFmtId="0" fontId="47" fillId="0" borderId="0" xfId="0" applyFont="1" applyFill="1" applyAlignment="1">
      <alignment wrapText="1"/>
    </xf>
    <xf numFmtId="0" fontId="47" fillId="0" borderId="24" xfId="0" applyFont="1" applyBorder="1" applyAlignment="1">
      <alignment horizontal="left" vertical="center" wrapText="1" readingOrder="1"/>
    </xf>
    <xf numFmtId="0" fontId="47" fillId="0" borderId="24" xfId="0" applyFont="1" applyBorder="1" applyAlignment="1">
      <alignment horizontal="left" wrapText="1" readingOrder="1"/>
    </xf>
    <xf numFmtId="0" fontId="47" fillId="0" borderId="24" xfId="0" applyFont="1" applyBorder="1" applyAlignment="1">
      <alignment wrapText="1"/>
    </xf>
    <xf numFmtId="0" fontId="47" fillId="0" borderId="24" xfId="0" applyFont="1" applyBorder="1" applyAlignment="1">
      <alignment vertical="center" wrapText="1"/>
    </xf>
    <xf numFmtId="0" fontId="16" fillId="0" borderId="38" xfId="0" applyFont="1" applyFill="1" applyBorder="1" applyAlignment="1">
      <alignment horizontal="center" vertical="center" wrapText="1"/>
    </xf>
    <xf numFmtId="2" fontId="0" fillId="0" borderId="0" xfId="0" applyNumberFormat="1"/>
    <xf numFmtId="1" fontId="16" fillId="0" borderId="38" xfId="0" applyNumberFormat="1" applyFont="1" applyBorder="1" applyAlignment="1">
      <alignment horizontal="center" vertical="center" wrapText="1"/>
    </xf>
    <xf numFmtId="1" fontId="16" fillId="0" borderId="87" xfId="0" applyNumberFormat="1" applyFont="1" applyBorder="1" applyAlignment="1">
      <alignment horizontal="center" vertical="center" wrapText="1"/>
    </xf>
    <xf numFmtId="10" fontId="16" fillId="0" borderId="38" xfId="0" applyNumberFormat="1" applyFont="1" applyBorder="1" applyAlignment="1">
      <alignment horizontal="center" vertical="center" wrapText="1"/>
    </xf>
    <xf numFmtId="1" fontId="16" fillId="2" borderId="24" xfId="2" applyNumberFormat="1" applyFont="1" applyFill="1" applyBorder="1" applyAlignment="1">
      <alignment horizontal="center" vertical="center" wrapText="1"/>
    </xf>
    <xf numFmtId="10" fontId="16" fillId="2" borderId="24" xfId="2" applyNumberFormat="1" applyFont="1" applyFill="1" applyBorder="1" applyAlignment="1">
      <alignment horizontal="center" vertical="center" wrapText="1"/>
    </xf>
    <xf numFmtId="1" fontId="0" fillId="0" borderId="0" xfId="0" applyNumberFormat="1"/>
    <xf numFmtId="9" fontId="16" fillId="2" borderId="24" xfId="2" applyNumberFormat="1" applyFont="1" applyFill="1" applyBorder="1" applyAlignment="1">
      <alignment horizontal="center" vertical="center" wrapText="1"/>
    </xf>
    <xf numFmtId="0" fontId="72" fillId="24" borderId="90" xfId="0" applyFont="1" applyFill="1" applyBorder="1" applyAlignment="1">
      <alignment horizontal="center" vertical="center"/>
    </xf>
    <xf numFmtId="0" fontId="72" fillId="24" borderId="48" xfId="0" applyFont="1" applyFill="1" applyBorder="1" applyAlignment="1">
      <alignment horizontal="center" vertical="center"/>
    </xf>
    <xf numFmtId="0" fontId="72" fillId="24" borderId="3" xfId="0" applyFont="1" applyFill="1" applyBorder="1" applyAlignment="1">
      <alignment horizontal="center" vertical="center"/>
    </xf>
    <xf numFmtId="0" fontId="73" fillId="24" borderId="38" xfId="0" applyFont="1" applyFill="1" applyBorder="1" applyAlignment="1">
      <alignment horizontal="center" vertical="center" wrapText="1"/>
    </xf>
    <xf numFmtId="0" fontId="73" fillId="24" borderId="24" xfId="0" applyFont="1" applyFill="1" applyBorder="1" applyAlignment="1">
      <alignment horizontal="center" vertical="center" wrapText="1"/>
    </xf>
    <xf numFmtId="0" fontId="73" fillId="24" borderId="24" xfId="0" applyFont="1" applyFill="1" applyBorder="1" applyAlignment="1">
      <alignment horizontal="center" vertical="center" wrapText="1" readingOrder="1"/>
    </xf>
    <xf numFmtId="0" fontId="16" fillId="24" borderId="24" xfId="0" applyFont="1" applyFill="1" applyBorder="1" applyAlignment="1">
      <alignment horizontal="center" vertical="center" wrapText="1"/>
    </xf>
    <xf numFmtId="0" fontId="74" fillId="2" borderId="24" xfId="2" applyNumberFormat="1" applyFont="1" applyFill="1" applyBorder="1" applyAlignment="1">
      <alignment horizontal="center" vertical="center" wrapText="1"/>
    </xf>
    <xf numFmtId="0" fontId="56" fillId="2" borderId="30" xfId="2" applyNumberFormat="1" applyFont="1" applyFill="1" applyBorder="1" applyAlignment="1">
      <alignment horizontal="center" vertical="center" wrapText="1"/>
    </xf>
    <xf numFmtId="0" fontId="76" fillId="2" borderId="65" xfId="2" applyNumberFormat="1" applyFont="1" applyFill="1" applyBorder="1" applyAlignment="1">
      <alignment horizontal="center" vertical="center" wrapText="1"/>
    </xf>
    <xf numFmtId="9" fontId="36" fillId="0" borderId="30" xfId="0" applyNumberFormat="1" applyFont="1" applyFill="1" applyBorder="1" applyAlignment="1">
      <alignment horizontal="center" vertical="center" wrapText="1"/>
    </xf>
    <xf numFmtId="0" fontId="36" fillId="0" borderId="24" xfId="0" applyFont="1" applyFill="1" applyBorder="1" applyAlignment="1">
      <alignment horizontal="center" vertical="center" wrapText="1"/>
    </xf>
    <xf numFmtId="9" fontId="36" fillId="0" borderId="87" xfId="0" applyNumberFormat="1" applyFont="1" applyFill="1" applyBorder="1" applyAlignment="1">
      <alignment horizontal="center" vertical="center" wrapText="1"/>
    </xf>
    <xf numFmtId="0" fontId="56" fillId="2" borderId="87" xfId="2" applyNumberFormat="1" applyFont="1" applyFill="1" applyBorder="1" applyAlignment="1">
      <alignment horizontal="center" vertical="center" wrapText="1"/>
    </xf>
    <xf numFmtId="0" fontId="75" fillId="24" borderId="88" xfId="0" applyFont="1" applyFill="1" applyBorder="1" applyAlignment="1">
      <alignment wrapText="1"/>
    </xf>
    <xf numFmtId="9" fontId="70" fillId="0" borderId="40" xfId="2" applyFont="1" applyFill="1" applyBorder="1" applyAlignment="1">
      <alignment horizontal="left" vertical="center" wrapText="1"/>
    </xf>
    <xf numFmtId="0" fontId="2" fillId="9" borderId="24"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4" xfId="0" applyFont="1" applyBorder="1" applyAlignment="1">
      <alignment horizontal="center" vertical="center" wrapText="1"/>
    </xf>
    <xf numFmtId="0" fontId="2" fillId="8" borderId="24"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5" xfId="0" applyFont="1" applyFill="1" applyBorder="1" applyAlignment="1">
      <alignment horizontal="center" vertical="center" wrapText="1"/>
    </xf>
    <xf numFmtId="0" fontId="41" fillId="3" borderId="6" xfId="0" applyFont="1" applyFill="1" applyBorder="1" applyAlignment="1">
      <alignment horizontal="center" vertical="center" wrapText="1"/>
    </xf>
    <xf numFmtId="0" fontId="37" fillId="20" borderId="1" xfId="0" applyFont="1" applyFill="1" applyBorder="1" applyAlignment="1">
      <alignment horizontal="center" vertical="center" wrapText="1"/>
    </xf>
    <xf numFmtId="0" fontId="39" fillId="20" borderId="1"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37"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3" borderId="10" xfId="0" applyFont="1" applyFill="1" applyBorder="1" applyAlignment="1">
      <alignment horizontal="center" vertical="center" wrapText="1"/>
    </xf>
    <xf numFmtId="0" fontId="40" fillId="3" borderId="44" xfId="0" applyFont="1" applyFill="1" applyBorder="1" applyAlignment="1">
      <alignment horizontal="center" vertical="center" wrapText="1"/>
    </xf>
    <xf numFmtId="0" fontId="37" fillId="20" borderId="51" xfId="0" applyFont="1" applyFill="1" applyBorder="1" applyAlignment="1">
      <alignment horizontal="center" vertical="center" wrapText="1"/>
    </xf>
    <xf numFmtId="0" fontId="39" fillId="20" borderId="52" xfId="0" applyFont="1" applyFill="1" applyBorder="1" applyAlignment="1">
      <alignment horizontal="center" vertical="center" wrapText="1"/>
    </xf>
    <xf numFmtId="0" fontId="37" fillId="2" borderId="45" xfId="0" applyFont="1" applyFill="1" applyBorder="1" applyAlignment="1">
      <alignment horizontal="center" vertical="center" wrapText="1"/>
    </xf>
    <xf numFmtId="0" fontId="39" fillId="2" borderId="46" xfId="0" applyFont="1" applyFill="1" applyBorder="1" applyAlignment="1">
      <alignment horizontal="center" vertical="center" wrapText="1"/>
    </xf>
    <xf numFmtId="0" fontId="50" fillId="0" borderId="96" xfId="0" applyFont="1" applyBorder="1" applyAlignment="1">
      <alignment horizontal="center" vertical="center" wrapText="1" readingOrder="1"/>
    </xf>
    <xf numFmtId="0" fontId="50" fillId="0" borderId="98" xfId="0" applyFont="1" applyBorder="1" applyAlignment="1">
      <alignment horizontal="center" vertical="center" wrapText="1" readingOrder="1"/>
    </xf>
    <xf numFmtId="0" fontId="50" fillId="0" borderId="97" xfId="0" applyFont="1" applyBorder="1" applyAlignment="1">
      <alignment horizontal="center" vertical="center" wrapText="1" readingOrder="1"/>
    </xf>
    <xf numFmtId="0" fontId="0" fillId="0" borderId="96" xfId="0" applyBorder="1" applyAlignment="1">
      <alignment horizontal="center"/>
    </xf>
    <xf numFmtId="0" fontId="0" fillId="0" borderId="98" xfId="0" applyBorder="1" applyAlignment="1">
      <alignment horizontal="center"/>
    </xf>
    <xf numFmtId="0" fontId="0" fillId="0" borderId="97" xfId="0" applyBorder="1" applyAlignment="1">
      <alignment horizontal="center"/>
    </xf>
    <xf numFmtId="0" fontId="0" fillId="0" borderId="96" xfId="0" applyBorder="1" applyAlignment="1">
      <alignment horizontal="center" vertical="center"/>
    </xf>
    <xf numFmtId="0" fontId="0" fillId="0" borderId="98" xfId="0" applyBorder="1" applyAlignment="1">
      <alignment horizontal="center" vertical="center"/>
    </xf>
    <xf numFmtId="0" fontId="0" fillId="0" borderId="97"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50" fillId="0" borderId="94" xfId="0" applyFont="1" applyBorder="1" applyAlignment="1">
      <alignment horizontal="center" vertical="center" wrapText="1" readingOrder="1"/>
    </xf>
    <xf numFmtId="0" fontId="50" fillId="0" borderId="95" xfId="0" applyFont="1" applyBorder="1" applyAlignment="1">
      <alignment horizontal="center" vertical="center" wrapText="1" readingOrder="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7" xfId="0" applyBorder="1" applyAlignment="1">
      <alignment horizontal="center" vertical="center"/>
    </xf>
    <xf numFmtId="0" fontId="50" fillId="0" borderId="87" xfId="0" applyFont="1" applyBorder="1" applyAlignment="1">
      <alignment horizontal="center" vertical="center" wrapText="1" readingOrder="1"/>
    </xf>
    <xf numFmtId="0" fontId="0" fillId="0" borderId="90" xfId="0" applyBorder="1" applyAlignment="1">
      <alignment horizontal="center" vertical="center"/>
    </xf>
    <xf numFmtId="0" fontId="0" fillId="0" borderId="91" xfId="0" applyBorder="1" applyAlignment="1">
      <alignment horizontal="center" vertical="center"/>
    </xf>
    <xf numFmtId="0" fontId="50" fillId="0" borderId="93" xfId="0" applyFont="1" applyBorder="1" applyAlignment="1">
      <alignment horizontal="center" vertical="center" wrapText="1" readingOrder="1"/>
    </xf>
    <xf numFmtId="0" fontId="50" fillId="0" borderId="92" xfId="0" applyFont="1" applyBorder="1" applyAlignment="1">
      <alignment horizontal="center" vertical="center" wrapText="1" readingOrder="1"/>
    </xf>
    <xf numFmtId="0" fontId="0" fillId="0" borderId="7" xfId="0" applyBorder="1" applyAlignment="1">
      <alignment horizontal="center"/>
    </xf>
    <xf numFmtId="0" fontId="0" fillId="0" borderId="8" xfId="0" applyBorder="1" applyAlignment="1">
      <alignment horizontal="center"/>
    </xf>
    <xf numFmtId="0" fontId="50" fillId="0" borderId="78" xfId="0" applyFont="1" applyBorder="1" applyAlignment="1">
      <alignment horizontal="center" vertical="center" wrapText="1" readingOrder="1"/>
    </xf>
    <xf numFmtId="3" fontId="0" fillId="0" borderId="7" xfId="0" applyNumberFormat="1" applyBorder="1" applyAlignment="1">
      <alignment horizontal="center" vertical="center"/>
    </xf>
    <xf numFmtId="3" fontId="0" fillId="0" borderId="8" xfId="0" applyNumberFormat="1" applyBorder="1" applyAlignment="1">
      <alignment horizontal="center" vertical="center"/>
    </xf>
    <xf numFmtId="0" fontId="0" fillId="0" borderId="4" xfId="0" applyFill="1" applyBorder="1" applyAlignment="1">
      <alignment horizontal="center" wrapText="1"/>
    </xf>
    <xf numFmtId="0" fontId="0" fillId="0" borderId="6" xfId="0" applyFill="1" applyBorder="1" applyAlignment="1">
      <alignment horizont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50"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0" xfId="0" applyFont="1" applyBorder="1" applyAlignment="1">
      <alignment horizontal="center" vertical="center" wrapText="1"/>
    </xf>
    <xf numFmtId="0" fontId="0" fillId="0" borderId="80" xfId="0" applyFill="1" applyBorder="1" applyAlignment="1">
      <alignment horizontal="center" vertical="center" wrapText="1"/>
    </xf>
    <xf numFmtId="0" fontId="0" fillId="0" borderId="81" xfId="0" applyFill="1" applyBorder="1" applyAlignment="1">
      <alignment horizontal="center" vertical="center" wrapText="1"/>
    </xf>
    <xf numFmtId="0" fontId="0" fillId="0" borderId="38" xfId="0" applyBorder="1" applyAlignment="1">
      <alignment horizontal="center" vertical="center" wrapText="1"/>
    </xf>
    <xf numFmtId="0" fontId="0" fillId="0" borderId="25" xfId="0" applyBorder="1" applyAlignment="1">
      <alignment horizontal="center" vertical="center" wrapText="1"/>
    </xf>
    <xf numFmtId="0" fontId="4" fillId="10" borderId="5"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50"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50" xfId="0" applyFont="1" applyBorder="1" applyAlignment="1">
      <alignment horizontal="center" vertical="center" wrapText="1"/>
    </xf>
    <xf numFmtId="0" fontId="4" fillId="10" borderId="0" xfId="0" applyFont="1" applyFill="1" applyBorder="1" applyAlignment="1">
      <alignment horizontal="center" vertical="center" wrapText="1"/>
    </xf>
    <xf numFmtId="0" fontId="4" fillId="10" borderId="49" xfId="0" applyFont="1" applyFill="1" applyBorder="1" applyAlignment="1">
      <alignment horizontal="center" vertical="center" wrapText="1"/>
    </xf>
    <xf numFmtId="0" fontId="34" fillId="0" borderId="64" xfId="0" applyFont="1" applyBorder="1" applyAlignment="1">
      <alignment horizontal="center" vertical="center" wrapText="1"/>
    </xf>
    <xf numFmtId="0" fontId="34" fillId="0" borderId="53" xfId="0" applyFont="1" applyBorder="1" applyAlignment="1">
      <alignment horizontal="center" vertical="center" wrapText="1"/>
    </xf>
    <xf numFmtId="0" fontId="4" fillId="10" borderId="9" xfId="0" applyFont="1" applyFill="1" applyBorder="1" applyAlignment="1">
      <alignment horizontal="center" vertical="center" wrapText="1"/>
    </xf>
    <xf numFmtId="0" fontId="4" fillId="10" borderId="53" xfId="0" applyFont="1" applyFill="1" applyBorder="1" applyAlignment="1">
      <alignment horizontal="center" vertical="center" wrapText="1"/>
    </xf>
    <xf numFmtId="0" fontId="36" fillId="0" borderId="74" xfId="0" applyFont="1" applyFill="1" applyBorder="1" applyAlignment="1">
      <alignment horizontal="center" wrapText="1" readingOrder="1"/>
    </xf>
    <xf numFmtId="0" fontId="36" fillId="0" borderId="75" xfId="0" applyFont="1" applyFill="1" applyBorder="1" applyAlignment="1">
      <alignment horizontal="center" wrapText="1" readingOrder="1"/>
    </xf>
    <xf numFmtId="0" fontId="36" fillId="0" borderId="74" xfId="0" applyFont="1" applyFill="1" applyBorder="1" applyAlignment="1">
      <alignment horizontal="center" vertical="center" wrapText="1" readingOrder="1"/>
    </xf>
    <xf numFmtId="0" fontId="36" fillId="0" borderId="75" xfId="0" applyFont="1" applyFill="1" applyBorder="1" applyAlignment="1">
      <alignment horizontal="center" vertical="center" wrapText="1" readingOrder="1"/>
    </xf>
    <xf numFmtId="0" fontId="36" fillId="0" borderId="76" xfId="0" applyFont="1" applyFill="1" applyBorder="1" applyAlignment="1">
      <alignment horizontal="center" vertical="center" wrapText="1" readingOrder="1"/>
    </xf>
    <xf numFmtId="0" fontId="36" fillId="0" borderId="77" xfId="0" applyFont="1" applyFill="1" applyBorder="1" applyAlignment="1">
      <alignment horizontal="center" vertical="center" wrapText="1" readingOrder="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37" fillId="2" borderId="10" xfId="0" applyFont="1" applyFill="1" applyBorder="1" applyAlignment="1">
      <alignment horizontal="center" vertical="center" wrapText="1"/>
    </xf>
    <xf numFmtId="0" fontId="37" fillId="2" borderId="49" xfId="0" applyFont="1" applyFill="1" applyBorder="1" applyAlignment="1">
      <alignment horizontal="center" vertical="center" wrapText="1"/>
    </xf>
    <xf numFmtId="0" fontId="34" fillId="0" borderId="10" xfId="0" applyFont="1" applyBorder="1" applyAlignment="1">
      <alignment horizontal="center" vertical="center" wrapText="1"/>
    </xf>
    <xf numFmtId="0" fontId="34" fillId="0" borderId="49" xfId="0" applyFont="1" applyBorder="1" applyAlignment="1">
      <alignment horizontal="center" vertical="center" wrapText="1"/>
    </xf>
    <xf numFmtId="0" fontId="36" fillId="0" borderId="72" xfId="0" applyFont="1" applyFill="1" applyBorder="1" applyAlignment="1">
      <alignment horizontal="center" vertical="center" wrapText="1" readingOrder="1"/>
    </xf>
    <xf numFmtId="0" fontId="36" fillId="0" borderId="73" xfId="0" applyFont="1" applyFill="1" applyBorder="1" applyAlignment="1">
      <alignment horizontal="center" vertical="center" wrapText="1" readingOrder="1"/>
    </xf>
    <xf numFmtId="0" fontId="0" fillId="0" borderId="78" xfId="0" applyBorder="1" applyAlignment="1">
      <alignment horizontal="left"/>
    </xf>
    <xf numFmtId="0" fontId="0" fillId="0" borderId="79" xfId="0" applyBorder="1" applyAlignment="1">
      <alignment horizontal="left"/>
    </xf>
    <xf numFmtId="0" fontId="0" fillId="0" borderId="48" xfId="0" applyFill="1" applyBorder="1" applyAlignment="1">
      <alignment horizontal="center" wrapText="1"/>
    </xf>
    <xf numFmtId="0" fontId="0" fillId="0" borderId="54" xfId="0" applyFill="1" applyBorder="1" applyAlignment="1">
      <alignment horizontal="center" wrapText="1"/>
    </xf>
    <xf numFmtId="0" fontId="0" fillId="0" borderId="64" xfId="0" applyFill="1" applyBorder="1" applyAlignment="1">
      <alignment horizontal="center" wrapText="1"/>
    </xf>
    <xf numFmtId="0" fontId="0" fillId="0" borderId="53" xfId="0" applyFill="1" applyBorder="1" applyAlignment="1">
      <alignment horizontal="center" wrapText="1"/>
    </xf>
    <xf numFmtId="0" fontId="0" fillId="0" borderId="38" xfId="0" applyFont="1" applyBorder="1" applyAlignment="1">
      <alignment horizontal="center" vertical="top" wrapText="1"/>
    </xf>
    <xf numFmtId="0" fontId="0" fillId="0" borderId="25" xfId="0" applyFont="1" applyBorder="1" applyAlignment="1">
      <alignment horizontal="center" vertical="top" wrapText="1"/>
    </xf>
    <xf numFmtId="0" fontId="4" fillId="3" borderId="64"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0" fillId="0" borderId="30" xfId="0" applyFont="1" applyBorder="1" applyAlignment="1">
      <alignment horizontal="center" vertical="center" wrapText="1"/>
    </xf>
    <xf numFmtId="0" fontId="20" fillId="0" borderId="40" xfId="0" applyFont="1" applyBorder="1" applyAlignment="1">
      <alignment horizontal="center" vertical="center" wrapText="1"/>
    </xf>
    <xf numFmtId="0" fontId="3" fillId="0" borderId="24" xfId="0" applyFont="1" applyBorder="1" applyAlignment="1">
      <alignment horizontal="center"/>
    </xf>
    <xf numFmtId="0" fontId="2" fillId="3" borderId="24" xfId="0" applyFont="1" applyFill="1" applyBorder="1" applyAlignment="1">
      <alignment horizontal="center" vertical="center" wrapText="1"/>
    </xf>
    <xf numFmtId="0" fontId="3" fillId="0" borderId="24" xfId="0" applyFont="1" applyBorder="1" applyAlignment="1">
      <alignment horizontal="center" vertical="center"/>
    </xf>
    <xf numFmtId="0" fontId="20" fillId="0" borderId="24" xfId="0" applyFont="1" applyBorder="1" applyAlignment="1">
      <alignment horizontal="center" vertical="center" wrapText="1"/>
    </xf>
    <xf numFmtId="0" fontId="4" fillId="10" borderId="24" xfId="0" applyFont="1" applyFill="1" applyBorder="1" applyAlignment="1">
      <alignment horizontal="center" vertical="center" wrapText="1"/>
    </xf>
    <xf numFmtId="0" fontId="20" fillId="0" borderId="26" xfId="0" applyFont="1" applyBorder="1" applyAlignment="1">
      <alignment horizontal="center" vertical="center" wrapText="1"/>
    </xf>
    <xf numFmtId="0" fontId="3" fillId="0" borderId="30" xfId="0" applyFont="1" applyBorder="1" applyAlignment="1">
      <alignment horizontal="center" vertical="center"/>
    </xf>
    <xf numFmtId="0" fontId="3" fillId="0" borderId="40" xfId="0" applyFont="1" applyBorder="1" applyAlignment="1">
      <alignment horizontal="center" vertical="center"/>
    </xf>
    <xf numFmtId="0" fontId="3" fillId="0" borderId="26" xfId="0" applyFont="1" applyBorder="1" applyAlignment="1">
      <alignment horizontal="center" vertical="center"/>
    </xf>
    <xf numFmtId="0" fontId="3" fillId="25" borderId="24" xfId="0" applyFont="1" applyFill="1" applyBorder="1" applyAlignment="1">
      <alignment horizontal="center" vertical="center"/>
    </xf>
    <xf numFmtId="0" fontId="20" fillId="2" borderId="38"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6" borderId="24" xfId="0" applyFont="1" applyFill="1" applyBorder="1" applyAlignment="1">
      <alignment horizontal="center" vertical="center"/>
    </xf>
    <xf numFmtId="0" fontId="3" fillId="28" borderId="24" xfId="0" applyFont="1" applyFill="1" applyBorder="1" applyAlignment="1">
      <alignment horizontal="center" vertical="center"/>
    </xf>
    <xf numFmtId="0" fontId="3" fillId="27" borderId="24" xfId="0" applyFont="1" applyFill="1" applyBorder="1" applyAlignment="1">
      <alignment horizontal="center" vertical="center"/>
    </xf>
    <xf numFmtId="0" fontId="3" fillId="29" borderId="24" xfId="0" applyFont="1" applyFill="1" applyBorder="1" applyAlignment="1">
      <alignment horizontal="center" vertical="center"/>
    </xf>
    <xf numFmtId="0" fontId="3" fillId="30" borderId="24" xfId="0" applyFont="1" applyFill="1" applyBorder="1" applyAlignment="1">
      <alignment horizontal="center" vertical="center"/>
    </xf>
    <xf numFmtId="0" fontId="3" fillId="31" borderId="24" xfId="0" applyFont="1" applyFill="1" applyBorder="1" applyAlignment="1">
      <alignment horizontal="center" vertical="center"/>
    </xf>
    <xf numFmtId="0" fontId="3" fillId="32" borderId="24" xfId="0" applyFont="1" applyFill="1" applyBorder="1" applyAlignment="1">
      <alignment horizontal="center" vertical="center"/>
    </xf>
    <xf numFmtId="0" fontId="3" fillId="0" borderId="87" xfId="0" applyFont="1" applyBorder="1" applyAlignment="1">
      <alignment horizontal="center" vertical="center" wrapText="1"/>
    </xf>
    <xf numFmtId="0" fontId="19" fillId="2" borderId="3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3" fillId="0" borderId="38" xfId="0" applyFont="1" applyBorder="1" applyAlignment="1">
      <alignment horizontal="center"/>
    </xf>
    <xf numFmtId="0" fontId="3" fillId="0" borderId="39" xfId="0" applyFont="1" applyBorder="1" applyAlignment="1">
      <alignment horizontal="center"/>
    </xf>
    <xf numFmtId="0" fontId="3" fillId="0" borderId="25" xfId="0" applyFont="1" applyBorder="1" applyAlignment="1">
      <alignment horizontal="center"/>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25" xfId="0" applyFont="1" applyFill="1" applyBorder="1" applyAlignment="1">
      <alignment horizontal="center" vertical="center" wrapText="1"/>
    </xf>
    <xf numFmtId="2" fontId="56" fillId="0" borderId="24" xfId="0" applyNumberFormat="1" applyFont="1" applyFill="1" applyBorder="1" applyAlignment="1">
      <alignment horizontal="center" wrapText="1"/>
    </xf>
    <xf numFmtId="2" fontId="8" fillId="2" borderId="24" xfId="0" applyNumberFormat="1" applyFont="1" applyFill="1" applyBorder="1" applyAlignment="1">
      <alignment horizontal="center" vertical="center" wrapText="1"/>
    </xf>
    <xf numFmtId="3" fontId="8" fillId="2" borderId="24" xfId="0" applyNumberFormat="1" applyFont="1" applyFill="1" applyBorder="1" applyAlignment="1">
      <alignment horizontal="center" vertical="center" wrapText="1"/>
    </xf>
    <xf numFmtId="0" fontId="32" fillId="0" borderId="24" xfId="0" applyFont="1" applyBorder="1" applyAlignment="1">
      <alignment horizontal="center"/>
    </xf>
    <xf numFmtId="0" fontId="56" fillId="0" borderId="24" xfId="0" applyFont="1" applyFill="1" applyBorder="1" applyAlignment="1">
      <alignment horizontal="center" wrapText="1"/>
    </xf>
    <xf numFmtId="0" fontId="2" fillId="23" borderId="38" xfId="0" applyFont="1" applyFill="1" applyBorder="1" applyAlignment="1">
      <alignment horizontal="center"/>
    </xf>
    <xf numFmtId="0" fontId="2" fillId="23" borderId="39" xfId="0" applyFont="1" applyFill="1" applyBorder="1" applyAlignment="1">
      <alignment horizontal="center"/>
    </xf>
    <xf numFmtId="0" fontId="2" fillId="23" borderId="25" xfId="0" applyFont="1" applyFill="1" applyBorder="1" applyAlignment="1">
      <alignment horizontal="center"/>
    </xf>
    <xf numFmtId="0" fontId="3" fillId="0" borderId="24" xfId="0" applyFont="1" applyBorder="1" applyAlignment="1">
      <alignment horizontal="center" wrapText="1"/>
    </xf>
    <xf numFmtId="0" fontId="4" fillId="3" borderId="24"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57" fillId="0" borderId="38" xfId="0" applyFont="1" applyFill="1" applyBorder="1" applyAlignment="1">
      <alignment horizontal="center" vertical="center" wrapText="1"/>
    </xf>
    <xf numFmtId="0" fontId="57" fillId="0" borderId="39" xfId="0" applyFont="1" applyFill="1" applyBorder="1" applyAlignment="1">
      <alignment horizontal="center" vertical="center" wrapText="1"/>
    </xf>
    <xf numFmtId="0" fontId="57" fillId="0" borderId="25"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10" borderId="38" xfId="0" applyFont="1" applyFill="1" applyBorder="1" applyAlignment="1">
      <alignment horizontal="center" vertical="center" wrapText="1"/>
    </xf>
    <xf numFmtId="0" fontId="4" fillId="10" borderId="39" xfId="0" applyFont="1" applyFill="1" applyBorder="1" applyAlignment="1">
      <alignment horizontal="center" vertical="center" wrapText="1"/>
    </xf>
    <xf numFmtId="0" fontId="4" fillId="10" borderId="25" xfId="0" applyFont="1" applyFill="1" applyBorder="1" applyAlignment="1">
      <alignment horizontal="center" vertical="center" wrapText="1"/>
    </xf>
    <xf numFmtId="0" fontId="59" fillId="0" borderId="24" xfId="0" applyFont="1" applyFill="1" applyBorder="1" applyAlignment="1">
      <alignment horizontal="center" wrapText="1"/>
    </xf>
    <xf numFmtId="0" fontId="8" fillId="2" borderId="30" xfId="0" applyFont="1" applyFill="1" applyBorder="1" applyAlignment="1">
      <alignment horizontal="center" vertical="center" wrapText="1"/>
    </xf>
    <xf numFmtId="0" fontId="3" fillId="0" borderId="87" xfId="0" applyFont="1" applyBorder="1" applyAlignment="1">
      <alignment horizontal="center"/>
    </xf>
    <xf numFmtId="0" fontId="4" fillId="3" borderId="26" xfId="0" applyFont="1" applyFill="1" applyBorder="1" applyAlignment="1">
      <alignment horizontal="center" vertical="center" wrapText="1"/>
    </xf>
    <xf numFmtId="2" fontId="56" fillId="2" borderId="24" xfId="0" applyNumberFormat="1" applyFont="1" applyFill="1" applyBorder="1" applyAlignment="1">
      <alignment horizontal="center" vertical="center" wrapText="1"/>
    </xf>
    <xf numFmtId="0" fontId="3" fillId="0" borderId="30" xfId="0" applyFont="1" applyFill="1" applyBorder="1" applyAlignment="1">
      <alignment horizontal="center" vertical="center" wrapText="1"/>
    </xf>
    <xf numFmtId="1" fontId="56" fillId="2" borderId="24" xfId="0" applyNumberFormat="1" applyFont="1" applyFill="1" applyBorder="1" applyAlignment="1">
      <alignment horizontal="center" vertical="center" wrapText="1"/>
    </xf>
    <xf numFmtId="0" fontId="6" fillId="4" borderId="30" xfId="0" applyFont="1" applyFill="1" applyBorder="1" applyAlignment="1">
      <alignment horizontal="center" vertical="center" textRotation="90" wrapText="1"/>
    </xf>
    <xf numFmtId="0" fontId="6" fillId="4" borderId="26" xfId="0" applyFont="1" applyFill="1" applyBorder="1" applyAlignment="1">
      <alignment horizontal="center" vertical="center" textRotation="90" wrapText="1"/>
    </xf>
    <xf numFmtId="0" fontId="6" fillId="4" borderId="24" xfId="0" applyFont="1" applyFill="1" applyBorder="1" applyAlignment="1">
      <alignment horizontal="center" vertical="center" textRotation="90" wrapText="1"/>
    </xf>
    <xf numFmtId="9" fontId="8" fillId="2" borderId="38" xfId="2" applyFont="1" applyFill="1" applyBorder="1" applyAlignment="1">
      <alignment horizontal="center" vertical="center" wrapText="1"/>
    </xf>
    <xf numFmtId="9" fontId="8" fillId="2" borderId="39" xfId="2" applyFont="1" applyFill="1" applyBorder="1" applyAlignment="1">
      <alignment horizontal="center" vertical="center" wrapText="1"/>
    </xf>
    <xf numFmtId="9" fontId="8" fillId="2" borderId="25" xfId="2" applyFont="1" applyFill="1" applyBorder="1" applyAlignment="1">
      <alignment horizontal="center" vertical="center" wrapText="1"/>
    </xf>
    <xf numFmtId="9" fontId="9" fillId="0" borderId="38" xfId="2" applyFont="1" applyBorder="1" applyAlignment="1">
      <alignment horizontal="center" vertical="center" wrapText="1"/>
    </xf>
    <xf numFmtId="9" fontId="9" fillId="0" borderId="39" xfId="2" applyFont="1" applyBorder="1" applyAlignment="1">
      <alignment horizontal="center" vertical="center" wrapText="1"/>
    </xf>
    <xf numFmtId="9" fontId="9" fillId="0" borderId="25" xfId="2" applyFont="1" applyBorder="1" applyAlignment="1">
      <alignment horizontal="center" vertical="center" wrapText="1"/>
    </xf>
    <xf numFmtId="0" fontId="6" fillId="3" borderId="33" xfId="0" applyFont="1" applyFill="1" applyBorder="1" applyAlignment="1">
      <alignment horizontal="center" wrapText="1"/>
    </xf>
    <xf numFmtId="0" fontId="6" fillId="3" borderId="16" xfId="0" applyFont="1" applyFill="1" applyBorder="1" applyAlignment="1">
      <alignment horizontal="center" wrapText="1"/>
    </xf>
    <xf numFmtId="0" fontId="6" fillId="3" borderId="27" xfId="0" applyFont="1" applyFill="1" applyBorder="1" applyAlignment="1">
      <alignment horizontal="center" wrapText="1"/>
    </xf>
    <xf numFmtId="0" fontId="27" fillId="3" borderId="24" xfId="0" applyFont="1" applyFill="1" applyBorder="1" applyAlignment="1">
      <alignment horizontal="center"/>
    </xf>
    <xf numFmtId="0" fontId="6" fillId="3" borderId="61" xfId="0" applyFont="1" applyFill="1" applyBorder="1" applyAlignment="1">
      <alignment horizontal="center" wrapText="1"/>
    </xf>
    <xf numFmtId="0" fontId="6" fillId="3" borderId="62" xfId="0" applyFont="1" applyFill="1" applyBorder="1" applyAlignment="1">
      <alignment horizontal="center" wrapText="1"/>
    </xf>
    <xf numFmtId="0" fontId="6" fillId="3" borderId="63" xfId="0" applyFont="1" applyFill="1" applyBorder="1" applyAlignment="1">
      <alignment horizontal="center" wrapText="1"/>
    </xf>
    <xf numFmtId="9" fontId="9" fillId="24" borderId="38" xfId="2" applyFont="1" applyFill="1" applyBorder="1" applyAlignment="1">
      <alignment horizontal="center" vertical="center" wrapText="1"/>
    </xf>
    <xf numFmtId="9" fontId="9" fillId="24" borderId="39" xfId="2" applyFont="1" applyFill="1" applyBorder="1" applyAlignment="1">
      <alignment horizontal="center" vertical="center" wrapText="1"/>
    </xf>
    <xf numFmtId="9" fontId="9" fillId="24" borderId="25" xfId="2" applyFont="1" applyFill="1" applyBorder="1" applyAlignment="1">
      <alignment horizontal="center" vertical="center" wrapText="1"/>
    </xf>
    <xf numFmtId="0" fontId="6" fillId="3" borderId="24" xfId="0" applyFont="1" applyFill="1" applyBorder="1" applyAlignment="1">
      <alignment horizontal="center"/>
    </xf>
    <xf numFmtId="0" fontId="8" fillId="2" borderId="18"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6" fillId="3" borderId="24" xfId="0" applyFont="1" applyFill="1" applyBorder="1" applyAlignment="1">
      <alignment horizontal="center" wrapText="1"/>
    </xf>
    <xf numFmtId="0" fontId="4" fillId="10" borderId="101" xfId="0" applyFont="1" applyFill="1" applyBorder="1" applyAlignment="1">
      <alignment horizontal="center" vertical="center" wrapText="1"/>
    </xf>
    <xf numFmtId="0" fontId="4" fillId="10" borderId="102" xfId="0" applyFont="1" applyFill="1" applyBorder="1" applyAlignment="1">
      <alignment horizontal="center" vertical="center" wrapText="1"/>
    </xf>
    <xf numFmtId="0" fontId="60" fillId="0" borderId="4" xfId="0" applyFont="1" applyBorder="1" applyAlignment="1">
      <alignment horizontal="left" vertical="center" wrapText="1"/>
    </xf>
    <xf numFmtId="0" fontId="60" fillId="0" borderId="5" xfId="0" applyFont="1" applyBorder="1" applyAlignment="1">
      <alignment horizontal="left" vertical="center" wrapText="1"/>
    </xf>
    <xf numFmtId="0" fontId="60" fillId="0" borderId="50" xfId="0" applyFont="1" applyBorder="1" applyAlignment="1">
      <alignment horizontal="left" vertical="center" wrapText="1"/>
    </xf>
    <xf numFmtId="0" fontId="60" fillId="0" borderId="4"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50" xfId="0" applyFont="1" applyBorder="1" applyAlignment="1">
      <alignment horizontal="center" vertical="center" wrapText="1"/>
    </xf>
    <xf numFmtId="0" fontId="3" fillId="0" borderId="96" xfId="0" applyFont="1" applyBorder="1" applyAlignment="1">
      <alignment horizontal="center" vertical="center" wrapText="1"/>
    </xf>
    <xf numFmtId="0" fontId="64" fillId="0" borderId="96" xfId="0" applyFont="1" applyBorder="1" applyAlignment="1">
      <alignment horizontal="center" vertical="center" wrapText="1"/>
    </xf>
    <xf numFmtId="0" fontId="61" fillId="2" borderId="24" xfId="0" applyFont="1" applyFill="1" applyBorder="1" applyAlignment="1">
      <alignment horizontal="center" vertical="center" wrapText="1"/>
    </xf>
    <xf numFmtId="0" fontId="62" fillId="2" borderId="24" xfId="0" applyFont="1" applyFill="1" applyBorder="1" applyAlignment="1">
      <alignment horizontal="center" vertical="center" wrapText="1"/>
    </xf>
    <xf numFmtId="0" fontId="63" fillId="0" borderId="24" xfId="0" applyFont="1" applyBorder="1" applyAlignment="1">
      <alignment horizontal="center" wrapText="1"/>
    </xf>
    <xf numFmtId="0" fontId="65" fillId="2" borderId="24" xfId="0" applyFont="1" applyFill="1" applyBorder="1" applyAlignment="1">
      <alignment horizontal="center" vertical="center" wrapText="1"/>
    </xf>
    <xf numFmtId="0" fontId="64" fillId="0" borderId="24" xfId="0" applyFont="1" applyBorder="1" applyAlignment="1">
      <alignment horizontal="center"/>
    </xf>
    <xf numFmtId="0" fontId="61" fillId="0" borderId="24" xfId="0" applyFont="1" applyBorder="1" applyAlignment="1">
      <alignment horizontal="center" wrapText="1"/>
    </xf>
    <xf numFmtId="0" fontId="64" fillId="0" borderId="38" xfId="0" applyFont="1" applyFill="1" applyBorder="1" applyAlignment="1">
      <alignment horizontal="center" vertical="center" wrapText="1"/>
    </xf>
    <xf numFmtId="0" fontId="64" fillId="0" borderId="39" xfId="0" applyFont="1" applyFill="1" applyBorder="1" applyAlignment="1">
      <alignment horizontal="center" vertical="center" wrapText="1"/>
    </xf>
    <xf numFmtId="0" fontId="64" fillId="0" borderId="25" xfId="0" applyFont="1" applyFill="1" applyBorder="1" applyAlignment="1">
      <alignment horizontal="center" vertical="center" wrapText="1"/>
    </xf>
    <xf numFmtId="0" fontId="62" fillId="2" borderId="38" xfId="0" applyFont="1" applyFill="1" applyBorder="1" applyAlignment="1">
      <alignment horizontal="center" vertical="center" wrapText="1"/>
    </xf>
    <xf numFmtId="0" fontId="62" fillId="2" borderId="39" xfId="0" applyFont="1" applyFill="1" applyBorder="1" applyAlignment="1">
      <alignment horizontal="center" vertical="center" wrapText="1"/>
    </xf>
    <xf numFmtId="0" fontId="62" fillId="2" borderId="25" xfId="0" applyFont="1" applyFill="1" applyBorder="1" applyAlignment="1">
      <alignment horizontal="center" vertical="center" wrapText="1"/>
    </xf>
    <xf numFmtId="0" fontId="63" fillId="0" borderId="24" xfId="0" applyFont="1" applyBorder="1" applyAlignment="1">
      <alignment horizontal="center"/>
    </xf>
    <xf numFmtId="0" fontId="64" fillId="0" borderId="24" xfId="0" applyFont="1" applyBorder="1" applyAlignment="1">
      <alignment horizontal="center" wrapText="1"/>
    </xf>
    <xf numFmtId="0" fontId="61" fillId="0" borderId="38" xfId="0" applyFont="1" applyFill="1" applyBorder="1" applyAlignment="1">
      <alignment horizontal="center" vertical="center" wrapText="1"/>
    </xf>
    <xf numFmtId="0" fontId="61" fillId="0" borderId="39" xfId="0" applyFont="1" applyFill="1" applyBorder="1" applyAlignment="1">
      <alignment horizontal="center" vertical="center" wrapText="1"/>
    </xf>
    <xf numFmtId="0" fontId="61" fillId="0" borderId="25" xfId="0" applyFont="1" applyFill="1" applyBorder="1" applyAlignment="1">
      <alignment horizontal="center" vertical="center" wrapText="1"/>
    </xf>
    <xf numFmtId="0" fontId="61" fillId="0" borderId="24" xfId="0" applyFont="1" applyBorder="1" applyAlignment="1">
      <alignment horizontal="center"/>
    </xf>
    <xf numFmtId="0" fontId="63" fillId="0" borderId="24" xfId="0" applyFont="1" applyBorder="1" applyAlignment="1">
      <alignment horizontal="center" vertical="center"/>
    </xf>
    <xf numFmtId="0" fontId="64" fillId="29" borderId="38" xfId="0" applyFont="1" applyFill="1" applyBorder="1" applyAlignment="1">
      <alignment horizontal="center"/>
    </xf>
    <xf numFmtId="0" fontId="64" fillId="29" borderId="39" xfId="0" applyFont="1" applyFill="1" applyBorder="1" applyAlignment="1">
      <alignment horizontal="center"/>
    </xf>
    <xf numFmtId="0" fontId="64" fillId="29" borderId="25" xfId="0" applyFont="1" applyFill="1" applyBorder="1" applyAlignment="1">
      <alignment horizontal="center"/>
    </xf>
    <xf numFmtId="0" fontId="61" fillId="0" borderId="87" xfId="0" applyFont="1" applyFill="1" applyBorder="1" applyAlignment="1">
      <alignment horizontal="center" vertical="center" wrapText="1"/>
    </xf>
    <xf numFmtId="0" fontId="66" fillId="3" borderId="31"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9" xfId="0" applyFont="1" applyFill="1" applyBorder="1" applyAlignment="1">
      <alignment horizontal="center" vertical="center" textRotation="90" wrapText="1"/>
    </xf>
    <xf numFmtId="0" fontId="6" fillId="3" borderId="0" xfId="0" applyFont="1" applyFill="1" applyBorder="1" applyAlignment="1">
      <alignment horizontal="center" vertical="center" textRotation="90" wrapText="1"/>
    </xf>
    <xf numFmtId="0" fontId="6" fillId="3" borderId="31" xfId="0" applyFont="1" applyFill="1" applyBorder="1" applyAlignment="1">
      <alignment horizontal="center" vertical="center" textRotation="90" wrapText="1"/>
    </xf>
    <xf numFmtId="0" fontId="6" fillId="3" borderId="13" xfId="0" applyFont="1" applyFill="1" applyBorder="1" applyAlignment="1">
      <alignment horizontal="center" vertical="center" textRotation="90" wrapText="1"/>
    </xf>
    <xf numFmtId="0" fontId="6" fillId="3" borderId="15" xfId="0" applyFont="1" applyFill="1" applyBorder="1" applyAlignment="1">
      <alignment horizontal="center" vertical="center" textRotation="90" wrapText="1"/>
    </xf>
    <xf numFmtId="0" fontId="6" fillId="3" borderId="32" xfId="0" applyFont="1" applyFill="1" applyBorder="1" applyAlignment="1">
      <alignment horizontal="center" vertical="center" textRotation="90" wrapText="1"/>
    </xf>
    <xf numFmtId="0" fontId="6" fillId="3" borderId="32" xfId="0" applyFont="1" applyFill="1" applyBorder="1" applyAlignment="1">
      <alignment horizontal="center" vertical="center" wrapText="1"/>
    </xf>
    <xf numFmtId="0" fontId="6" fillId="3" borderId="0" xfId="0" applyFont="1" applyFill="1" applyBorder="1" applyAlignment="1">
      <alignment horizontal="center" wrapText="1"/>
    </xf>
    <xf numFmtId="164" fontId="6" fillId="3" borderId="55" xfId="1" applyNumberFormat="1" applyFont="1" applyFill="1" applyBorder="1" applyAlignment="1">
      <alignment horizontal="center" vertical="center" wrapText="1"/>
    </xf>
    <xf numFmtId="164" fontId="6" fillId="3" borderId="56" xfId="1" applyNumberFormat="1" applyFont="1" applyFill="1" applyBorder="1" applyAlignment="1">
      <alignment horizontal="center" vertical="center" wrapText="1"/>
    </xf>
    <xf numFmtId="164" fontId="69" fillId="18" borderId="38" xfId="0" applyNumberFormat="1" applyFont="1" applyFill="1" applyBorder="1" applyAlignment="1">
      <alignment horizontal="center" wrapText="1"/>
    </xf>
    <xf numFmtId="164" fontId="69" fillId="18" borderId="39" xfId="0" applyNumberFormat="1" applyFont="1" applyFill="1" applyBorder="1" applyAlignment="1">
      <alignment horizontal="center" wrapText="1"/>
    </xf>
    <xf numFmtId="164" fontId="69" fillId="18" borderId="25" xfId="0" applyNumberFormat="1" applyFont="1" applyFill="1" applyBorder="1" applyAlignment="1">
      <alignment horizontal="center" wrapText="1"/>
    </xf>
    <xf numFmtId="164" fontId="69" fillId="18" borderId="57" xfId="0" applyNumberFormat="1" applyFont="1" applyFill="1" applyBorder="1" applyAlignment="1">
      <alignment horizontal="center" wrapText="1"/>
    </xf>
    <xf numFmtId="164" fontId="69" fillId="34" borderId="57" xfId="0" applyNumberFormat="1" applyFont="1" applyFill="1" applyBorder="1" applyAlignment="1">
      <alignment horizontal="center" wrapText="1"/>
    </xf>
    <xf numFmtId="164" fontId="69" fillId="34" borderId="39" xfId="0" applyNumberFormat="1" applyFont="1" applyFill="1" applyBorder="1" applyAlignment="1">
      <alignment horizontal="center" wrapText="1"/>
    </xf>
    <xf numFmtId="164" fontId="69" fillId="34" borderId="25" xfId="0" applyNumberFormat="1" applyFont="1" applyFill="1" applyBorder="1" applyAlignment="1">
      <alignment horizontal="center" wrapText="1"/>
    </xf>
    <xf numFmtId="164" fontId="69" fillId="18" borderId="57" xfId="0" applyNumberFormat="1" applyFont="1" applyFill="1" applyBorder="1" applyAlignment="1">
      <alignment horizontal="right" wrapText="1"/>
    </xf>
    <xf numFmtId="164" fontId="69" fillId="18" borderId="39" xfId="0" applyNumberFormat="1" applyFont="1" applyFill="1" applyBorder="1" applyAlignment="1">
      <alignment horizontal="right" wrapText="1"/>
    </xf>
    <xf numFmtId="164" fontId="69" fillId="18" borderId="25" xfId="0" applyNumberFormat="1" applyFont="1" applyFill="1" applyBorder="1" applyAlignment="1">
      <alignment horizontal="right" wrapText="1"/>
    </xf>
    <xf numFmtId="164" fontId="69" fillId="18" borderId="115" xfId="0" applyNumberFormat="1" applyFont="1" applyFill="1" applyBorder="1" applyAlignment="1">
      <alignment horizontal="center" wrapText="1"/>
    </xf>
    <xf numFmtId="164" fontId="69" fillId="18" borderId="114" xfId="0" applyNumberFormat="1" applyFont="1" applyFill="1" applyBorder="1" applyAlignment="1">
      <alignment horizontal="center" wrapText="1"/>
    </xf>
    <xf numFmtId="164" fontId="69" fillId="25" borderId="87" xfId="0" applyNumberFormat="1" applyFont="1" applyFill="1" applyBorder="1" applyAlignment="1">
      <alignment horizontal="center" wrapText="1"/>
    </xf>
    <xf numFmtId="164" fontId="69" fillId="18" borderId="24" xfId="0" applyNumberFormat="1" applyFont="1" applyFill="1" applyBorder="1" applyAlignment="1">
      <alignment horizontal="center" wrapText="1"/>
    </xf>
    <xf numFmtId="164" fontId="69" fillId="34" borderId="24" xfId="0" applyNumberFormat="1" applyFont="1" applyFill="1" applyBorder="1" applyAlignment="1">
      <alignment horizontal="center" wrapText="1"/>
    </xf>
    <xf numFmtId="164" fontId="69" fillId="34" borderId="37" xfId="0" applyNumberFormat="1" applyFont="1" applyFill="1" applyBorder="1" applyAlignment="1">
      <alignment horizontal="center" wrapText="1"/>
    </xf>
    <xf numFmtId="0" fontId="56" fillId="24" borderId="30" xfId="0" applyFont="1" applyFill="1" applyBorder="1" applyAlignment="1">
      <alignment horizontal="center" vertical="center" wrapText="1"/>
    </xf>
    <xf numFmtId="0" fontId="56" fillId="24" borderId="40" xfId="0" applyFont="1" applyFill="1" applyBorder="1" applyAlignment="1">
      <alignment horizontal="center" vertical="center" wrapText="1"/>
    </xf>
    <xf numFmtId="0" fontId="56" fillId="24" borderId="26" xfId="0" applyFont="1" applyFill="1" applyBorder="1" applyAlignment="1">
      <alignment horizontal="center" vertical="center" wrapText="1"/>
    </xf>
    <xf numFmtId="0" fontId="56" fillId="2" borderId="30" xfId="0" applyFont="1" applyFill="1" applyBorder="1" applyAlignment="1">
      <alignment horizontal="center" vertical="center" wrapText="1"/>
    </xf>
    <xf numFmtId="0" fontId="56" fillId="2" borderId="40" xfId="0" applyFont="1" applyFill="1" applyBorder="1" applyAlignment="1">
      <alignment horizontal="center" vertical="center" wrapText="1"/>
    </xf>
    <xf numFmtId="164" fontId="6" fillId="3" borderId="58" xfId="1" applyNumberFormat="1" applyFont="1" applyFill="1" applyBorder="1" applyAlignment="1">
      <alignment horizontal="center" vertical="center" wrapText="1"/>
    </xf>
    <xf numFmtId="164" fontId="6" fillId="3" borderId="59" xfId="1" applyNumberFormat="1" applyFont="1" applyFill="1" applyBorder="1" applyAlignment="1">
      <alignment horizontal="center" vertical="center" wrapText="1"/>
    </xf>
    <xf numFmtId="164" fontId="6" fillId="3" borderId="60" xfId="1" applyNumberFormat="1" applyFont="1" applyFill="1" applyBorder="1" applyAlignment="1">
      <alignment horizontal="center" vertical="center" wrapText="1"/>
    </xf>
    <xf numFmtId="0" fontId="10" fillId="3" borderId="38" xfId="0" applyFont="1" applyFill="1" applyBorder="1" applyAlignment="1">
      <alignment horizontal="center" wrapText="1"/>
    </xf>
    <xf numFmtId="0" fontId="10" fillId="3" borderId="39" xfId="0" applyFont="1" applyFill="1" applyBorder="1" applyAlignment="1">
      <alignment horizontal="center" wrapText="1"/>
    </xf>
    <xf numFmtId="0" fontId="10" fillId="3" borderId="25" xfId="0" applyFont="1" applyFill="1" applyBorder="1" applyAlignment="1">
      <alignment horizontal="center" wrapText="1"/>
    </xf>
    <xf numFmtId="0" fontId="10" fillId="3" borderId="24" xfId="0" applyFont="1" applyFill="1" applyBorder="1" applyAlignment="1">
      <alignment horizontal="center" vertical="center" wrapText="1"/>
    </xf>
    <xf numFmtId="0" fontId="0" fillId="0" borderId="24" xfId="0" applyBorder="1" applyAlignment="1">
      <alignment horizontal="center" wrapText="1"/>
    </xf>
    <xf numFmtId="164" fontId="6" fillId="18" borderId="119" xfId="0" applyNumberFormat="1" applyFont="1" applyFill="1" applyBorder="1" applyAlignment="1">
      <alignment wrapText="1"/>
    </xf>
    <xf numFmtId="164" fontId="6" fillId="18" borderId="120" xfId="0" applyNumberFormat="1" applyFont="1" applyFill="1" applyBorder="1" applyAlignment="1">
      <alignment wrapText="1"/>
    </xf>
    <xf numFmtId="164" fontId="6" fillId="18" borderId="121" xfId="0" applyNumberFormat="1" applyFont="1" applyFill="1" applyBorder="1" applyAlignment="1">
      <alignment wrapText="1"/>
    </xf>
    <xf numFmtId="164" fontId="6" fillId="18" borderId="88" xfId="0" applyNumberFormat="1" applyFont="1" applyFill="1" applyBorder="1" applyAlignment="1">
      <alignment horizontal="center" wrapText="1"/>
    </xf>
    <xf numFmtId="164" fontId="6" fillId="18" borderId="109" xfId="0" applyNumberFormat="1" applyFont="1" applyFill="1" applyBorder="1" applyAlignment="1">
      <alignment horizontal="center" wrapText="1"/>
    </xf>
    <xf numFmtId="164" fontId="6" fillId="18" borderId="108" xfId="0" applyNumberFormat="1" applyFont="1" applyFill="1" applyBorder="1" applyAlignment="1">
      <alignment horizontal="center" wrapText="1"/>
    </xf>
    <xf numFmtId="164" fontId="6" fillId="18" borderId="112" xfId="0" applyNumberFormat="1" applyFont="1" applyFill="1" applyBorder="1" applyAlignment="1">
      <alignment wrapText="1"/>
    </xf>
    <xf numFmtId="164" fontId="6" fillId="18" borderId="113" xfId="0" applyNumberFormat="1" applyFont="1" applyFill="1" applyBorder="1" applyAlignment="1">
      <alignment wrapText="1"/>
    </xf>
    <xf numFmtId="164" fontId="6" fillId="18" borderId="122" xfId="0" applyNumberFormat="1" applyFont="1" applyFill="1" applyBorder="1" applyAlignment="1">
      <alignment wrapText="1"/>
    </xf>
    <xf numFmtId="164" fontId="0" fillId="18" borderId="66" xfId="0" applyNumberFormat="1" applyFill="1" applyBorder="1" applyAlignment="1"/>
    <xf numFmtId="164" fontId="0" fillId="18" borderId="0" xfId="0" applyNumberFormat="1" applyFill="1" applyBorder="1" applyAlignment="1"/>
    <xf numFmtId="164" fontId="0" fillId="18" borderId="123" xfId="0" applyNumberFormat="1" applyFill="1" applyBorder="1" applyAlignment="1"/>
    <xf numFmtId="164" fontId="0" fillId="18" borderId="87" xfId="0" applyNumberFormat="1" applyFill="1" applyBorder="1" applyAlignment="1"/>
    <xf numFmtId="164" fontId="0" fillId="18" borderId="101" xfId="0" applyNumberFormat="1" applyFill="1" applyBorder="1" applyAlignment="1"/>
    <xf numFmtId="164" fontId="0" fillId="18" borderId="102" xfId="0" applyNumberFormat="1" applyFill="1" applyBorder="1" applyAlignment="1"/>
    <xf numFmtId="164" fontId="0" fillId="18" borderId="124" xfId="0" applyNumberFormat="1" applyFill="1" applyBorder="1" applyAlignment="1"/>
    <xf numFmtId="164" fontId="0" fillId="18" borderId="38" xfId="0" applyNumberFormat="1" applyFill="1" applyBorder="1" applyAlignment="1"/>
    <xf numFmtId="164" fontId="0" fillId="18" borderId="39" xfId="0" applyNumberFormat="1" applyFill="1" applyBorder="1" applyAlignment="1"/>
    <xf numFmtId="164" fontId="0" fillId="18" borderId="116" xfId="0" applyNumberFormat="1" applyFill="1" applyBorder="1" applyAlignment="1"/>
    <xf numFmtId="0" fontId="0" fillId="0" borderId="24" xfId="0" applyBorder="1" applyAlignment="1">
      <alignment horizontal="center"/>
    </xf>
    <xf numFmtId="0" fontId="54" fillId="0" borderId="24" xfId="0" applyFont="1" applyBorder="1" applyAlignment="1">
      <alignment horizontal="center"/>
    </xf>
    <xf numFmtId="164" fontId="69" fillId="18" borderId="87" xfId="0" applyNumberFormat="1" applyFont="1" applyFill="1" applyBorder="1" applyAlignment="1">
      <alignment horizontal="center" wrapText="1"/>
    </xf>
    <xf numFmtId="164" fontId="69" fillId="18" borderId="117" xfId="0" applyNumberFormat="1" applyFont="1" applyFill="1" applyBorder="1" applyAlignment="1">
      <alignment horizontal="center" wrapText="1"/>
    </xf>
    <xf numFmtId="164" fontId="69" fillId="18" borderId="118" xfId="0" applyNumberFormat="1" applyFont="1" applyFill="1" applyBorder="1" applyAlignment="1">
      <alignment horizontal="center" wrapText="1"/>
    </xf>
    <xf numFmtId="164" fontId="0" fillId="25" borderId="38" xfId="0" applyNumberFormat="1" applyFill="1" applyBorder="1" applyAlignment="1"/>
    <xf numFmtId="164" fontId="0" fillId="25" borderId="39" xfId="0" applyNumberFormat="1" applyFill="1" applyBorder="1" applyAlignment="1"/>
    <xf numFmtId="164" fontId="0" fillId="25" borderId="116" xfId="0" applyNumberFormat="1" applyFill="1" applyBorder="1" applyAlignment="1"/>
    <xf numFmtId="0" fontId="69" fillId="25" borderId="87" xfId="0" applyFont="1" applyFill="1" applyBorder="1" applyAlignment="1">
      <alignment horizontal="center" wrapText="1"/>
    </xf>
    <xf numFmtId="0" fontId="69" fillId="18" borderId="87" xfId="0" applyFont="1" applyFill="1" applyBorder="1" applyAlignment="1">
      <alignment horizontal="center" wrapText="1"/>
    </xf>
    <xf numFmtId="164" fontId="69" fillId="18" borderId="116" xfId="0" applyNumberFormat="1" applyFont="1" applyFill="1" applyBorder="1" applyAlignment="1">
      <alignment horizontal="center" wrapText="1"/>
    </xf>
    <xf numFmtId="164" fontId="40" fillId="25" borderId="57" xfId="0" applyNumberFormat="1" applyFont="1" applyFill="1" applyBorder="1" applyAlignment="1">
      <alignment horizontal="center"/>
    </xf>
    <xf numFmtId="164" fontId="40" fillId="25" borderId="39" xfId="0" applyNumberFormat="1" applyFont="1" applyFill="1" applyBorder="1" applyAlignment="1">
      <alignment horizontal="center"/>
    </xf>
    <xf numFmtId="164" fontId="40" fillId="25" borderId="25" xfId="0" applyNumberFormat="1" applyFont="1" applyFill="1" applyBorder="1" applyAlignment="1">
      <alignment horizontal="center"/>
    </xf>
    <xf numFmtId="0" fontId="6" fillId="11" borderId="114" xfId="0" applyFont="1" applyFill="1" applyBorder="1" applyAlignment="1">
      <alignment horizontal="center" vertical="center" wrapText="1"/>
    </xf>
    <xf numFmtId="0" fontId="6" fillId="11" borderId="0" xfId="0" applyFont="1" applyFill="1" applyBorder="1" applyAlignment="1">
      <alignment horizontal="center" vertical="center" wrapText="1"/>
    </xf>
    <xf numFmtId="0" fontId="55" fillId="2" borderId="88" xfId="0" applyFont="1" applyFill="1" applyBorder="1" applyAlignment="1">
      <alignment horizontal="center" vertical="center" wrapText="1"/>
    </xf>
    <xf numFmtId="0" fontId="55" fillId="2" borderId="87" xfId="0" applyFont="1" applyFill="1" applyBorder="1" applyAlignment="1">
      <alignment horizontal="center" vertical="center" wrapText="1"/>
    </xf>
    <xf numFmtId="0" fontId="6" fillId="3" borderId="66" xfId="0" applyFont="1" applyFill="1" applyBorder="1" applyAlignment="1">
      <alignment horizontal="center" vertical="center" wrapText="1"/>
    </xf>
    <xf numFmtId="0" fontId="16" fillId="0" borderId="66" xfId="0" applyFont="1" applyBorder="1" applyAlignment="1">
      <alignment horizontal="center" vertical="center" wrapText="1"/>
    </xf>
    <xf numFmtId="0" fontId="16" fillId="0" borderId="0" xfId="0" applyFont="1" applyBorder="1" applyAlignment="1">
      <alignment horizontal="center" vertical="center" wrapText="1"/>
    </xf>
    <xf numFmtId="0" fontId="6" fillId="3" borderId="22" xfId="0" applyFont="1" applyFill="1" applyBorder="1" applyAlignment="1">
      <alignment horizontal="center" wrapText="1"/>
    </xf>
    <xf numFmtId="9" fontId="16" fillId="2" borderId="38" xfId="2" applyFont="1" applyFill="1" applyBorder="1" applyAlignment="1">
      <alignment horizontal="center" vertical="center" wrapText="1"/>
    </xf>
    <xf numFmtId="9" fontId="16" fillId="2" borderId="25" xfId="2" applyFont="1" applyFill="1" applyBorder="1" applyAlignment="1">
      <alignment horizontal="center" vertical="center" wrapText="1"/>
    </xf>
    <xf numFmtId="0" fontId="6" fillId="3" borderId="128" xfId="0" applyFont="1" applyFill="1" applyBorder="1" applyAlignment="1">
      <alignment horizontal="center" wrapText="1"/>
    </xf>
    <xf numFmtId="0" fontId="6" fillId="3" borderId="129" xfId="0" applyFont="1" applyFill="1" applyBorder="1" applyAlignment="1">
      <alignment horizontal="center" wrapText="1"/>
    </xf>
    <xf numFmtId="9" fontId="16" fillId="0" borderId="88" xfId="2" applyFont="1" applyBorder="1" applyAlignment="1">
      <alignment vertical="center" wrapText="1"/>
    </xf>
    <xf numFmtId="9" fontId="16" fillId="0" borderId="108" xfId="2" applyFont="1" applyBorder="1" applyAlignment="1">
      <alignment vertical="center" wrapText="1"/>
    </xf>
    <xf numFmtId="0" fontId="6" fillId="3" borderId="38" xfId="0" applyFont="1" applyFill="1" applyBorder="1" applyAlignment="1">
      <alignment horizontal="center" vertical="center" wrapText="1"/>
    </xf>
    <xf numFmtId="0" fontId="6" fillId="3" borderId="25" xfId="0" applyFont="1" applyFill="1" applyBorder="1" applyAlignment="1">
      <alignment horizontal="center" vertical="center" wrapText="1"/>
    </xf>
    <xf numFmtId="9" fontId="29" fillId="0" borderId="24" xfId="2" applyFont="1" applyBorder="1" applyAlignment="1">
      <alignment horizontal="center" vertical="center" wrapText="1"/>
    </xf>
    <xf numFmtId="0" fontId="30" fillId="0" borderId="24" xfId="0" applyFont="1" applyBorder="1" applyAlignment="1">
      <alignment horizontal="center" wrapText="1" readingOrder="1"/>
    </xf>
    <xf numFmtId="0" fontId="30" fillId="0" borderId="24" xfId="0" applyFont="1" applyBorder="1" applyAlignment="1">
      <alignment horizontal="center" vertical="center" wrapText="1" readingOrder="1"/>
    </xf>
    <xf numFmtId="0" fontId="30" fillId="0" borderId="67" xfId="0" applyFont="1" applyBorder="1" applyAlignment="1">
      <alignment horizontal="center" vertical="center" wrapText="1" readingOrder="1"/>
    </xf>
    <xf numFmtId="0" fontId="30" fillId="0" borderId="65" xfId="0" applyFont="1" applyBorder="1" applyAlignment="1">
      <alignment horizontal="center" vertical="center" wrapText="1" readingOrder="1"/>
    </xf>
    <xf numFmtId="0" fontId="30" fillId="0" borderId="88" xfId="0" applyFont="1" applyBorder="1" applyAlignment="1">
      <alignment vertical="center" wrapText="1" readingOrder="1"/>
    </xf>
    <xf numFmtId="0" fontId="30" fillId="0" borderId="108" xfId="0" applyFont="1" applyBorder="1" applyAlignment="1">
      <alignment vertical="center" wrapText="1" readingOrder="1"/>
    </xf>
    <xf numFmtId="0" fontId="30" fillId="0" borderId="112" xfId="0" applyFont="1" applyBorder="1" applyAlignment="1">
      <alignment vertical="center" wrapText="1" readingOrder="1"/>
    </xf>
    <xf numFmtId="0" fontId="30" fillId="0" borderId="110" xfId="0" applyFont="1" applyBorder="1" applyAlignment="1">
      <alignment vertical="center" wrapText="1" readingOrder="1"/>
    </xf>
    <xf numFmtId="0" fontId="30" fillId="0" borderId="125" xfId="0" applyFont="1" applyBorder="1" applyAlignment="1">
      <alignment vertical="center" wrapText="1" readingOrder="1"/>
    </xf>
    <xf numFmtId="0" fontId="30" fillId="0" borderId="87" xfId="0" applyFont="1" applyBorder="1" applyAlignment="1">
      <alignment vertical="center" wrapText="1" readingOrder="1"/>
    </xf>
    <xf numFmtId="0" fontId="6" fillId="3" borderId="127" xfId="0" applyFont="1" applyFill="1" applyBorder="1" applyAlignment="1">
      <alignment horizontal="center" vertical="center" wrapText="1"/>
    </xf>
    <xf numFmtId="0" fontId="6" fillId="3" borderId="120" xfId="0" applyFont="1" applyFill="1" applyBorder="1" applyAlignment="1">
      <alignment horizontal="center" vertical="center" wrapText="1"/>
    </xf>
    <xf numFmtId="9" fontId="8" fillId="2" borderId="24" xfId="2" applyFont="1" applyFill="1" applyBorder="1" applyAlignment="1">
      <alignment horizontal="center" vertical="center" wrapText="1"/>
    </xf>
    <xf numFmtId="0" fontId="9" fillId="0" borderId="2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0" fillId="0" borderId="0" xfId="0" applyAlignment="1">
      <alignment horizontal="center"/>
    </xf>
    <xf numFmtId="9" fontId="55" fillId="0" borderId="24" xfId="2" applyFont="1" applyBorder="1" applyAlignment="1">
      <alignment horizontal="left" vertical="center" wrapText="1"/>
    </xf>
    <xf numFmtId="0" fontId="1" fillId="0" borderId="24" xfId="0" applyFont="1" applyBorder="1" applyAlignment="1">
      <alignment vertical="center"/>
    </xf>
    <xf numFmtId="0" fontId="1" fillId="0" borderId="24" xfId="0" applyFont="1" applyBorder="1" applyAlignment="1">
      <alignment wrapText="1"/>
    </xf>
    <xf numFmtId="9" fontId="55" fillId="0" borderId="30" xfId="2" applyFont="1" applyBorder="1" applyAlignment="1">
      <alignment horizontal="center" vertical="center" wrapText="1"/>
    </xf>
    <xf numFmtId="9" fontId="55" fillId="0" borderId="40" xfId="2" applyFont="1" applyBorder="1" applyAlignment="1">
      <alignment horizontal="center" vertical="center" wrapText="1"/>
    </xf>
    <xf numFmtId="9" fontId="55" fillId="0" borderId="26" xfId="2" applyFont="1" applyBorder="1" applyAlignment="1">
      <alignment horizontal="center" vertical="center" wrapText="1"/>
    </xf>
    <xf numFmtId="0" fontId="1" fillId="0" borderId="24" xfId="0" applyFont="1" applyBorder="1"/>
  </cellXfs>
  <cellStyles count="4">
    <cellStyle name="Hyperlink" xfId="3" xr:uid="{00000000-000B-0000-0000-000008000000}"/>
    <cellStyle name="Moneda [0]" xfId="1" builtinId="7"/>
    <cellStyle name="Normal" xfId="0" builtinId="0"/>
    <cellStyle name="Porcentaje"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F19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tillium Web" panose="00000500000000000000" pitchFamily="2" charset="0"/>
                <a:ea typeface="+mn-ea"/>
                <a:cs typeface="+mn-cs"/>
              </a:defRPr>
            </a:pPr>
            <a:r>
              <a:rPr lang="es-CO"/>
              <a:t>Complejidad y valor público</a:t>
            </a:r>
            <a:r>
              <a:rPr lang="es-CO" baseline="0"/>
              <a:t> vs Tiempo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tillium Web" panose="00000500000000000000" pitchFamily="2" charset="0"/>
              <a:ea typeface="+mn-ea"/>
              <a:cs typeface="+mn-cs"/>
            </a:defRPr>
          </a:pPr>
          <a:endParaRPr lang="es-CO"/>
        </a:p>
      </c:txPr>
    </c:title>
    <c:autoTitleDeleted val="0"/>
    <c:plotArea>
      <c:layout/>
      <c:bubbleChart>
        <c:varyColors val="0"/>
        <c:ser>
          <c:idx val="0"/>
          <c:order val="0"/>
          <c:tx>
            <c:strRef>
              <c:f>'Sesión 14 parte 2'!$A$33</c:f>
              <c:strCache>
                <c:ptCount val="1"/>
                <c:pt idx="0">
                  <c:v>I001</c:v>
                </c:pt>
              </c:strCache>
            </c:strRef>
          </c:tx>
          <c:spPr>
            <a:solidFill>
              <a:schemeClr val="accent1">
                <a:alpha val="75000"/>
              </a:schemeClr>
            </a:solidFill>
            <a:ln w="25400">
              <a:noFill/>
            </a:ln>
            <a:effectLst/>
          </c:spPr>
          <c:invertIfNegative val="0"/>
          <c:xVal>
            <c:numRef>
              <c:f>'Sesión 14 parte 2'!$F$33</c:f>
              <c:numCache>
                <c:formatCode>General</c:formatCode>
                <c:ptCount val="1"/>
                <c:pt idx="0">
                  <c:v>10</c:v>
                </c:pt>
              </c:numCache>
            </c:numRef>
          </c:xVal>
          <c:yVal>
            <c:numRef>
              <c:f>'Sesión 14 parte 2'!$C$33</c:f>
              <c:numCache>
                <c:formatCode>General</c:formatCode>
                <c:ptCount val="1"/>
                <c:pt idx="0">
                  <c:v>7.14</c:v>
                </c:pt>
              </c:numCache>
            </c:numRef>
          </c:yVal>
          <c:bubbleSize>
            <c:numRef>
              <c:f>'Sesión 14 parte 2'!$D$33</c:f>
              <c:numCache>
                <c:formatCode>General</c:formatCode>
                <c:ptCount val="1"/>
                <c:pt idx="0">
                  <c:v>6</c:v>
                </c:pt>
              </c:numCache>
            </c:numRef>
          </c:bubbleSize>
          <c:bubble3D val="0"/>
          <c:extLst>
            <c:ext xmlns:c16="http://schemas.microsoft.com/office/drawing/2014/chart" uri="{C3380CC4-5D6E-409C-BE32-E72D297353CC}">
              <c16:uniqueId val="{00000000-D46D-41EE-94E8-DCD5FDD573EE}"/>
            </c:ext>
          </c:extLst>
        </c:ser>
        <c:ser>
          <c:idx val="1"/>
          <c:order val="1"/>
          <c:tx>
            <c:strRef>
              <c:f>'Sesión 14 parte 2'!$A$34</c:f>
              <c:strCache>
                <c:ptCount val="1"/>
                <c:pt idx="0">
                  <c:v>I002</c:v>
                </c:pt>
              </c:strCache>
            </c:strRef>
          </c:tx>
          <c:spPr>
            <a:solidFill>
              <a:schemeClr val="accent2">
                <a:alpha val="75000"/>
              </a:schemeClr>
            </a:solidFill>
            <a:ln w="25400">
              <a:noFill/>
            </a:ln>
            <a:effectLst/>
          </c:spPr>
          <c:invertIfNegative val="0"/>
          <c:xVal>
            <c:numRef>
              <c:f>'Sesión 14 parte 2'!$F$34</c:f>
              <c:numCache>
                <c:formatCode>General</c:formatCode>
                <c:ptCount val="1"/>
                <c:pt idx="0">
                  <c:v>10</c:v>
                </c:pt>
              </c:numCache>
            </c:numRef>
          </c:xVal>
          <c:yVal>
            <c:numRef>
              <c:f>'Sesión 14 parte 2'!$C$34</c:f>
              <c:numCache>
                <c:formatCode>General</c:formatCode>
                <c:ptCount val="1"/>
                <c:pt idx="0">
                  <c:v>10</c:v>
                </c:pt>
              </c:numCache>
            </c:numRef>
          </c:yVal>
          <c:bubbleSize>
            <c:numRef>
              <c:f>'Sesión 14 parte 2'!$D$34</c:f>
              <c:numCache>
                <c:formatCode>General</c:formatCode>
                <c:ptCount val="1"/>
                <c:pt idx="0">
                  <c:v>7</c:v>
                </c:pt>
              </c:numCache>
            </c:numRef>
          </c:bubbleSize>
          <c:bubble3D val="0"/>
          <c:extLst>
            <c:ext xmlns:c16="http://schemas.microsoft.com/office/drawing/2014/chart" uri="{C3380CC4-5D6E-409C-BE32-E72D297353CC}">
              <c16:uniqueId val="{00000003-D46D-41EE-94E8-DCD5FDD573EE}"/>
            </c:ext>
          </c:extLst>
        </c:ser>
        <c:ser>
          <c:idx val="2"/>
          <c:order val="2"/>
          <c:tx>
            <c:strRef>
              <c:f>'Sesión 14 parte 2'!$A$35</c:f>
              <c:strCache>
                <c:ptCount val="1"/>
                <c:pt idx="0">
                  <c:v>I003</c:v>
                </c:pt>
              </c:strCache>
            </c:strRef>
          </c:tx>
          <c:spPr>
            <a:solidFill>
              <a:schemeClr val="accent3">
                <a:alpha val="75000"/>
              </a:schemeClr>
            </a:solidFill>
            <a:ln w="25400">
              <a:noFill/>
            </a:ln>
            <a:effectLst/>
          </c:spPr>
          <c:invertIfNegative val="0"/>
          <c:xVal>
            <c:numRef>
              <c:f>'Sesión 14 parte 2'!$F$35</c:f>
              <c:numCache>
                <c:formatCode>General</c:formatCode>
                <c:ptCount val="1"/>
                <c:pt idx="0">
                  <c:v>10</c:v>
                </c:pt>
              </c:numCache>
            </c:numRef>
          </c:xVal>
          <c:yVal>
            <c:numRef>
              <c:f>'Sesión 14 parte 2'!$C$35</c:f>
              <c:numCache>
                <c:formatCode>General</c:formatCode>
                <c:ptCount val="1"/>
                <c:pt idx="0">
                  <c:v>8.5</c:v>
                </c:pt>
              </c:numCache>
            </c:numRef>
          </c:yVal>
          <c:bubbleSize>
            <c:numRef>
              <c:f>'Sesión 14 parte 2'!$D$35</c:f>
              <c:numCache>
                <c:formatCode>General</c:formatCode>
                <c:ptCount val="1"/>
                <c:pt idx="0">
                  <c:v>6</c:v>
                </c:pt>
              </c:numCache>
            </c:numRef>
          </c:bubbleSize>
          <c:bubble3D val="0"/>
          <c:extLst>
            <c:ext xmlns:c16="http://schemas.microsoft.com/office/drawing/2014/chart" uri="{C3380CC4-5D6E-409C-BE32-E72D297353CC}">
              <c16:uniqueId val="{00000004-D46D-41EE-94E8-DCD5FDD573EE}"/>
            </c:ext>
          </c:extLst>
        </c:ser>
        <c:ser>
          <c:idx val="3"/>
          <c:order val="3"/>
          <c:tx>
            <c:strRef>
              <c:f>'Sesión 14 parte 2'!$A$36</c:f>
              <c:strCache>
                <c:ptCount val="1"/>
                <c:pt idx="0">
                  <c:v>I004</c:v>
                </c:pt>
              </c:strCache>
            </c:strRef>
          </c:tx>
          <c:spPr>
            <a:solidFill>
              <a:schemeClr val="accent4">
                <a:alpha val="75000"/>
              </a:schemeClr>
            </a:solidFill>
            <a:ln w="25400">
              <a:noFill/>
            </a:ln>
            <a:effectLst/>
          </c:spPr>
          <c:invertIfNegative val="0"/>
          <c:xVal>
            <c:numRef>
              <c:f>'Sesión 14 parte 2'!$F$36</c:f>
              <c:numCache>
                <c:formatCode>General</c:formatCode>
                <c:ptCount val="1"/>
                <c:pt idx="0">
                  <c:v>10</c:v>
                </c:pt>
              </c:numCache>
            </c:numRef>
          </c:xVal>
          <c:yVal>
            <c:numRef>
              <c:f>'Sesión 14 parte 2'!$C$36</c:f>
              <c:numCache>
                <c:formatCode>General</c:formatCode>
                <c:ptCount val="1"/>
                <c:pt idx="0">
                  <c:v>5.71</c:v>
                </c:pt>
              </c:numCache>
            </c:numRef>
          </c:yVal>
          <c:bubbleSize>
            <c:numRef>
              <c:f>'Sesión 14 parte 2'!$D$36</c:f>
              <c:numCache>
                <c:formatCode>General</c:formatCode>
                <c:ptCount val="1"/>
                <c:pt idx="0">
                  <c:v>8</c:v>
                </c:pt>
              </c:numCache>
            </c:numRef>
          </c:bubbleSize>
          <c:bubble3D val="0"/>
          <c:extLst>
            <c:ext xmlns:c16="http://schemas.microsoft.com/office/drawing/2014/chart" uri="{C3380CC4-5D6E-409C-BE32-E72D297353CC}">
              <c16:uniqueId val="{00000005-D46D-41EE-94E8-DCD5FDD573EE}"/>
            </c:ext>
          </c:extLst>
        </c:ser>
        <c:ser>
          <c:idx val="4"/>
          <c:order val="4"/>
          <c:tx>
            <c:strRef>
              <c:f>'Sesión 14 parte 2'!$A$37</c:f>
              <c:strCache>
                <c:ptCount val="1"/>
                <c:pt idx="0">
                  <c:v>I005</c:v>
                </c:pt>
              </c:strCache>
            </c:strRef>
          </c:tx>
          <c:spPr>
            <a:solidFill>
              <a:schemeClr val="accent5">
                <a:alpha val="75000"/>
              </a:schemeClr>
            </a:solidFill>
            <a:ln w="25400">
              <a:noFill/>
            </a:ln>
            <a:effectLst/>
          </c:spPr>
          <c:invertIfNegative val="0"/>
          <c:xVal>
            <c:numRef>
              <c:f>'Sesión 14 parte 2'!$F$37</c:f>
              <c:numCache>
                <c:formatCode>General</c:formatCode>
                <c:ptCount val="1"/>
                <c:pt idx="0">
                  <c:v>10</c:v>
                </c:pt>
              </c:numCache>
            </c:numRef>
          </c:xVal>
          <c:yVal>
            <c:numRef>
              <c:f>'Sesión 14 parte 2'!$C$37</c:f>
              <c:numCache>
                <c:formatCode>General</c:formatCode>
                <c:ptCount val="1"/>
                <c:pt idx="0">
                  <c:v>2.85</c:v>
                </c:pt>
              </c:numCache>
            </c:numRef>
          </c:yVal>
          <c:bubbleSize>
            <c:numRef>
              <c:f>'Sesión 14 parte 2'!$D$37</c:f>
              <c:numCache>
                <c:formatCode>General</c:formatCode>
                <c:ptCount val="1"/>
                <c:pt idx="0">
                  <c:v>4</c:v>
                </c:pt>
              </c:numCache>
            </c:numRef>
          </c:bubbleSize>
          <c:bubble3D val="0"/>
          <c:extLst>
            <c:ext xmlns:c16="http://schemas.microsoft.com/office/drawing/2014/chart" uri="{C3380CC4-5D6E-409C-BE32-E72D297353CC}">
              <c16:uniqueId val="{00000006-D46D-41EE-94E8-DCD5FDD573EE}"/>
            </c:ext>
          </c:extLst>
        </c:ser>
        <c:ser>
          <c:idx val="5"/>
          <c:order val="5"/>
          <c:tx>
            <c:strRef>
              <c:f>'Sesión 14 parte 2'!$A$38</c:f>
              <c:strCache>
                <c:ptCount val="1"/>
                <c:pt idx="0">
                  <c:v>I006</c:v>
                </c:pt>
              </c:strCache>
            </c:strRef>
          </c:tx>
          <c:spPr>
            <a:solidFill>
              <a:schemeClr val="accent6">
                <a:alpha val="75000"/>
              </a:schemeClr>
            </a:solidFill>
            <a:ln w="25400">
              <a:noFill/>
            </a:ln>
            <a:effectLst/>
          </c:spPr>
          <c:invertIfNegative val="0"/>
          <c:xVal>
            <c:numRef>
              <c:f>'Sesión 14 parte 2'!$F$38</c:f>
              <c:numCache>
                <c:formatCode>General</c:formatCode>
                <c:ptCount val="1"/>
                <c:pt idx="0">
                  <c:v>10</c:v>
                </c:pt>
              </c:numCache>
            </c:numRef>
          </c:xVal>
          <c:yVal>
            <c:numRef>
              <c:f>'Sesión 14 parte 2'!$C$38</c:f>
              <c:numCache>
                <c:formatCode>General</c:formatCode>
                <c:ptCount val="1"/>
                <c:pt idx="0">
                  <c:v>5.71</c:v>
                </c:pt>
              </c:numCache>
            </c:numRef>
          </c:yVal>
          <c:bubbleSize>
            <c:numRef>
              <c:f>'Sesión 14 parte 2'!$D$38</c:f>
              <c:numCache>
                <c:formatCode>General</c:formatCode>
                <c:ptCount val="1"/>
                <c:pt idx="0">
                  <c:v>8</c:v>
                </c:pt>
              </c:numCache>
            </c:numRef>
          </c:bubbleSize>
          <c:bubble3D val="0"/>
          <c:extLst>
            <c:ext xmlns:c16="http://schemas.microsoft.com/office/drawing/2014/chart" uri="{C3380CC4-5D6E-409C-BE32-E72D297353CC}">
              <c16:uniqueId val="{00000016-D46D-41EE-94E8-DCD5FDD573EE}"/>
            </c:ext>
          </c:extLst>
        </c:ser>
        <c:ser>
          <c:idx val="6"/>
          <c:order val="6"/>
          <c:tx>
            <c:strRef>
              <c:f>'Sesión 14 parte 2'!$A$39</c:f>
              <c:strCache>
                <c:ptCount val="1"/>
                <c:pt idx="0">
                  <c:v>I007</c:v>
                </c:pt>
              </c:strCache>
            </c:strRef>
          </c:tx>
          <c:spPr>
            <a:solidFill>
              <a:schemeClr val="accent1">
                <a:lumMod val="60000"/>
                <a:alpha val="75000"/>
              </a:schemeClr>
            </a:solidFill>
            <a:ln w="25400">
              <a:noFill/>
            </a:ln>
            <a:effectLst/>
          </c:spPr>
          <c:invertIfNegative val="0"/>
          <c:xVal>
            <c:numRef>
              <c:f>'Sesión 14 parte 2'!$F$39</c:f>
              <c:numCache>
                <c:formatCode>General</c:formatCode>
                <c:ptCount val="1"/>
                <c:pt idx="0">
                  <c:v>10</c:v>
                </c:pt>
              </c:numCache>
            </c:numRef>
          </c:xVal>
          <c:yVal>
            <c:numRef>
              <c:f>'Sesión 14 parte 2'!$C$39</c:f>
              <c:numCache>
                <c:formatCode>General</c:formatCode>
                <c:ptCount val="1"/>
                <c:pt idx="0">
                  <c:v>7.14</c:v>
                </c:pt>
              </c:numCache>
            </c:numRef>
          </c:yVal>
          <c:bubbleSize>
            <c:numRef>
              <c:f>'Sesión 14 parte 2'!$D$39</c:f>
              <c:numCache>
                <c:formatCode>General</c:formatCode>
                <c:ptCount val="1"/>
                <c:pt idx="0">
                  <c:v>8</c:v>
                </c:pt>
              </c:numCache>
            </c:numRef>
          </c:bubbleSize>
          <c:bubble3D val="0"/>
          <c:extLst>
            <c:ext xmlns:c16="http://schemas.microsoft.com/office/drawing/2014/chart" uri="{C3380CC4-5D6E-409C-BE32-E72D297353CC}">
              <c16:uniqueId val="{00000017-D46D-41EE-94E8-DCD5FDD573EE}"/>
            </c:ext>
          </c:extLst>
        </c:ser>
        <c:dLbls>
          <c:showLegendKey val="0"/>
          <c:showVal val="0"/>
          <c:showCatName val="0"/>
          <c:showSerName val="0"/>
          <c:showPercent val="0"/>
          <c:showBubbleSize val="0"/>
        </c:dLbls>
        <c:bubbleScale val="100"/>
        <c:showNegBubbles val="0"/>
        <c:axId val="789945872"/>
        <c:axId val="789939312"/>
      </c:bubbleChart>
      <c:valAx>
        <c:axId val="789945872"/>
        <c:scaling>
          <c:orientation val="minMax"/>
          <c:max val="1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r>
                  <a:rPr lang="es-CO">
                    <a:solidFill>
                      <a:sysClr val="windowText" lastClr="000000"/>
                    </a:solidFill>
                  </a:rPr>
                  <a:t>Tiempo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title>
        <c:numFmt formatCode="General" sourceLinked="1"/>
        <c:majorTickMark val="cross"/>
        <c:minorTickMark val="none"/>
        <c:tickLblPos val="nextTo"/>
        <c:spPr>
          <a:noFill/>
          <a:ln w="22225" cap="flat" cmpd="sng" algn="ctr">
            <a:solidFill>
              <a:srgbClr val="EF199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crossAx val="789939312"/>
        <c:crossesAt val="0"/>
        <c:crossBetween val="midCat"/>
        <c:majorUnit val="1"/>
        <c:minorUnit val="0.5"/>
      </c:valAx>
      <c:valAx>
        <c:axId val="789939312"/>
        <c:scaling>
          <c:orientation val="minMax"/>
          <c:max val="12"/>
          <c:min val="0"/>
        </c:scaling>
        <c:delete val="0"/>
        <c:axPos val="l"/>
        <c:majorGridlines>
          <c:spPr>
            <a:ln w="9525" cap="flat" cmpd="sng" algn="ctr">
              <a:solidFill>
                <a:schemeClr val="tx1">
                  <a:lumMod val="15000"/>
                  <a:lumOff val="85000"/>
                </a:schemeClr>
              </a:solidFill>
              <a:round/>
            </a:ln>
            <a:effectLst>
              <a:softEdge rad="0"/>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r>
                  <a:rPr lang="es-CO">
                    <a:solidFill>
                      <a:sysClr val="windowText" lastClr="000000"/>
                    </a:solidFill>
                  </a:rPr>
                  <a:t>Complejidad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title>
        <c:numFmt formatCode="General" sourceLinked="1"/>
        <c:majorTickMark val="cross"/>
        <c:minorTickMark val="none"/>
        <c:tickLblPos val="nextTo"/>
        <c:spPr>
          <a:noFill/>
          <a:ln w="19050" cap="flat" cmpd="sng" algn="ctr">
            <a:solidFill>
              <a:srgbClr val="EF199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crossAx val="789945872"/>
        <c:crossesAt val="0"/>
        <c:crossBetween val="midCat"/>
        <c:majorUnit val="1"/>
        <c:minorUnit val="0.5"/>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tillium Web" panose="00000500000000000000" pitchFamily="2"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tillium Web" panose="00000500000000000000" pitchFamily="2" charset="0"/>
                <a:ea typeface="+mn-ea"/>
                <a:cs typeface="+mn-cs"/>
              </a:defRPr>
            </a:pPr>
            <a:r>
              <a:rPr lang="es-CO"/>
              <a:t>Costo y valor público</a:t>
            </a:r>
            <a:r>
              <a:rPr lang="es-CO" baseline="0"/>
              <a:t> vs Tiempo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tillium Web" panose="00000500000000000000" pitchFamily="2" charset="0"/>
              <a:ea typeface="+mn-ea"/>
              <a:cs typeface="+mn-cs"/>
            </a:defRPr>
          </a:pPr>
          <a:endParaRPr lang="es-CO"/>
        </a:p>
      </c:txPr>
    </c:title>
    <c:autoTitleDeleted val="0"/>
    <c:plotArea>
      <c:layout/>
      <c:bubbleChart>
        <c:varyColors val="0"/>
        <c:ser>
          <c:idx val="0"/>
          <c:order val="0"/>
          <c:tx>
            <c:strRef>
              <c:f>'Sesión 14 parte 2'!$A$33</c:f>
              <c:strCache>
                <c:ptCount val="1"/>
                <c:pt idx="0">
                  <c:v>I001</c:v>
                </c:pt>
              </c:strCache>
            </c:strRef>
          </c:tx>
          <c:spPr>
            <a:solidFill>
              <a:schemeClr val="accent1">
                <a:alpha val="75000"/>
              </a:schemeClr>
            </a:solidFill>
            <a:ln w="25400">
              <a:noFill/>
            </a:ln>
            <a:effectLst/>
          </c:spPr>
          <c:invertIfNegative val="0"/>
          <c:xVal>
            <c:numRef>
              <c:f>'Sesión 14 parte 2'!$F$33</c:f>
              <c:numCache>
                <c:formatCode>General</c:formatCode>
                <c:ptCount val="1"/>
                <c:pt idx="0">
                  <c:v>10</c:v>
                </c:pt>
              </c:numCache>
            </c:numRef>
          </c:xVal>
          <c:yVal>
            <c:numRef>
              <c:f>'Sesión 14 parte 2'!$E$33</c:f>
              <c:numCache>
                <c:formatCode>General</c:formatCode>
                <c:ptCount val="1"/>
                <c:pt idx="0">
                  <c:v>10</c:v>
                </c:pt>
              </c:numCache>
            </c:numRef>
          </c:yVal>
          <c:bubbleSize>
            <c:numRef>
              <c:f>'Sesión 14 parte 2'!$D$33</c:f>
              <c:numCache>
                <c:formatCode>General</c:formatCode>
                <c:ptCount val="1"/>
                <c:pt idx="0">
                  <c:v>6</c:v>
                </c:pt>
              </c:numCache>
            </c:numRef>
          </c:bubbleSize>
          <c:bubble3D val="0"/>
          <c:extLst>
            <c:ext xmlns:c16="http://schemas.microsoft.com/office/drawing/2014/chart" uri="{C3380CC4-5D6E-409C-BE32-E72D297353CC}">
              <c16:uniqueId val="{00000000-B79C-4827-A441-9F6BB08E0AA2}"/>
            </c:ext>
          </c:extLst>
        </c:ser>
        <c:ser>
          <c:idx val="1"/>
          <c:order val="1"/>
          <c:tx>
            <c:strRef>
              <c:f>'Sesión 14 parte 2'!$A$34</c:f>
              <c:strCache>
                <c:ptCount val="1"/>
                <c:pt idx="0">
                  <c:v>I002</c:v>
                </c:pt>
              </c:strCache>
            </c:strRef>
          </c:tx>
          <c:spPr>
            <a:solidFill>
              <a:schemeClr val="accent2">
                <a:alpha val="75000"/>
              </a:schemeClr>
            </a:solidFill>
            <a:ln w="25400">
              <a:noFill/>
            </a:ln>
            <a:effectLst/>
          </c:spPr>
          <c:invertIfNegative val="0"/>
          <c:xVal>
            <c:numRef>
              <c:f>'Sesión 14 parte 2'!$F$34</c:f>
              <c:numCache>
                <c:formatCode>General</c:formatCode>
                <c:ptCount val="1"/>
                <c:pt idx="0">
                  <c:v>10</c:v>
                </c:pt>
              </c:numCache>
            </c:numRef>
          </c:xVal>
          <c:yVal>
            <c:numRef>
              <c:f>'Sesión 14 parte 2'!$E$34</c:f>
              <c:numCache>
                <c:formatCode>General</c:formatCode>
                <c:ptCount val="1"/>
                <c:pt idx="0">
                  <c:v>10</c:v>
                </c:pt>
              </c:numCache>
            </c:numRef>
          </c:yVal>
          <c:bubbleSize>
            <c:numRef>
              <c:f>'Sesión 14 parte 2'!$D$34</c:f>
              <c:numCache>
                <c:formatCode>General</c:formatCode>
                <c:ptCount val="1"/>
                <c:pt idx="0">
                  <c:v>7</c:v>
                </c:pt>
              </c:numCache>
            </c:numRef>
          </c:bubbleSize>
          <c:bubble3D val="0"/>
          <c:extLst>
            <c:ext xmlns:c16="http://schemas.microsoft.com/office/drawing/2014/chart" uri="{C3380CC4-5D6E-409C-BE32-E72D297353CC}">
              <c16:uniqueId val="{00000001-B79C-4827-A441-9F6BB08E0AA2}"/>
            </c:ext>
          </c:extLst>
        </c:ser>
        <c:ser>
          <c:idx val="2"/>
          <c:order val="2"/>
          <c:tx>
            <c:strRef>
              <c:f>'Sesión 14 parte 2'!$A$35</c:f>
              <c:strCache>
                <c:ptCount val="1"/>
                <c:pt idx="0">
                  <c:v>I003</c:v>
                </c:pt>
              </c:strCache>
            </c:strRef>
          </c:tx>
          <c:spPr>
            <a:solidFill>
              <a:schemeClr val="accent3">
                <a:alpha val="75000"/>
              </a:schemeClr>
            </a:solidFill>
            <a:ln w="25400">
              <a:noFill/>
            </a:ln>
            <a:effectLst/>
          </c:spPr>
          <c:invertIfNegative val="0"/>
          <c:xVal>
            <c:numRef>
              <c:f>'Sesión 14 parte 2'!$F$35</c:f>
              <c:numCache>
                <c:formatCode>General</c:formatCode>
                <c:ptCount val="1"/>
                <c:pt idx="0">
                  <c:v>10</c:v>
                </c:pt>
              </c:numCache>
            </c:numRef>
          </c:xVal>
          <c:yVal>
            <c:numRef>
              <c:f>'Sesión 14 parte 2'!$E$35</c:f>
              <c:numCache>
                <c:formatCode>General</c:formatCode>
                <c:ptCount val="1"/>
                <c:pt idx="0">
                  <c:v>10</c:v>
                </c:pt>
              </c:numCache>
            </c:numRef>
          </c:yVal>
          <c:bubbleSize>
            <c:numRef>
              <c:f>'Sesión 14 parte 2'!$D$35</c:f>
              <c:numCache>
                <c:formatCode>General</c:formatCode>
                <c:ptCount val="1"/>
                <c:pt idx="0">
                  <c:v>6</c:v>
                </c:pt>
              </c:numCache>
            </c:numRef>
          </c:bubbleSize>
          <c:bubble3D val="0"/>
          <c:extLst>
            <c:ext xmlns:c16="http://schemas.microsoft.com/office/drawing/2014/chart" uri="{C3380CC4-5D6E-409C-BE32-E72D297353CC}">
              <c16:uniqueId val="{00000002-B79C-4827-A441-9F6BB08E0AA2}"/>
            </c:ext>
          </c:extLst>
        </c:ser>
        <c:ser>
          <c:idx val="3"/>
          <c:order val="3"/>
          <c:tx>
            <c:strRef>
              <c:f>'Sesión 14 parte 2'!$A$36</c:f>
              <c:strCache>
                <c:ptCount val="1"/>
                <c:pt idx="0">
                  <c:v>I004</c:v>
                </c:pt>
              </c:strCache>
            </c:strRef>
          </c:tx>
          <c:spPr>
            <a:solidFill>
              <a:schemeClr val="accent4">
                <a:alpha val="75000"/>
              </a:schemeClr>
            </a:solidFill>
            <a:ln w="25400">
              <a:noFill/>
            </a:ln>
            <a:effectLst/>
          </c:spPr>
          <c:invertIfNegative val="0"/>
          <c:xVal>
            <c:numRef>
              <c:f>'Sesión 14 parte 2'!$F$36</c:f>
              <c:numCache>
                <c:formatCode>General</c:formatCode>
                <c:ptCount val="1"/>
                <c:pt idx="0">
                  <c:v>10</c:v>
                </c:pt>
              </c:numCache>
            </c:numRef>
          </c:xVal>
          <c:yVal>
            <c:numRef>
              <c:f>'Sesión 14 parte 2'!$E$36</c:f>
              <c:numCache>
                <c:formatCode>General</c:formatCode>
                <c:ptCount val="1"/>
                <c:pt idx="0">
                  <c:v>10</c:v>
                </c:pt>
              </c:numCache>
            </c:numRef>
          </c:yVal>
          <c:bubbleSize>
            <c:numRef>
              <c:f>'Sesión 14 parte 2'!$D$36</c:f>
              <c:numCache>
                <c:formatCode>General</c:formatCode>
                <c:ptCount val="1"/>
                <c:pt idx="0">
                  <c:v>8</c:v>
                </c:pt>
              </c:numCache>
            </c:numRef>
          </c:bubbleSize>
          <c:bubble3D val="0"/>
          <c:extLst>
            <c:ext xmlns:c16="http://schemas.microsoft.com/office/drawing/2014/chart" uri="{C3380CC4-5D6E-409C-BE32-E72D297353CC}">
              <c16:uniqueId val="{00000003-B79C-4827-A441-9F6BB08E0AA2}"/>
            </c:ext>
          </c:extLst>
        </c:ser>
        <c:ser>
          <c:idx val="4"/>
          <c:order val="4"/>
          <c:tx>
            <c:strRef>
              <c:f>'Sesión 14 parte 2'!$A$37</c:f>
              <c:strCache>
                <c:ptCount val="1"/>
                <c:pt idx="0">
                  <c:v>I005</c:v>
                </c:pt>
              </c:strCache>
            </c:strRef>
          </c:tx>
          <c:spPr>
            <a:solidFill>
              <a:schemeClr val="accent5">
                <a:alpha val="75000"/>
              </a:schemeClr>
            </a:solidFill>
            <a:ln w="25400">
              <a:noFill/>
            </a:ln>
            <a:effectLst/>
          </c:spPr>
          <c:invertIfNegative val="0"/>
          <c:xVal>
            <c:numRef>
              <c:f>'Sesión 14 parte 2'!$F$37</c:f>
              <c:numCache>
                <c:formatCode>General</c:formatCode>
                <c:ptCount val="1"/>
                <c:pt idx="0">
                  <c:v>10</c:v>
                </c:pt>
              </c:numCache>
            </c:numRef>
          </c:xVal>
          <c:yVal>
            <c:numRef>
              <c:f>'Sesión 14 parte 2'!$E$37</c:f>
              <c:numCache>
                <c:formatCode>General</c:formatCode>
                <c:ptCount val="1"/>
                <c:pt idx="0">
                  <c:v>10</c:v>
                </c:pt>
              </c:numCache>
            </c:numRef>
          </c:yVal>
          <c:bubbleSize>
            <c:numRef>
              <c:f>'Sesión 14 parte 2'!$D$37</c:f>
              <c:numCache>
                <c:formatCode>General</c:formatCode>
                <c:ptCount val="1"/>
                <c:pt idx="0">
                  <c:v>4</c:v>
                </c:pt>
              </c:numCache>
            </c:numRef>
          </c:bubbleSize>
          <c:bubble3D val="0"/>
          <c:extLst>
            <c:ext xmlns:c16="http://schemas.microsoft.com/office/drawing/2014/chart" uri="{C3380CC4-5D6E-409C-BE32-E72D297353CC}">
              <c16:uniqueId val="{00000004-B79C-4827-A441-9F6BB08E0AA2}"/>
            </c:ext>
          </c:extLst>
        </c:ser>
        <c:ser>
          <c:idx val="5"/>
          <c:order val="5"/>
          <c:tx>
            <c:strRef>
              <c:f>'Sesión 14 parte 2'!$A$38</c:f>
              <c:strCache>
                <c:ptCount val="1"/>
                <c:pt idx="0">
                  <c:v>I006</c:v>
                </c:pt>
              </c:strCache>
            </c:strRef>
          </c:tx>
          <c:spPr>
            <a:solidFill>
              <a:schemeClr val="accent6">
                <a:alpha val="75000"/>
              </a:schemeClr>
            </a:solidFill>
            <a:ln w="25400">
              <a:noFill/>
            </a:ln>
            <a:effectLst/>
          </c:spPr>
          <c:invertIfNegative val="0"/>
          <c:xVal>
            <c:numRef>
              <c:f>'Sesión 14 parte 2'!$F$38</c:f>
              <c:numCache>
                <c:formatCode>General</c:formatCode>
                <c:ptCount val="1"/>
                <c:pt idx="0">
                  <c:v>10</c:v>
                </c:pt>
              </c:numCache>
            </c:numRef>
          </c:xVal>
          <c:yVal>
            <c:numRef>
              <c:f>'Sesión 14 parte 2'!$E$38</c:f>
              <c:numCache>
                <c:formatCode>General</c:formatCode>
                <c:ptCount val="1"/>
                <c:pt idx="0">
                  <c:v>10</c:v>
                </c:pt>
              </c:numCache>
            </c:numRef>
          </c:yVal>
          <c:bubbleSize>
            <c:numRef>
              <c:f>'Sesión 14 parte 2'!$D$38</c:f>
              <c:numCache>
                <c:formatCode>General</c:formatCode>
                <c:ptCount val="1"/>
                <c:pt idx="0">
                  <c:v>8</c:v>
                </c:pt>
              </c:numCache>
            </c:numRef>
          </c:bubbleSize>
          <c:bubble3D val="0"/>
          <c:extLst>
            <c:ext xmlns:c16="http://schemas.microsoft.com/office/drawing/2014/chart" uri="{C3380CC4-5D6E-409C-BE32-E72D297353CC}">
              <c16:uniqueId val="{00000005-B79C-4827-A441-9F6BB08E0AA2}"/>
            </c:ext>
          </c:extLst>
        </c:ser>
        <c:ser>
          <c:idx val="6"/>
          <c:order val="6"/>
          <c:tx>
            <c:strRef>
              <c:f>'Sesión 14 parte 2'!$A$39</c:f>
              <c:strCache>
                <c:ptCount val="1"/>
                <c:pt idx="0">
                  <c:v>I007</c:v>
                </c:pt>
              </c:strCache>
            </c:strRef>
          </c:tx>
          <c:spPr>
            <a:solidFill>
              <a:schemeClr val="accent1">
                <a:lumMod val="60000"/>
                <a:alpha val="75000"/>
              </a:schemeClr>
            </a:solidFill>
            <a:ln w="25400">
              <a:noFill/>
            </a:ln>
            <a:effectLst/>
          </c:spPr>
          <c:invertIfNegative val="0"/>
          <c:xVal>
            <c:numRef>
              <c:f>'Sesión 14 parte 2'!$F$39</c:f>
              <c:numCache>
                <c:formatCode>General</c:formatCode>
                <c:ptCount val="1"/>
                <c:pt idx="0">
                  <c:v>10</c:v>
                </c:pt>
              </c:numCache>
            </c:numRef>
          </c:xVal>
          <c:yVal>
            <c:numRef>
              <c:f>'Sesión 14 parte 2'!$E$39</c:f>
              <c:numCache>
                <c:formatCode>General</c:formatCode>
                <c:ptCount val="1"/>
                <c:pt idx="0">
                  <c:v>10</c:v>
                </c:pt>
              </c:numCache>
            </c:numRef>
          </c:yVal>
          <c:bubbleSize>
            <c:numRef>
              <c:f>'Sesión 14 parte 2'!$D$39</c:f>
              <c:numCache>
                <c:formatCode>General</c:formatCode>
                <c:ptCount val="1"/>
                <c:pt idx="0">
                  <c:v>8</c:v>
                </c:pt>
              </c:numCache>
            </c:numRef>
          </c:bubbleSize>
          <c:bubble3D val="0"/>
          <c:extLst>
            <c:ext xmlns:c16="http://schemas.microsoft.com/office/drawing/2014/chart" uri="{C3380CC4-5D6E-409C-BE32-E72D297353CC}">
              <c16:uniqueId val="{00000006-B79C-4827-A441-9F6BB08E0AA2}"/>
            </c:ext>
          </c:extLst>
        </c:ser>
        <c:dLbls>
          <c:showLegendKey val="0"/>
          <c:showVal val="0"/>
          <c:showCatName val="0"/>
          <c:showSerName val="0"/>
          <c:showPercent val="0"/>
          <c:showBubbleSize val="0"/>
        </c:dLbls>
        <c:bubbleScale val="100"/>
        <c:showNegBubbles val="0"/>
        <c:axId val="789945872"/>
        <c:axId val="789939312"/>
      </c:bubbleChart>
      <c:valAx>
        <c:axId val="789945872"/>
        <c:scaling>
          <c:orientation val="minMax"/>
          <c:max val="1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r>
                  <a:rPr lang="es-CO">
                    <a:solidFill>
                      <a:sysClr val="windowText" lastClr="000000"/>
                    </a:solidFill>
                  </a:rPr>
                  <a:t>Tiempo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title>
        <c:numFmt formatCode="General" sourceLinked="1"/>
        <c:majorTickMark val="cross"/>
        <c:minorTickMark val="none"/>
        <c:tickLblPos val="nextTo"/>
        <c:spPr>
          <a:noFill/>
          <a:ln w="22225" cap="flat" cmpd="sng" algn="ctr">
            <a:solidFill>
              <a:srgbClr val="EF199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crossAx val="789939312"/>
        <c:crossesAt val="0"/>
        <c:crossBetween val="midCat"/>
        <c:majorUnit val="1"/>
        <c:minorUnit val="0.5"/>
      </c:valAx>
      <c:valAx>
        <c:axId val="789939312"/>
        <c:scaling>
          <c:orientation val="minMax"/>
          <c:max val="12"/>
          <c:min val="0"/>
        </c:scaling>
        <c:delete val="0"/>
        <c:axPos val="l"/>
        <c:majorGridlines>
          <c:spPr>
            <a:ln w="9525" cap="flat" cmpd="sng" algn="ctr">
              <a:solidFill>
                <a:schemeClr val="tx1">
                  <a:lumMod val="15000"/>
                  <a:lumOff val="85000"/>
                </a:schemeClr>
              </a:solidFill>
              <a:round/>
            </a:ln>
            <a:effectLst>
              <a:softEdge rad="0"/>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r>
                  <a:rPr lang="es-CO">
                    <a:solidFill>
                      <a:sysClr val="windowText" lastClr="000000"/>
                    </a:solidFill>
                  </a:rPr>
                  <a:t>Costo</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title>
        <c:numFmt formatCode="General" sourceLinked="1"/>
        <c:majorTickMark val="cross"/>
        <c:minorTickMark val="none"/>
        <c:tickLblPos val="nextTo"/>
        <c:spPr>
          <a:noFill/>
          <a:ln w="19050" cap="flat" cmpd="sng" algn="ctr">
            <a:solidFill>
              <a:srgbClr val="EF199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crossAx val="789945872"/>
        <c:crossesAt val="0"/>
        <c:crossBetween val="midCat"/>
        <c:majorUnit val="1"/>
        <c:minorUnit val="0.5"/>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tillium Web" panose="00000500000000000000" pitchFamily="2"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228600</xdr:colOff>
      <xdr:row>42</xdr:row>
      <xdr:rowOff>180975</xdr:rowOff>
    </xdr:from>
    <xdr:to>
      <xdr:col>3</xdr:col>
      <xdr:colOff>142875</xdr:colOff>
      <xdr:row>67</xdr:row>
      <xdr:rowOff>19050</xdr:rowOff>
    </xdr:to>
    <xdr:grpSp>
      <xdr:nvGrpSpPr>
        <xdr:cNvPr id="13" name="Grupo 12">
          <a:extLst>
            <a:ext uri="{FF2B5EF4-FFF2-40B4-BE49-F238E27FC236}">
              <a16:creationId xmlns:a16="http://schemas.microsoft.com/office/drawing/2014/main" id="{DF1DF1B2-A7E2-4E95-B76D-F0722862033B}"/>
            </a:ext>
          </a:extLst>
        </xdr:cNvPr>
        <xdr:cNvGrpSpPr/>
      </xdr:nvGrpSpPr>
      <xdr:grpSpPr>
        <a:xfrm>
          <a:off x="228600" y="14255563"/>
          <a:ext cx="5371540" cy="4690222"/>
          <a:chOff x="8713303" y="7293827"/>
          <a:chExt cx="5472234" cy="3554657"/>
        </a:xfrm>
      </xdr:grpSpPr>
      <xdr:grpSp>
        <xdr:nvGrpSpPr>
          <xdr:cNvPr id="12" name="Grupo 11">
            <a:extLst>
              <a:ext uri="{FF2B5EF4-FFF2-40B4-BE49-F238E27FC236}">
                <a16:creationId xmlns:a16="http://schemas.microsoft.com/office/drawing/2014/main" id="{A4D2C98F-14DF-41A1-AC92-8520A57D74EC}"/>
              </a:ext>
            </a:extLst>
          </xdr:cNvPr>
          <xdr:cNvGrpSpPr/>
        </xdr:nvGrpSpPr>
        <xdr:grpSpPr>
          <a:xfrm>
            <a:off x="8713303" y="7293827"/>
            <a:ext cx="5472234" cy="3554657"/>
            <a:chOff x="8713303" y="7187810"/>
            <a:chExt cx="5472234" cy="3554657"/>
          </a:xfrm>
        </xdr:grpSpPr>
        <xdr:grpSp>
          <xdr:nvGrpSpPr>
            <xdr:cNvPr id="22" name="Grupo 21">
              <a:extLst>
                <a:ext uri="{FF2B5EF4-FFF2-40B4-BE49-F238E27FC236}">
                  <a16:creationId xmlns:a16="http://schemas.microsoft.com/office/drawing/2014/main" id="{EA3FEAAF-7AD4-45BD-9147-EA9599520F5B}"/>
                </a:ext>
              </a:extLst>
            </xdr:cNvPr>
            <xdr:cNvGrpSpPr/>
          </xdr:nvGrpSpPr>
          <xdr:grpSpPr>
            <a:xfrm>
              <a:off x="8713303" y="7187810"/>
              <a:ext cx="5472234" cy="3554657"/>
              <a:chOff x="6016494" y="12805409"/>
              <a:chExt cx="4735017" cy="2807245"/>
            </a:xfrm>
          </xdr:grpSpPr>
          <xdr:graphicFrame macro="">
            <xdr:nvGraphicFramePr>
              <xdr:cNvPr id="20" name="Gráfico 19">
                <a:extLst>
                  <a:ext uri="{FF2B5EF4-FFF2-40B4-BE49-F238E27FC236}">
                    <a16:creationId xmlns:a16="http://schemas.microsoft.com/office/drawing/2014/main" id="{96EE5F5A-85F9-4C73-AEAF-AB667F64335F}"/>
                  </a:ext>
                </a:extLst>
              </xdr:cNvPr>
              <xdr:cNvGraphicFramePr/>
            </xdr:nvGraphicFramePr>
            <xdr:xfrm>
              <a:off x="6016494" y="12805409"/>
              <a:ext cx="4571999" cy="272933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1" name="CuadroTexto 20">
                <a:extLst>
                  <a:ext uri="{FF2B5EF4-FFF2-40B4-BE49-F238E27FC236}">
                    <a16:creationId xmlns:a16="http://schemas.microsoft.com/office/drawing/2014/main" id="{71285AB2-2245-4B5A-B3A7-DD33B131AD09}"/>
                  </a:ext>
                </a:extLst>
              </xdr:cNvPr>
              <xdr:cNvSpPr txBox="1"/>
            </xdr:nvSpPr>
            <xdr:spPr>
              <a:xfrm>
                <a:off x="9378186" y="15342515"/>
                <a:ext cx="1373325" cy="270139"/>
              </a:xfrm>
              <a:prstGeom prst="diamond">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solidFill>
                      <a:sysClr val="windowText" lastClr="000000"/>
                    </a:solidFill>
                    <a:latin typeface="Titillium Web" panose="00000500000000000000" pitchFamily="2" charset="0"/>
                  </a:rPr>
                  <a:t>Tamaño: Valor público</a:t>
                </a:r>
              </a:p>
            </xdr:txBody>
          </xdr:sp>
        </xdr:grpSp>
        <xdr:cxnSp macro="">
          <xdr:nvCxnSpPr>
            <xdr:cNvPr id="3" name="Conector recto 2">
              <a:extLst>
                <a:ext uri="{FF2B5EF4-FFF2-40B4-BE49-F238E27FC236}">
                  <a16:creationId xmlns:a16="http://schemas.microsoft.com/office/drawing/2014/main" id="{258F5BE1-9EF0-4CAE-ABC0-CBE125F13135}"/>
                </a:ext>
              </a:extLst>
            </xdr:cNvPr>
            <xdr:cNvCxnSpPr/>
          </xdr:nvCxnSpPr>
          <xdr:spPr>
            <a:xfrm>
              <a:off x="10989028" y="8280242"/>
              <a:ext cx="7434" cy="1963261"/>
            </a:xfrm>
            <a:prstGeom prst="line">
              <a:avLst/>
            </a:prstGeom>
          </xdr:spPr>
          <xdr:style>
            <a:lnRef idx="3">
              <a:schemeClr val="accent2"/>
            </a:lnRef>
            <a:fillRef idx="0">
              <a:schemeClr val="accent2"/>
            </a:fillRef>
            <a:effectRef idx="2">
              <a:schemeClr val="accent2"/>
            </a:effectRef>
            <a:fontRef idx="minor">
              <a:schemeClr val="tx1"/>
            </a:fontRef>
          </xdr:style>
        </xdr:cxnSp>
        <xdr:cxnSp macro="">
          <xdr:nvCxnSpPr>
            <xdr:cNvPr id="9" name="Conector recto 8">
              <a:extLst>
                <a:ext uri="{FF2B5EF4-FFF2-40B4-BE49-F238E27FC236}">
                  <a16:creationId xmlns:a16="http://schemas.microsoft.com/office/drawing/2014/main" id="{D59A3A26-7714-4725-AC01-B67112F7EC11}"/>
                </a:ext>
              </a:extLst>
            </xdr:cNvPr>
            <xdr:cNvCxnSpPr/>
          </xdr:nvCxnSpPr>
          <xdr:spPr>
            <a:xfrm flipV="1">
              <a:off x="9274592" y="9094189"/>
              <a:ext cx="3282498" cy="3717"/>
            </a:xfrm>
            <a:prstGeom prst="line">
              <a:avLst/>
            </a:prstGeom>
          </xdr:spPr>
          <xdr:style>
            <a:lnRef idx="3">
              <a:schemeClr val="accent2"/>
            </a:lnRef>
            <a:fillRef idx="0">
              <a:schemeClr val="accent2"/>
            </a:fillRef>
            <a:effectRef idx="2">
              <a:schemeClr val="accent2"/>
            </a:effectRef>
            <a:fontRef idx="minor">
              <a:schemeClr val="tx1"/>
            </a:fontRef>
          </xdr:style>
        </xdr:cxnSp>
      </xdr:grpSp>
      <xdr:sp macro="" textlink="">
        <xdr:nvSpPr>
          <xdr:cNvPr id="11" name="CuadroTexto 10">
            <a:extLst>
              <a:ext uri="{FF2B5EF4-FFF2-40B4-BE49-F238E27FC236}">
                <a16:creationId xmlns:a16="http://schemas.microsoft.com/office/drawing/2014/main" id="{0B9FDFA8-0F01-4F2B-9745-89B0B2CD59A9}"/>
              </a:ext>
            </a:extLst>
          </xdr:cNvPr>
          <xdr:cNvSpPr txBox="1"/>
        </xdr:nvSpPr>
        <xdr:spPr>
          <a:xfrm>
            <a:off x="9501810" y="9630028"/>
            <a:ext cx="1351722" cy="292585"/>
          </a:xfrm>
          <a:prstGeom prst="diamond">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1100"/>
              <a:t>Victorias</a:t>
            </a:r>
            <a:r>
              <a:rPr lang="es-CO" sz="1100" baseline="0"/>
              <a:t> tempranas de baja complejidad</a:t>
            </a:r>
            <a:endParaRPr lang="es-CO" sz="1100"/>
          </a:p>
        </xdr:txBody>
      </xdr:sp>
      <xdr:sp macro="" textlink="">
        <xdr:nvSpPr>
          <xdr:cNvPr id="15" name="CuadroTexto 14">
            <a:extLst>
              <a:ext uri="{FF2B5EF4-FFF2-40B4-BE49-F238E27FC236}">
                <a16:creationId xmlns:a16="http://schemas.microsoft.com/office/drawing/2014/main" id="{C7696140-44FF-401C-81E1-1BFE3D6B763A}"/>
              </a:ext>
            </a:extLst>
          </xdr:cNvPr>
          <xdr:cNvSpPr txBox="1"/>
        </xdr:nvSpPr>
        <xdr:spPr>
          <a:xfrm>
            <a:off x="9492807" y="8637729"/>
            <a:ext cx="1338038" cy="177218"/>
          </a:xfrm>
          <a:prstGeom prst="diamond">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Victorias</a:t>
            </a:r>
            <a:r>
              <a:rPr lang="es-CO" sz="1100" baseline="0"/>
              <a:t> tempranas</a:t>
            </a:r>
            <a:endParaRPr lang="es-CO" sz="1100"/>
          </a:p>
        </xdr:txBody>
      </xdr:sp>
      <xdr:sp macro="" textlink="">
        <xdr:nvSpPr>
          <xdr:cNvPr id="16" name="CuadroTexto 15">
            <a:extLst>
              <a:ext uri="{FF2B5EF4-FFF2-40B4-BE49-F238E27FC236}">
                <a16:creationId xmlns:a16="http://schemas.microsoft.com/office/drawing/2014/main" id="{BC051CD3-E19E-478A-987C-C6C8B5B2F736}"/>
              </a:ext>
            </a:extLst>
          </xdr:cNvPr>
          <xdr:cNvSpPr txBox="1"/>
        </xdr:nvSpPr>
        <xdr:spPr>
          <a:xfrm>
            <a:off x="11467526" y="8676448"/>
            <a:ext cx="837602" cy="264560"/>
          </a:xfrm>
          <a:prstGeom prst="diamond">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Largo plazo</a:t>
            </a:r>
          </a:p>
        </xdr:txBody>
      </xdr:sp>
      <xdr:sp macro="" textlink="">
        <xdr:nvSpPr>
          <xdr:cNvPr id="17" name="CuadroTexto 16">
            <a:extLst>
              <a:ext uri="{FF2B5EF4-FFF2-40B4-BE49-F238E27FC236}">
                <a16:creationId xmlns:a16="http://schemas.microsoft.com/office/drawing/2014/main" id="{04E963AB-65D6-4470-9B0A-CB1FF133F4F3}"/>
              </a:ext>
            </a:extLst>
          </xdr:cNvPr>
          <xdr:cNvSpPr txBox="1"/>
        </xdr:nvSpPr>
        <xdr:spPr>
          <a:xfrm>
            <a:off x="11397015" y="9383152"/>
            <a:ext cx="1175432" cy="292585"/>
          </a:xfrm>
          <a:prstGeom prst="diamond">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100"/>
              <a:t>Largo plazo y</a:t>
            </a:r>
            <a:r>
              <a:rPr lang="es-CO" sz="1100" baseline="0"/>
              <a:t> baja complejidad</a:t>
            </a:r>
            <a:endParaRPr lang="es-CO" sz="1100"/>
          </a:p>
        </xdr:txBody>
      </xdr:sp>
    </xdr:grpSp>
    <xdr:clientData/>
  </xdr:twoCellAnchor>
  <xdr:twoCellAnchor>
    <xdr:from>
      <xdr:col>3</xdr:col>
      <xdr:colOff>104775</xdr:colOff>
      <xdr:row>43</xdr:row>
      <xdr:rowOff>19050</xdr:rowOff>
    </xdr:from>
    <xdr:to>
      <xdr:col>7</xdr:col>
      <xdr:colOff>590550</xdr:colOff>
      <xdr:row>67</xdr:row>
      <xdr:rowOff>0</xdr:rowOff>
    </xdr:to>
    <xdr:grpSp>
      <xdr:nvGrpSpPr>
        <xdr:cNvPr id="14" name="Grupo 13">
          <a:extLst>
            <a:ext uri="{FF2B5EF4-FFF2-40B4-BE49-F238E27FC236}">
              <a16:creationId xmlns:a16="http://schemas.microsoft.com/office/drawing/2014/main" id="{545A091A-8676-4972-8B65-5FED67BE74DF}"/>
            </a:ext>
          </a:extLst>
        </xdr:cNvPr>
        <xdr:cNvGrpSpPr/>
      </xdr:nvGrpSpPr>
      <xdr:grpSpPr>
        <a:xfrm>
          <a:off x="5562040" y="14284138"/>
          <a:ext cx="5259481" cy="4642597"/>
          <a:chOff x="8713305" y="7293831"/>
          <a:chExt cx="5472235" cy="3554658"/>
        </a:xfrm>
      </xdr:grpSpPr>
      <xdr:grpSp>
        <xdr:nvGrpSpPr>
          <xdr:cNvPr id="18" name="Grupo 17">
            <a:extLst>
              <a:ext uri="{FF2B5EF4-FFF2-40B4-BE49-F238E27FC236}">
                <a16:creationId xmlns:a16="http://schemas.microsoft.com/office/drawing/2014/main" id="{2384AF1B-3CA4-4D1D-90F5-67CFB2CABF90}"/>
              </a:ext>
            </a:extLst>
          </xdr:cNvPr>
          <xdr:cNvGrpSpPr/>
        </xdr:nvGrpSpPr>
        <xdr:grpSpPr>
          <a:xfrm>
            <a:off x="8713305" y="7293831"/>
            <a:ext cx="5472235" cy="3554658"/>
            <a:chOff x="8713305" y="7187814"/>
            <a:chExt cx="5472235" cy="3554658"/>
          </a:xfrm>
        </xdr:grpSpPr>
        <xdr:grpSp>
          <xdr:nvGrpSpPr>
            <xdr:cNvPr id="26" name="Grupo 25">
              <a:extLst>
                <a:ext uri="{FF2B5EF4-FFF2-40B4-BE49-F238E27FC236}">
                  <a16:creationId xmlns:a16="http://schemas.microsoft.com/office/drawing/2014/main" id="{7737C868-8F07-4245-9238-5709B76981BE}"/>
                </a:ext>
              </a:extLst>
            </xdr:cNvPr>
            <xdr:cNvGrpSpPr/>
          </xdr:nvGrpSpPr>
          <xdr:grpSpPr>
            <a:xfrm>
              <a:off x="8713305" y="7187814"/>
              <a:ext cx="5472235" cy="3554658"/>
              <a:chOff x="6016494" y="12805409"/>
              <a:chExt cx="4735017" cy="2807245"/>
            </a:xfrm>
          </xdr:grpSpPr>
          <xdr:graphicFrame macro="">
            <xdr:nvGraphicFramePr>
              <xdr:cNvPr id="29" name="Gráfico 28">
                <a:extLst>
                  <a:ext uri="{FF2B5EF4-FFF2-40B4-BE49-F238E27FC236}">
                    <a16:creationId xmlns:a16="http://schemas.microsoft.com/office/drawing/2014/main" id="{EBACFFF6-24A4-4147-B2AB-41200FC83335}"/>
                  </a:ext>
                </a:extLst>
              </xdr:cNvPr>
              <xdr:cNvGraphicFramePr/>
            </xdr:nvGraphicFramePr>
            <xdr:xfrm>
              <a:off x="6016494" y="12805409"/>
              <a:ext cx="4571999" cy="2729331"/>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0" name="CuadroTexto 29">
                <a:extLst>
                  <a:ext uri="{FF2B5EF4-FFF2-40B4-BE49-F238E27FC236}">
                    <a16:creationId xmlns:a16="http://schemas.microsoft.com/office/drawing/2014/main" id="{C59947E6-C107-4C14-A728-0ACA814F4D55}"/>
                  </a:ext>
                </a:extLst>
              </xdr:cNvPr>
              <xdr:cNvSpPr txBox="1"/>
            </xdr:nvSpPr>
            <xdr:spPr>
              <a:xfrm>
                <a:off x="9378186" y="15342515"/>
                <a:ext cx="1373325" cy="270139"/>
              </a:xfrm>
              <a:prstGeom prst="rect">
                <a:avLst/>
              </a:prstGeom>
              <a:solidFill>
                <a:srgbClr val="FFFFFF"/>
              </a:solidFill>
              <a:ln w="12700">
                <a:solidFill>
                  <a:srgbClr val="000000"/>
                </a:solidFill>
                <a:prstDash val="solid"/>
              </a:ln>
              <a:effectLst/>
            </xdr:spPr>
            <xdr:style>
              <a:lnRef idx="0">
                <a:scrgbClr r="0" g="0" b="0"/>
              </a:lnRef>
              <a:fillRef idx="0">
                <a:scrgbClr r="0" g="0" b="0"/>
              </a:fillRef>
              <a:effectRef idx="0">
                <a:scrgbClr r="0" g="0" b="0"/>
              </a:effectRef>
              <a:fontRef idx="minor">
                <a:srgbClr val="000000"/>
              </a:fontRef>
            </xdr:style>
            <xdr:txBody>
              <a:bodyPr vertOverflow="clip" horzOverflow="clip" wrap="none" rtlCol="0" anchor="t">
                <a:spAutoFit/>
              </a:bodyPr>
              <a:lstStyle/>
              <a:p>
                <a:r>
                  <a:rPr lang="es-CO" sz="1000">
                    <a:solidFill>
                      <a:sysClr val="windowText" lastClr="000000"/>
                    </a:solidFill>
                    <a:latin typeface="Titillium Web" panose="00000500000000000000" pitchFamily="2" charset="0"/>
                  </a:rPr>
                  <a:t>Tamaño: Valor público</a:t>
                </a:r>
              </a:p>
            </xdr:txBody>
          </xdr:sp>
        </xdr:grpSp>
        <xdr:cxnSp macro="">
          <xdr:nvCxnSpPr>
            <xdr:cNvPr id="27" name="Conector recto 26">
              <a:extLst>
                <a:ext uri="{FF2B5EF4-FFF2-40B4-BE49-F238E27FC236}">
                  <a16:creationId xmlns:a16="http://schemas.microsoft.com/office/drawing/2014/main" id="{904C8B4B-9471-4E9A-9458-3F443481C283}"/>
                </a:ext>
              </a:extLst>
            </xdr:cNvPr>
            <xdr:cNvCxnSpPr/>
          </xdr:nvCxnSpPr>
          <xdr:spPr>
            <a:xfrm>
              <a:off x="10971023" y="8286248"/>
              <a:ext cx="7434" cy="1963261"/>
            </a:xfrm>
            <a:prstGeom prst="line">
              <a:avLst/>
            </a:prstGeom>
            <a:solidFill>
              <a:srgbClr val="FFFFFF"/>
            </a:solidFill>
            <a:ln w="12700">
              <a:solidFill>
                <a:srgbClr val="000000"/>
              </a:solidFill>
              <a:prstDash val="solid"/>
            </a:ln>
            <a:effectLst/>
          </xdr:spPr>
          <xdr:style>
            <a:lnRef idx="3">
              <a:schemeClr val="accent2"/>
            </a:lnRef>
            <a:fillRef idx="0">
              <a:schemeClr val="accent2"/>
            </a:fillRef>
            <a:effectRef idx="2">
              <a:schemeClr val="accent2"/>
            </a:effectRef>
            <a:fontRef idx="minor">
              <a:schemeClr val="tx1"/>
            </a:fontRef>
          </xdr:style>
        </xdr:cxnSp>
        <xdr:cxnSp macro="">
          <xdr:nvCxnSpPr>
            <xdr:cNvPr id="28" name="Conector recto 27">
              <a:extLst>
                <a:ext uri="{FF2B5EF4-FFF2-40B4-BE49-F238E27FC236}">
                  <a16:creationId xmlns:a16="http://schemas.microsoft.com/office/drawing/2014/main" id="{11AE7436-C6D2-453B-B261-679C89C1ECF2}"/>
                </a:ext>
              </a:extLst>
            </xdr:cNvPr>
            <xdr:cNvCxnSpPr/>
          </xdr:nvCxnSpPr>
          <xdr:spPr>
            <a:xfrm flipV="1">
              <a:off x="9274592" y="9094189"/>
              <a:ext cx="3282498" cy="3717"/>
            </a:xfrm>
            <a:prstGeom prst="line">
              <a:avLst/>
            </a:prstGeom>
            <a:solidFill>
              <a:srgbClr val="FFFFFF"/>
            </a:solidFill>
            <a:ln w="12700">
              <a:solidFill>
                <a:srgbClr val="000000"/>
              </a:solidFill>
              <a:prstDash val="solid"/>
            </a:ln>
            <a:effectLst/>
          </xdr:spPr>
          <xdr:style>
            <a:lnRef idx="3">
              <a:schemeClr val="accent2"/>
            </a:lnRef>
            <a:fillRef idx="0">
              <a:schemeClr val="accent2"/>
            </a:fillRef>
            <a:effectRef idx="2">
              <a:schemeClr val="accent2"/>
            </a:effectRef>
            <a:fontRef idx="minor">
              <a:schemeClr val="tx1"/>
            </a:fontRef>
          </xdr:style>
        </xdr:cxnSp>
      </xdr:grpSp>
      <xdr:sp macro="" textlink="">
        <xdr:nvSpPr>
          <xdr:cNvPr id="19" name="CuadroTexto 18">
            <a:extLst>
              <a:ext uri="{FF2B5EF4-FFF2-40B4-BE49-F238E27FC236}">
                <a16:creationId xmlns:a16="http://schemas.microsoft.com/office/drawing/2014/main" id="{ED029665-7789-4E53-A625-74CBAF367938}"/>
              </a:ext>
            </a:extLst>
          </xdr:cNvPr>
          <xdr:cNvSpPr txBox="1"/>
        </xdr:nvSpPr>
        <xdr:spPr>
          <a:xfrm>
            <a:off x="9501810" y="9467891"/>
            <a:ext cx="1351722" cy="292585"/>
          </a:xfrm>
          <a:prstGeom prst="rect">
            <a:avLst/>
          </a:prstGeom>
          <a:solidFill>
            <a:srgbClr val="FFFFFF"/>
          </a:solidFill>
          <a:ln w="12700">
            <a:solidFill>
              <a:srgbClr val="000000"/>
            </a:solidFill>
            <a:prstDash val="solid"/>
          </a:ln>
          <a:effectLst/>
        </xdr:spPr>
        <xdr:style>
          <a:lnRef idx="0">
            <a:scrgbClr r="0" g="0" b="0"/>
          </a:lnRef>
          <a:fillRef idx="0">
            <a:scrgbClr r="0" g="0" b="0"/>
          </a:fillRef>
          <a:effectRef idx="0">
            <a:scrgbClr r="0" g="0" b="0"/>
          </a:effectRef>
          <a:fontRef idx="minor">
            <a:srgbClr val="000000"/>
          </a:fontRef>
        </xdr:style>
        <xdr:txBody>
          <a:bodyPr vertOverflow="clip" horzOverflow="clip" wrap="square" rtlCol="0" anchor="ctr">
            <a:spAutoFit/>
          </a:bodyPr>
          <a:lstStyle/>
          <a:p>
            <a:pPr algn="ctr"/>
            <a:r>
              <a:rPr lang="es-CO" sz="1100"/>
              <a:t>Victorias</a:t>
            </a:r>
            <a:r>
              <a:rPr lang="es-CO" sz="1100" baseline="0"/>
              <a:t> tempranas de bajo costo</a:t>
            </a:r>
            <a:endParaRPr lang="es-CO" sz="1100"/>
          </a:p>
        </xdr:txBody>
      </xdr:sp>
      <xdr:sp macro="" textlink="">
        <xdr:nvSpPr>
          <xdr:cNvPr id="23" name="CuadroTexto 22">
            <a:extLst>
              <a:ext uri="{FF2B5EF4-FFF2-40B4-BE49-F238E27FC236}">
                <a16:creationId xmlns:a16="http://schemas.microsoft.com/office/drawing/2014/main" id="{0E431FE8-8C4A-4ECE-AD80-9133094561DF}"/>
              </a:ext>
            </a:extLst>
          </xdr:cNvPr>
          <xdr:cNvSpPr txBox="1"/>
        </xdr:nvSpPr>
        <xdr:spPr>
          <a:xfrm>
            <a:off x="9501809" y="8547652"/>
            <a:ext cx="1338038" cy="177218"/>
          </a:xfrm>
          <a:prstGeom prst="rect">
            <a:avLst/>
          </a:prstGeom>
          <a:solidFill>
            <a:srgbClr val="FFFFFF"/>
          </a:solidFill>
          <a:ln w="12700">
            <a:solidFill>
              <a:srgbClr val="000000"/>
            </a:solidFill>
            <a:prstDash val="solid"/>
          </a:ln>
          <a:effectLst/>
        </xdr:spPr>
        <xdr:style>
          <a:lnRef idx="0">
            <a:scrgbClr r="0" g="0" b="0"/>
          </a:lnRef>
          <a:fillRef idx="0">
            <a:scrgbClr r="0" g="0" b="0"/>
          </a:fillRef>
          <a:effectRef idx="0">
            <a:scrgbClr r="0" g="0" b="0"/>
          </a:effectRef>
          <a:fontRef idx="minor">
            <a:srgbClr val="000000"/>
          </a:fontRef>
        </xdr:style>
        <xdr:txBody>
          <a:bodyPr vertOverflow="clip" horzOverflow="clip" wrap="none" rtlCol="0" anchor="t">
            <a:spAutoFit/>
          </a:bodyPr>
          <a:lstStyle/>
          <a:p>
            <a:r>
              <a:rPr lang="es-CO" sz="1100"/>
              <a:t>Victorias</a:t>
            </a:r>
            <a:r>
              <a:rPr lang="es-CO" sz="1100" baseline="0"/>
              <a:t> tempranas</a:t>
            </a:r>
            <a:endParaRPr lang="es-CO" sz="1100"/>
          </a:p>
        </xdr:txBody>
      </xdr:sp>
      <xdr:sp macro="" textlink="">
        <xdr:nvSpPr>
          <xdr:cNvPr id="24" name="CuadroTexto 23">
            <a:extLst>
              <a:ext uri="{FF2B5EF4-FFF2-40B4-BE49-F238E27FC236}">
                <a16:creationId xmlns:a16="http://schemas.microsoft.com/office/drawing/2014/main" id="{51363B0F-C5D8-4440-ABBB-BFB1D6FB9D1F}"/>
              </a:ext>
            </a:extLst>
          </xdr:cNvPr>
          <xdr:cNvSpPr txBox="1"/>
        </xdr:nvSpPr>
        <xdr:spPr>
          <a:xfrm>
            <a:off x="11512540" y="8550341"/>
            <a:ext cx="837602" cy="264560"/>
          </a:xfrm>
          <a:prstGeom prst="rect">
            <a:avLst/>
          </a:prstGeom>
          <a:solidFill>
            <a:srgbClr val="FFFFFF"/>
          </a:solidFill>
          <a:ln w="12700">
            <a:solidFill>
              <a:srgbClr val="000000"/>
            </a:solidFill>
            <a:prstDash val="solid"/>
          </a:ln>
          <a:effectLst/>
        </xdr:spPr>
        <xdr:style>
          <a:lnRef idx="0">
            <a:scrgbClr r="0" g="0" b="0"/>
          </a:lnRef>
          <a:fillRef idx="0">
            <a:scrgbClr r="0" g="0" b="0"/>
          </a:fillRef>
          <a:effectRef idx="0">
            <a:scrgbClr r="0" g="0" b="0"/>
          </a:effectRef>
          <a:fontRef idx="minor">
            <a:srgbClr val="000000"/>
          </a:fontRef>
        </xdr:style>
        <xdr:txBody>
          <a:bodyPr vertOverflow="clip" horzOverflow="clip" wrap="none" rtlCol="0" anchor="t">
            <a:spAutoFit/>
          </a:bodyPr>
          <a:lstStyle/>
          <a:p>
            <a:r>
              <a:rPr lang="es-CO" sz="1100"/>
              <a:t>Largo plazo</a:t>
            </a:r>
          </a:p>
        </xdr:txBody>
      </xdr:sp>
      <xdr:sp macro="" textlink="">
        <xdr:nvSpPr>
          <xdr:cNvPr id="25" name="CuadroTexto 24">
            <a:extLst>
              <a:ext uri="{FF2B5EF4-FFF2-40B4-BE49-F238E27FC236}">
                <a16:creationId xmlns:a16="http://schemas.microsoft.com/office/drawing/2014/main" id="{EA79E7AF-99FE-4B27-B1A3-0B519F48FB39}"/>
              </a:ext>
            </a:extLst>
          </xdr:cNvPr>
          <xdr:cNvSpPr txBox="1"/>
        </xdr:nvSpPr>
        <xdr:spPr>
          <a:xfrm>
            <a:off x="11361003" y="9497250"/>
            <a:ext cx="974036" cy="436786"/>
          </a:xfrm>
          <a:prstGeom prst="rect">
            <a:avLst/>
          </a:prstGeom>
          <a:solidFill>
            <a:srgbClr val="FFFFFF"/>
          </a:solidFill>
          <a:ln w="12700">
            <a:solidFill>
              <a:srgbClr val="000000"/>
            </a:solidFill>
            <a:prstDash val="solid"/>
          </a:ln>
          <a:effectLst/>
        </xdr:spPr>
        <xdr:style>
          <a:lnRef idx="0">
            <a:scrgbClr r="0" g="0" b="0"/>
          </a:lnRef>
          <a:fillRef idx="0">
            <a:scrgbClr r="0" g="0" b="0"/>
          </a:fillRef>
          <a:effectRef idx="0">
            <a:scrgbClr r="0" g="0" b="0"/>
          </a:effectRef>
          <a:fontRef idx="minor">
            <a:srgbClr val="000000"/>
          </a:fontRef>
        </xdr:style>
        <xdr:txBody>
          <a:bodyPr vertOverflow="clip" horzOverflow="clip" wrap="square" rtlCol="0" anchor="t">
            <a:spAutoFit/>
          </a:bodyPr>
          <a:lstStyle/>
          <a:p>
            <a:pPr algn="ctr"/>
            <a:r>
              <a:rPr lang="es-CO" sz="1100"/>
              <a:t>Largo plazo de</a:t>
            </a:r>
            <a:r>
              <a:rPr lang="es-CO" sz="1100" baseline="0"/>
              <a:t> bajo costo</a:t>
            </a:r>
            <a:endParaRPr lang="es-CO" sz="1100"/>
          </a:p>
        </xdr:txBody>
      </xdr:sp>
    </xdr:grpSp>
    <xdr:clientData/>
  </xdr:twoCellAnchor>
  <xdr:twoCellAnchor>
    <xdr:from>
      <xdr:col>5</xdr:col>
      <xdr:colOff>895350</xdr:colOff>
      <xdr:row>54</xdr:row>
      <xdr:rowOff>104775</xdr:rowOff>
    </xdr:from>
    <xdr:to>
      <xdr:col>6</xdr:col>
      <xdr:colOff>504825</xdr:colOff>
      <xdr:row>57</xdr:row>
      <xdr:rowOff>152400</xdr:rowOff>
    </xdr:to>
    <xdr:sp macro="" textlink="">
      <xdr:nvSpPr>
        <xdr:cNvPr id="2" name="Óvalo 1">
          <a:extLst>
            <a:ext uri="{FF2B5EF4-FFF2-40B4-BE49-F238E27FC236}">
              <a16:creationId xmlns:a16="http://schemas.microsoft.com/office/drawing/2014/main" id="{52D61BB5-E565-4CE5-B286-1EBF1C1BF3ED}"/>
            </a:ext>
            <a:ext uri="{147F2762-F138-4A5C-976F-8EAC2B608ADB}">
              <a16:predDERef xmlns:a16="http://schemas.microsoft.com/office/drawing/2014/main" pred="{545A091A-8676-4972-8B65-5FED67BE74DF}"/>
            </a:ext>
          </a:extLst>
        </xdr:cNvPr>
        <xdr:cNvSpPr/>
      </xdr:nvSpPr>
      <xdr:spPr>
        <a:xfrm>
          <a:off x="9086850" y="14068425"/>
          <a:ext cx="628650" cy="619125"/>
        </a:xfrm>
        <a:prstGeom prst="ellipse">
          <a:avLst/>
        </a:prstGeom>
        <a:solidFill>
          <a:srgbClr val="5B9BD4"/>
        </a:solidFill>
        <a:ln w="12700">
          <a:solidFill>
            <a:srgbClr val="41719C"/>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tlCol="0" anchor="ctr"/>
        <a:lstStyle/>
        <a:p>
          <a:pPr algn="ctr"/>
          <a:endParaRPr lang="en-US"/>
        </a:p>
      </xdr:txBody>
    </xdr:sp>
    <xdr:clientData/>
  </xdr:twoCellAnchor>
  <xdr:twoCellAnchor>
    <xdr:from>
      <xdr:col>4</xdr:col>
      <xdr:colOff>933450</xdr:colOff>
      <xdr:row>45</xdr:row>
      <xdr:rowOff>104775</xdr:rowOff>
    </xdr:from>
    <xdr:to>
      <xdr:col>5</xdr:col>
      <xdr:colOff>552450</xdr:colOff>
      <xdr:row>50</xdr:row>
      <xdr:rowOff>95250</xdr:rowOff>
    </xdr:to>
    <xdr:sp macro="" textlink="">
      <xdr:nvSpPr>
        <xdr:cNvPr id="4" name="Óvalo 3">
          <a:extLst>
            <a:ext uri="{FF2B5EF4-FFF2-40B4-BE49-F238E27FC236}">
              <a16:creationId xmlns:a16="http://schemas.microsoft.com/office/drawing/2014/main" id="{8BE95C82-086A-442F-9C8F-A9DB76525592}"/>
            </a:ext>
            <a:ext uri="{147F2762-F138-4A5C-976F-8EAC2B608ADB}">
              <a16:predDERef xmlns:a16="http://schemas.microsoft.com/office/drawing/2014/main" pred="{52D61BB5-E565-4CE5-B286-1EBF1C1BF3ED}"/>
            </a:ext>
          </a:extLst>
        </xdr:cNvPr>
        <xdr:cNvSpPr/>
      </xdr:nvSpPr>
      <xdr:spPr>
        <a:xfrm>
          <a:off x="7753350" y="12268200"/>
          <a:ext cx="990600" cy="942975"/>
        </a:xfrm>
        <a:prstGeom prst="ellipse">
          <a:avLst/>
        </a:prstGeom>
        <a:solidFill>
          <a:srgbClr val="FFBF00"/>
        </a:solidFill>
        <a:ln w="12700">
          <a:solidFill>
            <a:srgbClr val="BA8900"/>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tlCol="0" anchor="ctr"/>
        <a:lstStyle/>
        <a:p>
          <a:pPr algn="ctr"/>
          <a:endParaRPr lang="en-US"/>
        </a:p>
      </xdr:txBody>
    </xdr:sp>
    <xdr:clientData/>
  </xdr:twoCellAnchor>
  <xdr:twoCellAnchor>
    <xdr:from>
      <xdr:col>5</xdr:col>
      <xdr:colOff>942975</xdr:colOff>
      <xdr:row>52</xdr:row>
      <xdr:rowOff>247650</xdr:rowOff>
    </xdr:from>
    <xdr:to>
      <xdr:col>6</xdr:col>
      <xdr:colOff>828675</xdr:colOff>
      <xdr:row>56</xdr:row>
      <xdr:rowOff>76200</xdr:rowOff>
    </xdr:to>
    <xdr:sp macro="" textlink="">
      <xdr:nvSpPr>
        <xdr:cNvPr id="5" name="Óvalo 4">
          <a:extLst>
            <a:ext uri="{FF2B5EF4-FFF2-40B4-BE49-F238E27FC236}">
              <a16:creationId xmlns:a16="http://schemas.microsoft.com/office/drawing/2014/main" id="{C06E053D-FBA4-4396-8E2D-7355D1331836}"/>
            </a:ext>
            <a:ext uri="{147F2762-F138-4A5C-976F-8EAC2B608ADB}">
              <a16:predDERef xmlns:a16="http://schemas.microsoft.com/office/drawing/2014/main" pred="{8BE95C82-086A-442F-9C8F-A9DB76525592}"/>
            </a:ext>
          </a:extLst>
        </xdr:cNvPr>
        <xdr:cNvSpPr/>
      </xdr:nvSpPr>
      <xdr:spPr>
        <a:xfrm>
          <a:off x="9134475" y="13744575"/>
          <a:ext cx="904875" cy="676275"/>
        </a:xfrm>
        <a:prstGeom prst="ellipse">
          <a:avLst/>
        </a:prstGeom>
        <a:solidFill>
          <a:srgbClr val="A3A3A3"/>
        </a:solidFill>
        <a:ln w="12700">
          <a:solidFill>
            <a:srgbClr val="787878"/>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tlCol="0" anchor="ctr"/>
        <a:lstStyle/>
        <a:p>
          <a:pPr algn="ctr"/>
          <a:endParaRPr lang="en-US"/>
        </a:p>
      </xdr:txBody>
    </xdr:sp>
    <xdr:clientData/>
  </xdr:twoCellAnchor>
  <xdr:twoCellAnchor>
    <xdr:from>
      <xdr:col>5</xdr:col>
      <xdr:colOff>714375</xdr:colOff>
      <xdr:row>44</xdr:row>
      <xdr:rowOff>161925</xdr:rowOff>
    </xdr:from>
    <xdr:to>
      <xdr:col>6</xdr:col>
      <xdr:colOff>647700</xdr:colOff>
      <xdr:row>49</xdr:row>
      <xdr:rowOff>161925</xdr:rowOff>
    </xdr:to>
    <xdr:sp macro="" textlink="">
      <xdr:nvSpPr>
        <xdr:cNvPr id="6" name="Óvalo 5">
          <a:extLst>
            <a:ext uri="{FF2B5EF4-FFF2-40B4-BE49-F238E27FC236}">
              <a16:creationId xmlns:a16="http://schemas.microsoft.com/office/drawing/2014/main" id="{61354A85-A726-4E87-97C2-5269616C1729}"/>
            </a:ext>
            <a:ext uri="{147F2762-F138-4A5C-976F-8EAC2B608ADB}">
              <a16:predDERef xmlns:a16="http://schemas.microsoft.com/office/drawing/2014/main" pred="{C06E053D-FBA4-4396-8E2D-7355D1331836}"/>
            </a:ext>
          </a:extLst>
        </xdr:cNvPr>
        <xdr:cNvSpPr/>
      </xdr:nvSpPr>
      <xdr:spPr>
        <a:xfrm>
          <a:off x="8905875" y="12134850"/>
          <a:ext cx="952500" cy="952500"/>
        </a:xfrm>
        <a:prstGeom prst="ellipse">
          <a:avLst/>
        </a:prstGeom>
        <a:solidFill>
          <a:srgbClr val="71AB48"/>
        </a:solidFill>
        <a:ln w="12700">
          <a:solidFill>
            <a:srgbClr val="507D32"/>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tlCol="0" anchor="ctr"/>
        <a:lstStyle/>
        <a:p>
          <a:pPr algn="ctr"/>
          <a:endParaRPr lang="en-US"/>
        </a:p>
      </xdr:txBody>
    </xdr:sp>
    <xdr:clientData/>
  </xdr:twoCellAnchor>
  <xdr:twoCellAnchor>
    <xdr:from>
      <xdr:col>6</xdr:col>
      <xdr:colOff>0</xdr:colOff>
      <xdr:row>49</xdr:row>
      <xdr:rowOff>114300</xdr:rowOff>
    </xdr:from>
    <xdr:to>
      <xdr:col>6</xdr:col>
      <xdr:colOff>838200</xdr:colOff>
      <xdr:row>53</xdr:row>
      <xdr:rowOff>142875</xdr:rowOff>
    </xdr:to>
    <xdr:sp macro="" textlink="">
      <xdr:nvSpPr>
        <xdr:cNvPr id="7" name="Óvalo 6">
          <a:extLst>
            <a:ext uri="{FF2B5EF4-FFF2-40B4-BE49-F238E27FC236}">
              <a16:creationId xmlns:a16="http://schemas.microsoft.com/office/drawing/2014/main" id="{536B3BE7-E2CB-4F8C-9A38-EFEBAFB190F0}"/>
            </a:ext>
            <a:ext uri="{147F2762-F138-4A5C-976F-8EAC2B608ADB}">
              <a16:predDERef xmlns:a16="http://schemas.microsoft.com/office/drawing/2014/main" pred="{61354A85-A726-4E87-97C2-5269616C1729}"/>
            </a:ext>
          </a:extLst>
        </xdr:cNvPr>
        <xdr:cNvSpPr/>
      </xdr:nvSpPr>
      <xdr:spPr>
        <a:xfrm>
          <a:off x="9210675" y="13039725"/>
          <a:ext cx="838200" cy="876300"/>
        </a:xfrm>
        <a:prstGeom prst="ellipse">
          <a:avLst/>
        </a:prstGeom>
        <a:solidFill>
          <a:srgbClr val="EB7B31"/>
        </a:solidFill>
        <a:ln w="12700">
          <a:solidFill>
            <a:srgbClr val="AD5921"/>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tlCol="0" anchor="ctr"/>
        <a:lstStyle/>
        <a:p>
          <a:pPr algn="ctr"/>
          <a:endParaRPr lang="en-US"/>
        </a:p>
      </xdr:txBody>
    </xdr:sp>
    <xdr:clientData/>
  </xdr:twoCellAnchor>
  <xdr:twoCellAnchor>
    <xdr:from>
      <xdr:col>5</xdr:col>
      <xdr:colOff>47625</xdr:colOff>
      <xdr:row>49</xdr:row>
      <xdr:rowOff>47625</xdr:rowOff>
    </xdr:from>
    <xdr:to>
      <xdr:col>6</xdr:col>
      <xdr:colOff>304800</xdr:colOff>
      <xdr:row>55</xdr:row>
      <xdr:rowOff>19050</xdr:rowOff>
    </xdr:to>
    <xdr:sp macro="" textlink="">
      <xdr:nvSpPr>
        <xdr:cNvPr id="10" name="Óvalo 9">
          <a:extLst>
            <a:ext uri="{FF2B5EF4-FFF2-40B4-BE49-F238E27FC236}">
              <a16:creationId xmlns:a16="http://schemas.microsoft.com/office/drawing/2014/main" id="{05AADCD0-8090-49A5-8A53-D28E3D2C606C}"/>
            </a:ext>
            <a:ext uri="{147F2762-F138-4A5C-976F-8EAC2B608ADB}">
              <a16:predDERef xmlns:a16="http://schemas.microsoft.com/office/drawing/2014/main" pred="{D311A6D0-93F7-479A-AD14-8DB7DF904BC8}"/>
            </a:ext>
          </a:extLst>
        </xdr:cNvPr>
        <xdr:cNvSpPr/>
      </xdr:nvSpPr>
      <xdr:spPr>
        <a:xfrm>
          <a:off x="8239125" y="12973050"/>
          <a:ext cx="1276350" cy="1200150"/>
        </a:xfrm>
        <a:prstGeom prst="ellipse">
          <a:avLst/>
        </a:prstGeom>
        <a:solidFill>
          <a:srgbClr val="FFFFFF"/>
        </a:solidFill>
        <a:ln w="12700">
          <a:solidFill>
            <a:srgbClr val="4472C2"/>
          </a:solidFill>
          <a:prstDash val="solid"/>
        </a:ln>
        <a:effectLst/>
      </xdr:spPr>
      <xdr:style>
        <a:lnRef idx="2">
          <a:schemeClr val="accent1">
            <a:shade val="50000"/>
          </a:schemeClr>
        </a:lnRef>
        <a:fillRef idx="1">
          <a:schemeClr val="accent1"/>
        </a:fillRef>
        <a:effectRef idx="0">
          <a:schemeClr val="accent1"/>
        </a:effectRef>
        <a:fontRef idx="minor">
          <a:srgbClr val="000000"/>
        </a:fontRef>
      </xdr:style>
      <xdr:txBody>
        <a:bodyPr rtlCol="0" anchor="ctr"/>
        <a:lstStyle/>
        <a:p>
          <a:pPr algn="ctr"/>
          <a:endParaRPr lang="en-US"/>
        </a:p>
      </xdr:txBody>
    </xdr:sp>
    <xdr:clientData/>
  </xdr:twoCellAnchor>
  <xdr:twoCellAnchor>
    <xdr:from>
      <xdr:col>4</xdr:col>
      <xdr:colOff>685800</xdr:colOff>
      <xdr:row>47</xdr:row>
      <xdr:rowOff>19050</xdr:rowOff>
    </xdr:from>
    <xdr:to>
      <xdr:col>5</xdr:col>
      <xdr:colOff>342900</xdr:colOff>
      <xdr:row>52</xdr:row>
      <xdr:rowOff>47625</xdr:rowOff>
    </xdr:to>
    <xdr:sp macro="" textlink="">
      <xdr:nvSpPr>
        <xdr:cNvPr id="31" name="Óvalo 30">
          <a:extLst>
            <a:ext uri="{FF2B5EF4-FFF2-40B4-BE49-F238E27FC236}">
              <a16:creationId xmlns:a16="http://schemas.microsoft.com/office/drawing/2014/main" id="{9DE7D957-4621-4718-A2D2-7A9217B253FC}"/>
            </a:ext>
            <a:ext uri="{147F2762-F138-4A5C-976F-8EAC2B608ADB}">
              <a16:predDERef xmlns:a16="http://schemas.microsoft.com/office/drawing/2014/main" pred="{05AADCD0-8090-49A5-8A53-D28E3D2C606C}"/>
            </a:ext>
          </a:extLst>
        </xdr:cNvPr>
        <xdr:cNvSpPr/>
      </xdr:nvSpPr>
      <xdr:spPr>
        <a:xfrm>
          <a:off x="7505700" y="12563475"/>
          <a:ext cx="1028700" cy="981075"/>
        </a:xfrm>
        <a:prstGeom prst="ellipse">
          <a:avLst/>
        </a:prstGeom>
        <a:gradFill rotWithShape="1">
          <a:gsLst>
            <a:gs pos="0">
              <a:srgbClr val="B5D4A7"/>
            </a:gs>
            <a:gs pos="100000">
              <a:srgbClr val="9DC987"/>
            </a:gs>
          </a:gsLst>
          <a:lin ang="5400000"/>
        </a:gradFill>
        <a:ln w="12700">
          <a:solidFill>
            <a:srgbClr val="71AB48"/>
          </a:solidFill>
          <a:prstDash val="solid"/>
        </a:ln>
        <a:effectLst/>
      </xdr:spPr>
      <xdr:style>
        <a:lnRef idx="2">
          <a:schemeClr val="accent1">
            <a:shade val="50000"/>
          </a:schemeClr>
        </a:lnRef>
        <a:fillRef idx="1">
          <a:schemeClr val="accent1"/>
        </a:fillRef>
        <a:effectRef idx="0">
          <a:schemeClr val="accent1"/>
        </a:effectRef>
        <a:fontRef idx="minor">
          <a:srgbClr val="000000"/>
        </a:fontRef>
      </xdr:style>
      <xdr:txBody>
        <a:bodyPr rtlCol="0" anchor="ctr"/>
        <a:lstStyle/>
        <a:p>
          <a:pPr algn="ctr"/>
          <a:endParaRPr lang="en-US"/>
        </a:p>
      </xdr:txBody>
    </xdr:sp>
    <xdr:clientData/>
  </xdr:twoCellAnchor>
  <xdr:twoCellAnchor>
    <xdr:from>
      <xdr:col>4</xdr:col>
      <xdr:colOff>971550</xdr:colOff>
      <xdr:row>52</xdr:row>
      <xdr:rowOff>190500</xdr:rowOff>
    </xdr:from>
    <xdr:to>
      <xdr:col>5</xdr:col>
      <xdr:colOff>314325</xdr:colOff>
      <xdr:row>56</xdr:row>
      <xdr:rowOff>19050</xdr:rowOff>
    </xdr:to>
    <xdr:sp macro="" textlink="">
      <xdr:nvSpPr>
        <xdr:cNvPr id="33" name="Óvalo 32">
          <a:extLst>
            <a:ext uri="{FF2B5EF4-FFF2-40B4-BE49-F238E27FC236}">
              <a16:creationId xmlns:a16="http://schemas.microsoft.com/office/drawing/2014/main" id="{7B7EA007-77A3-4607-89D9-3DB13C42B7B2}"/>
            </a:ext>
            <a:ext uri="{147F2762-F138-4A5C-976F-8EAC2B608ADB}">
              <a16:predDERef xmlns:a16="http://schemas.microsoft.com/office/drawing/2014/main" pred="{9DE7D957-4621-4718-A2D2-7A9217B253FC}"/>
            </a:ext>
          </a:extLst>
        </xdr:cNvPr>
        <xdr:cNvSpPr/>
      </xdr:nvSpPr>
      <xdr:spPr>
        <a:xfrm>
          <a:off x="7791450" y="13687425"/>
          <a:ext cx="714375" cy="6762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xdr:colOff>
      <xdr:row>0</xdr:row>
      <xdr:rowOff>0</xdr:rowOff>
    </xdr:from>
    <xdr:to>
      <xdr:col>10</xdr:col>
      <xdr:colOff>15240</xdr:colOff>
      <xdr:row>18</xdr:row>
      <xdr:rowOff>0</xdr:rowOff>
    </xdr:to>
    <xdr:cxnSp macro="">
      <xdr:nvCxnSpPr>
        <xdr:cNvPr id="3" name="Conector recto 2">
          <a:extLst>
            <a:ext uri="{FF2B5EF4-FFF2-40B4-BE49-F238E27FC236}">
              <a16:creationId xmlns:a16="http://schemas.microsoft.com/office/drawing/2014/main" id="{1B9990F9-5089-41FF-BE09-3A0D53E655BB}"/>
            </a:ext>
          </a:extLst>
        </xdr:cNvPr>
        <xdr:cNvCxnSpPr/>
      </xdr:nvCxnSpPr>
      <xdr:spPr>
        <a:xfrm>
          <a:off x="5730240" y="0"/>
          <a:ext cx="7620" cy="4686300"/>
        </a:xfrm>
        <a:prstGeom prst="line">
          <a:avLst/>
        </a:prstGeom>
        <a:ln w="19050">
          <a:solidFill>
            <a:schemeClr val="bg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7620</xdr:colOff>
      <xdr:row>0</xdr:row>
      <xdr:rowOff>0</xdr:rowOff>
    </xdr:from>
    <xdr:to>
      <xdr:col>22</xdr:col>
      <xdr:colOff>22860</xdr:colOff>
      <xdr:row>18</xdr:row>
      <xdr:rowOff>0</xdr:rowOff>
    </xdr:to>
    <xdr:cxnSp macro="">
      <xdr:nvCxnSpPr>
        <xdr:cNvPr id="4" name="Conector recto 3">
          <a:extLst>
            <a:ext uri="{FF2B5EF4-FFF2-40B4-BE49-F238E27FC236}">
              <a16:creationId xmlns:a16="http://schemas.microsoft.com/office/drawing/2014/main" id="{53A3F80D-2719-4FDA-BDCC-E853002B0BF4}"/>
            </a:ext>
            <a:ext uri="{147F2762-F138-4A5C-976F-8EAC2B608ADB}">
              <a16:predDERef xmlns:a16="http://schemas.microsoft.com/office/drawing/2014/main" pred="{1B9990F9-5089-41FF-BE09-3A0D53E655BB}"/>
            </a:ext>
          </a:extLst>
        </xdr:cNvPr>
        <xdr:cNvCxnSpPr/>
      </xdr:nvCxnSpPr>
      <xdr:spPr>
        <a:xfrm>
          <a:off x="7924800" y="0"/>
          <a:ext cx="15240" cy="4678680"/>
        </a:xfrm>
        <a:prstGeom prst="line">
          <a:avLst/>
        </a:prstGeom>
        <a:ln w="19050">
          <a:solidFill>
            <a:schemeClr val="bg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34</xdr:col>
      <xdr:colOff>7620</xdr:colOff>
      <xdr:row>0</xdr:row>
      <xdr:rowOff>0</xdr:rowOff>
    </xdr:from>
    <xdr:to>
      <xdr:col>34</xdr:col>
      <xdr:colOff>22860</xdr:colOff>
      <xdr:row>18</xdr:row>
      <xdr:rowOff>0</xdr:rowOff>
    </xdr:to>
    <xdr:cxnSp macro="">
      <xdr:nvCxnSpPr>
        <xdr:cNvPr id="5" name="Conector recto 4">
          <a:extLst>
            <a:ext uri="{FF2B5EF4-FFF2-40B4-BE49-F238E27FC236}">
              <a16:creationId xmlns:a16="http://schemas.microsoft.com/office/drawing/2014/main" id="{9C07F2A0-B6D8-40DB-BB4C-EECB557472A8}"/>
            </a:ext>
            <a:ext uri="{147F2762-F138-4A5C-976F-8EAC2B608ADB}">
              <a16:predDERef xmlns:a16="http://schemas.microsoft.com/office/drawing/2014/main" pred="{53A3F80D-2719-4FDA-BDCC-E853002B0BF4}"/>
            </a:ext>
          </a:extLst>
        </xdr:cNvPr>
        <xdr:cNvCxnSpPr/>
      </xdr:nvCxnSpPr>
      <xdr:spPr>
        <a:xfrm>
          <a:off x="10119360" y="0"/>
          <a:ext cx="15240" cy="4640580"/>
        </a:xfrm>
        <a:prstGeom prst="line">
          <a:avLst/>
        </a:prstGeom>
        <a:ln w="19050">
          <a:solidFill>
            <a:schemeClr val="bg1"/>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8" Type="http://schemas.openxmlformats.org/officeDocument/2006/relationships/hyperlink" Target="http://www.nortedesantander.gov.co/" TargetMode="External"/><Relationship Id="rId13" Type="http://schemas.openxmlformats.org/officeDocument/2006/relationships/hyperlink" Target="https://maximavelocidad.gov.co/732/w3-channel.html" TargetMode="External"/><Relationship Id="rId3" Type="http://schemas.openxmlformats.org/officeDocument/2006/relationships/hyperlink" Target="https://maximavelocidad.gov.co/732/w3-channel.html" TargetMode="External"/><Relationship Id="rId7" Type="http://schemas.openxmlformats.org/officeDocument/2006/relationships/hyperlink" Target="https://maximavelocidad.gov.co/732/w3-channel.html" TargetMode="External"/><Relationship Id="rId12" Type="http://schemas.openxmlformats.org/officeDocument/2006/relationships/hyperlink" Target="https://maximavelocidad.gov.co/732/w3-channel.html" TargetMode="External"/><Relationship Id="rId2" Type="http://schemas.openxmlformats.org/officeDocument/2006/relationships/hyperlink" Target="https://maximavelocidad.gov.co/732/w3-channel.html" TargetMode="External"/><Relationship Id="rId1" Type="http://schemas.openxmlformats.org/officeDocument/2006/relationships/hyperlink" Target="https://maximavelocidad.gov.co/732/w3-channel.html" TargetMode="External"/><Relationship Id="rId6" Type="http://schemas.openxmlformats.org/officeDocument/2006/relationships/hyperlink" Target="https://maximavelocidad.gov.co/732/w3-channel.html" TargetMode="External"/><Relationship Id="rId11" Type="http://schemas.openxmlformats.org/officeDocument/2006/relationships/hyperlink" Target="https://maximavelocidad.gov.co/732/w3-channel.html" TargetMode="External"/><Relationship Id="rId5" Type="http://schemas.openxmlformats.org/officeDocument/2006/relationships/hyperlink" Target="https://maximavelocidad.gov.co/732/w3-channel.html" TargetMode="External"/><Relationship Id="rId15" Type="http://schemas.openxmlformats.org/officeDocument/2006/relationships/printerSettings" Target="../printerSettings/printerSettings10.bin"/><Relationship Id="rId10" Type="http://schemas.openxmlformats.org/officeDocument/2006/relationships/hyperlink" Target="https://maximavelocidad.gov.co/732/w3-channel.html" TargetMode="External"/><Relationship Id="rId4" Type="http://schemas.openxmlformats.org/officeDocument/2006/relationships/hyperlink" Target="https://maximavelocidad.gov.co/732/w3-channel.html" TargetMode="External"/><Relationship Id="rId9" Type="http://schemas.openxmlformats.org/officeDocument/2006/relationships/hyperlink" Target="http://www.nortedesantander.gov.co/Sistema-PQRSD/Cont%C3%A1ctenos" TargetMode="External"/><Relationship Id="rId14" Type="http://schemas.openxmlformats.org/officeDocument/2006/relationships/hyperlink" Target="http://www.nortedesantander.gov.co/Gobernaci%C3%B3n/Transparencia-y-Acceso-a-la-Informaci%C3%B3n/Normas-generales-y-reglamentarias-politicas-lineamientos-y-manuale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2B18-19EE-4DC4-AE9F-4EB85B6FFBD9}">
  <dimension ref="A1:C28"/>
  <sheetViews>
    <sheetView zoomScale="115" zoomScaleNormal="115" workbookViewId="0">
      <selection activeCell="H9" sqref="H9"/>
    </sheetView>
  </sheetViews>
  <sheetFormatPr baseColWidth="10" defaultColWidth="11.42578125" defaultRowHeight="15"/>
  <cols>
    <col min="1" max="1" width="14.28515625" style="3" customWidth="1"/>
    <col min="2" max="2" width="28.85546875" style="3" customWidth="1"/>
    <col min="3" max="3" width="35.7109375" style="33" customWidth="1"/>
  </cols>
  <sheetData>
    <row r="1" spans="1:3">
      <c r="A1" s="36" t="s">
        <v>0</v>
      </c>
      <c r="B1" s="32" t="s">
        <v>1</v>
      </c>
      <c r="C1" s="32" t="s">
        <v>2</v>
      </c>
    </row>
    <row r="2" spans="1:3" ht="29.25">
      <c r="A2" s="419" t="s">
        <v>3</v>
      </c>
      <c r="B2" s="35" t="s">
        <v>4</v>
      </c>
      <c r="C2" s="34" t="s">
        <v>5</v>
      </c>
    </row>
    <row r="3" spans="1:3" ht="43.5">
      <c r="A3" s="419"/>
      <c r="B3" s="35" t="s">
        <v>6</v>
      </c>
      <c r="C3" s="34" t="s">
        <v>7</v>
      </c>
    </row>
    <row r="4" spans="1:3" ht="29.25">
      <c r="A4" s="419"/>
      <c r="B4" s="35" t="s">
        <v>8</v>
      </c>
      <c r="C4" s="34" t="s">
        <v>9</v>
      </c>
    </row>
    <row r="5" spans="1:3" ht="43.5">
      <c r="A5" s="419"/>
      <c r="B5" s="35" t="s">
        <v>10</v>
      </c>
      <c r="C5" s="34" t="s">
        <v>11</v>
      </c>
    </row>
    <row r="6" spans="1:3" ht="43.5">
      <c r="A6" s="419"/>
      <c r="B6" s="35" t="s">
        <v>12</v>
      </c>
      <c r="C6" s="34" t="s">
        <v>13</v>
      </c>
    </row>
    <row r="7" spans="1:3" ht="18" customHeight="1">
      <c r="A7" s="420" t="s">
        <v>14</v>
      </c>
      <c r="B7" s="420"/>
      <c r="C7" s="420"/>
    </row>
    <row r="8" spans="1:3" ht="43.5">
      <c r="A8" s="419" t="s">
        <v>15</v>
      </c>
      <c r="B8" s="35" t="s">
        <v>16</v>
      </c>
      <c r="C8" s="34" t="s">
        <v>17</v>
      </c>
    </row>
    <row r="9" spans="1:3" ht="72">
      <c r="A9" s="419"/>
      <c r="B9" s="35" t="s">
        <v>18</v>
      </c>
      <c r="C9" s="34" t="s">
        <v>19</v>
      </c>
    </row>
    <row r="10" spans="1:3" ht="29.25">
      <c r="A10" s="419"/>
      <c r="B10" s="35" t="s">
        <v>20</v>
      </c>
      <c r="C10" s="34" t="s">
        <v>21</v>
      </c>
    </row>
    <row r="11" spans="1:3" ht="29.25">
      <c r="A11" s="419"/>
      <c r="B11" s="35" t="s">
        <v>22</v>
      </c>
      <c r="C11" s="34" t="s">
        <v>23</v>
      </c>
    </row>
    <row r="12" spans="1:3" ht="43.5">
      <c r="A12" s="419"/>
      <c r="B12" s="35" t="s">
        <v>24</v>
      </c>
      <c r="C12" s="34" t="s">
        <v>25</v>
      </c>
    </row>
    <row r="13" spans="1:3">
      <c r="A13" s="415" t="s">
        <v>26</v>
      </c>
      <c r="B13" s="415"/>
      <c r="C13" s="415"/>
    </row>
    <row r="14" spans="1:3" ht="29.25">
      <c r="A14" s="416" t="s">
        <v>27</v>
      </c>
      <c r="B14" s="35" t="s">
        <v>28</v>
      </c>
      <c r="C14" s="34" t="s">
        <v>29</v>
      </c>
    </row>
    <row r="15" spans="1:3" ht="43.5">
      <c r="A15" s="417"/>
      <c r="B15" s="35" t="s">
        <v>30</v>
      </c>
      <c r="C15" s="34" t="s">
        <v>31</v>
      </c>
    </row>
    <row r="16" spans="1:3" ht="43.5">
      <c r="A16" s="417"/>
      <c r="B16" s="35" t="s">
        <v>32</v>
      </c>
      <c r="C16" s="34" t="s">
        <v>33</v>
      </c>
    </row>
    <row r="17" spans="1:3" ht="43.5">
      <c r="A17" s="417"/>
      <c r="B17" s="35" t="s">
        <v>34</v>
      </c>
      <c r="C17" s="34" t="s">
        <v>35</v>
      </c>
    </row>
    <row r="18" spans="1:3" ht="57.75">
      <c r="A18" s="417"/>
      <c r="B18" s="35" t="s">
        <v>36</v>
      </c>
      <c r="C18" s="34" t="s">
        <v>37</v>
      </c>
    </row>
    <row r="19" spans="1:3" ht="57.75">
      <c r="A19" s="417"/>
      <c r="B19" s="35" t="s">
        <v>38</v>
      </c>
      <c r="C19" s="34" t="s">
        <v>39</v>
      </c>
    </row>
    <row r="20" spans="1:3" ht="43.5">
      <c r="A20" s="417"/>
      <c r="B20" s="35" t="s">
        <v>40</v>
      </c>
      <c r="C20" s="34" t="s">
        <v>41</v>
      </c>
    </row>
    <row r="21" spans="1:3" ht="29.25">
      <c r="A21" s="417"/>
      <c r="B21" s="35" t="s">
        <v>42</v>
      </c>
      <c r="C21" s="34" t="s">
        <v>43</v>
      </c>
    </row>
    <row r="22" spans="1:3" ht="57.75">
      <c r="A22" s="418"/>
      <c r="B22" s="35" t="s">
        <v>44</v>
      </c>
      <c r="C22" s="34" t="s">
        <v>45</v>
      </c>
    </row>
    <row r="23" spans="1:3" ht="18" customHeight="1">
      <c r="A23" s="415" t="s">
        <v>46</v>
      </c>
      <c r="B23" s="415"/>
      <c r="C23" s="415"/>
    </row>
    <row r="24" spans="1:3" ht="33" customHeight="1">
      <c r="A24" s="416" t="s">
        <v>47</v>
      </c>
      <c r="B24" s="35" t="s">
        <v>48</v>
      </c>
      <c r="C24" s="34" t="s">
        <v>49</v>
      </c>
    </row>
    <row r="25" spans="1:3" ht="34.9" customHeight="1">
      <c r="A25" s="417"/>
      <c r="B25" s="35" t="s">
        <v>50</v>
      </c>
      <c r="C25" s="34" t="s">
        <v>51</v>
      </c>
    </row>
    <row r="26" spans="1:3" ht="17.45" customHeight="1">
      <c r="A26" s="417"/>
      <c r="B26" s="35" t="s">
        <v>52</v>
      </c>
      <c r="C26" s="34" t="s">
        <v>53</v>
      </c>
    </row>
    <row r="27" spans="1:3" ht="34.9" customHeight="1">
      <c r="A27" s="418"/>
      <c r="B27" s="35" t="s">
        <v>54</v>
      </c>
      <c r="C27" s="34" t="s">
        <v>55</v>
      </c>
    </row>
    <row r="28" spans="1:3" ht="18" customHeight="1">
      <c r="A28" s="415" t="s">
        <v>56</v>
      </c>
      <c r="B28" s="415"/>
      <c r="C28" s="415"/>
    </row>
  </sheetData>
  <mergeCells count="8">
    <mergeCell ref="A28:C28"/>
    <mergeCell ref="A14:A22"/>
    <mergeCell ref="A2:A6"/>
    <mergeCell ref="A8:A12"/>
    <mergeCell ref="A7:C7"/>
    <mergeCell ref="A13:C13"/>
    <mergeCell ref="A23:C23"/>
    <mergeCell ref="A24:A2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AF8E-C180-4009-9E8F-1478A87DDC91}">
  <dimension ref="A1:P30"/>
  <sheetViews>
    <sheetView topLeftCell="A5" zoomScaleNormal="100" workbookViewId="0">
      <selection activeCell="A6" sqref="A6"/>
    </sheetView>
  </sheetViews>
  <sheetFormatPr baseColWidth="10" defaultColWidth="11.42578125" defaultRowHeight="15"/>
  <cols>
    <col min="1" max="1" width="17.5703125" customWidth="1"/>
    <col min="2" max="2" width="28.7109375" customWidth="1"/>
    <col min="3" max="3" width="15.85546875" bestFit="1" customWidth="1"/>
    <col min="7" max="7" width="12.42578125" customWidth="1"/>
    <col min="9" max="9" width="22.28515625" customWidth="1"/>
    <col min="10" max="10" width="17.7109375" customWidth="1"/>
    <col min="11" max="16" width="15.140625" customWidth="1"/>
  </cols>
  <sheetData>
    <row r="1" spans="1:16" ht="15.75">
      <c r="A1" s="614" t="s">
        <v>1539</v>
      </c>
      <c r="B1" s="614"/>
      <c r="C1" s="614"/>
      <c r="D1" s="614"/>
      <c r="E1" s="614"/>
      <c r="F1" s="614"/>
      <c r="G1" s="614"/>
      <c r="H1" s="614"/>
      <c r="I1" s="614"/>
      <c r="J1" s="614"/>
      <c r="K1" s="614"/>
      <c r="L1" s="614"/>
      <c r="M1" s="614"/>
      <c r="N1" s="614"/>
      <c r="O1" s="614"/>
      <c r="P1" s="614"/>
    </row>
    <row r="2" spans="1:16" ht="15.75">
      <c r="A2" s="621" t="s">
        <v>1540</v>
      </c>
      <c r="B2" s="621" t="s">
        <v>1541</v>
      </c>
      <c r="C2" s="614" t="s">
        <v>1542</v>
      </c>
      <c r="D2" s="614"/>
      <c r="E2" s="614"/>
      <c r="F2" s="614"/>
      <c r="G2" s="614"/>
      <c r="H2" s="614"/>
      <c r="I2" s="614"/>
      <c r="J2" s="614" t="s">
        <v>1543</v>
      </c>
      <c r="K2" s="614"/>
      <c r="L2" s="614"/>
      <c r="M2" s="614"/>
      <c r="N2" s="614"/>
      <c r="O2" s="614"/>
      <c r="P2" s="614"/>
    </row>
    <row r="3" spans="1:16" ht="37.15" customHeight="1">
      <c r="A3" s="621"/>
      <c r="B3" s="621"/>
      <c r="C3" s="41" t="s">
        <v>1544</v>
      </c>
      <c r="D3" s="41" t="s">
        <v>1545</v>
      </c>
      <c r="E3" s="41" t="s">
        <v>1546</v>
      </c>
      <c r="F3" s="41" t="s">
        <v>1547</v>
      </c>
      <c r="G3" s="41" t="s">
        <v>1548</v>
      </c>
      <c r="H3" s="41" t="s">
        <v>1549</v>
      </c>
      <c r="I3" s="41" t="s">
        <v>1550</v>
      </c>
      <c r="J3" s="315" t="s">
        <v>396</v>
      </c>
      <c r="K3" s="57" t="s">
        <v>1551</v>
      </c>
      <c r="L3" s="57" t="s">
        <v>1389</v>
      </c>
      <c r="M3" s="57" t="s">
        <v>1390</v>
      </c>
      <c r="N3" s="57" t="s">
        <v>1391</v>
      </c>
      <c r="O3" s="57" t="s">
        <v>1392</v>
      </c>
      <c r="P3" s="57" t="s">
        <v>1552</v>
      </c>
    </row>
    <row r="4" spans="1:16" ht="26.25" customHeight="1">
      <c r="A4" s="616" t="s">
        <v>1553</v>
      </c>
      <c r="B4" s="42" t="s">
        <v>1554</v>
      </c>
      <c r="C4" s="43">
        <v>1</v>
      </c>
      <c r="D4" s="42"/>
      <c r="E4" s="42">
        <v>1</v>
      </c>
      <c r="F4" s="42"/>
      <c r="G4" s="42">
        <v>1</v>
      </c>
      <c r="H4" s="42">
        <f t="shared" ref="H4:H30" si="0">SUM(C4:G4)</f>
        <v>3</v>
      </c>
      <c r="I4" s="233" t="s">
        <v>1555</v>
      </c>
      <c r="J4" s="616" t="s">
        <v>1553</v>
      </c>
      <c r="K4" s="42" t="s">
        <v>1556</v>
      </c>
      <c r="L4" s="42"/>
      <c r="M4" s="42"/>
      <c r="N4" s="42"/>
      <c r="O4" s="42"/>
      <c r="P4" s="42"/>
    </row>
    <row r="5" spans="1:16" ht="24.75" customHeight="1">
      <c r="A5" s="617"/>
      <c r="B5" s="10" t="s">
        <v>1557</v>
      </c>
      <c r="C5" s="13"/>
      <c r="D5" s="10">
        <v>1</v>
      </c>
      <c r="E5" s="10"/>
      <c r="F5" s="10">
        <v>1</v>
      </c>
      <c r="G5" s="10"/>
      <c r="H5" s="10">
        <f t="shared" si="0"/>
        <v>2</v>
      </c>
      <c r="I5" s="233" t="s">
        <v>1558</v>
      </c>
      <c r="J5" s="617"/>
      <c r="K5" s="42" t="s">
        <v>1556</v>
      </c>
      <c r="L5" s="10"/>
      <c r="M5" s="10"/>
      <c r="N5" s="10"/>
      <c r="O5" s="10"/>
      <c r="P5" s="10"/>
    </row>
    <row r="6" spans="1:16" ht="51.75" customHeight="1">
      <c r="A6" s="615" t="s">
        <v>1559</v>
      </c>
      <c r="B6" s="10" t="s">
        <v>1560</v>
      </c>
      <c r="C6" s="13">
        <v>1</v>
      </c>
      <c r="D6" s="10"/>
      <c r="E6" s="10"/>
      <c r="F6" s="10"/>
      <c r="G6" s="10"/>
      <c r="H6" s="10">
        <f t="shared" si="0"/>
        <v>1</v>
      </c>
      <c r="I6" s="12" t="s">
        <v>1561</v>
      </c>
      <c r="J6" s="615" t="s">
        <v>1559</v>
      </c>
      <c r="K6" s="10" t="s">
        <v>1556</v>
      </c>
      <c r="L6" s="10" t="s">
        <v>1562</v>
      </c>
      <c r="M6" s="10"/>
      <c r="N6" s="10"/>
      <c r="O6" s="10"/>
      <c r="P6" s="10"/>
    </row>
    <row r="7" spans="1:16" ht="42.75" customHeight="1">
      <c r="A7" s="616"/>
      <c r="B7" s="10" t="s">
        <v>1563</v>
      </c>
      <c r="C7" s="13">
        <v>1</v>
      </c>
      <c r="D7" s="10"/>
      <c r="E7" s="10"/>
      <c r="F7" s="10"/>
      <c r="G7" s="10"/>
      <c r="H7" s="10">
        <f t="shared" si="0"/>
        <v>1</v>
      </c>
      <c r="I7" s="12" t="s">
        <v>1561</v>
      </c>
      <c r="J7" s="616"/>
      <c r="K7" s="10" t="s">
        <v>1556</v>
      </c>
      <c r="L7" s="10" t="s">
        <v>1562</v>
      </c>
      <c r="M7" s="10"/>
      <c r="N7" s="10"/>
      <c r="O7" s="10"/>
      <c r="P7" s="10"/>
    </row>
    <row r="8" spans="1:16" ht="48" customHeight="1">
      <c r="A8" s="616"/>
      <c r="B8" s="10" t="s">
        <v>1564</v>
      </c>
      <c r="C8" s="13">
        <v>1</v>
      </c>
      <c r="D8" s="10"/>
      <c r="E8" s="10"/>
      <c r="F8" s="10"/>
      <c r="G8" s="10"/>
      <c r="H8" s="10">
        <f t="shared" si="0"/>
        <v>1</v>
      </c>
      <c r="I8" s="12" t="s">
        <v>1561</v>
      </c>
      <c r="J8" s="616"/>
      <c r="K8" s="10" t="s">
        <v>1556</v>
      </c>
      <c r="L8" s="10" t="s">
        <v>1562</v>
      </c>
      <c r="M8" s="10"/>
      <c r="N8" s="10"/>
      <c r="O8" s="10"/>
      <c r="P8" s="10"/>
    </row>
    <row r="9" spans="1:16" ht="45.75" customHeight="1">
      <c r="A9" s="616"/>
      <c r="B9" s="10" t="s">
        <v>1565</v>
      </c>
      <c r="C9" s="13"/>
      <c r="D9" s="10">
        <v>1</v>
      </c>
      <c r="E9" s="10">
        <v>1</v>
      </c>
      <c r="F9" s="10"/>
      <c r="G9" s="10"/>
      <c r="H9" s="10">
        <f t="shared" si="0"/>
        <v>2</v>
      </c>
      <c r="I9" s="12" t="s">
        <v>1561</v>
      </c>
      <c r="J9" s="616"/>
      <c r="K9" s="10" t="s">
        <v>1556</v>
      </c>
      <c r="L9" s="10" t="s">
        <v>1562</v>
      </c>
      <c r="M9" s="10"/>
      <c r="N9" s="10"/>
      <c r="O9" s="10"/>
      <c r="P9" s="10"/>
    </row>
    <row r="10" spans="1:16" ht="54" customHeight="1">
      <c r="A10" s="616"/>
      <c r="B10" s="10" t="s">
        <v>1566</v>
      </c>
      <c r="C10" s="13"/>
      <c r="D10" s="10"/>
      <c r="E10" s="10"/>
      <c r="F10" s="10">
        <v>1</v>
      </c>
      <c r="G10" s="10">
        <v>1</v>
      </c>
      <c r="H10" s="10">
        <f t="shared" si="0"/>
        <v>2</v>
      </c>
      <c r="I10" s="12" t="s">
        <v>1567</v>
      </c>
      <c r="J10" s="616"/>
      <c r="K10" s="10" t="s">
        <v>1556</v>
      </c>
      <c r="L10" s="10" t="s">
        <v>1562</v>
      </c>
      <c r="M10" s="10"/>
      <c r="N10" s="10"/>
      <c r="O10" s="10"/>
      <c r="P10" s="10"/>
    </row>
    <row r="11" spans="1:16" ht="66" customHeight="1">
      <c r="A11" s="616"/>
      <c r="B11" s="10" t="s">
        <v>1568</v>
      </c>
      <c r="C11" s="13">
        <v>1</v>
      </c>
      <c r="D11" s="10"/>
      <c r="E11" s="10"/>
      <c r="F11" s="10"/>
      <c r="G11" s="10"/>
      <c r="H11" s="10">
        <f t="shared" si="0"/>
        <v>1</v>
      </c>
      <c r="I11" s="12" t="s">
        <v>1569</v>
      </c>
      <c r="J11" s="616"/>
      <c r="K11" s="10" t="s">
        <v>1556</v>
      </c>
      <c r="L11" s="10"/>
      <c r="M11" s="10"/>
      <c r="N11" s="10"/>
      <c r="O11" s="10"/>
      <c r="P11" s="10"/>
    </row>
    <row r="12" spans="1:16" ht="57" customHeight="1">
      <c r="A12" s="616"/>
      <c r="B12" s="12" t="s">
        <v>1570</v>
      </c>
      <c r="C12" s="14"/>
      <c r="D12" s="10"/>
      <c r="E12" s="10">
        <v>1</v>
      </c>
      <c r="F12" s="10"/>
      <c r="G12" s="10"/>
      <c r="H12" s="10">
        <f t="shared" si="0"/>
        <v>1</v>
      </c>
      <c r="I12" s="12" t="s">
        <v>1561</v>
      </c>
      <c r="J12" s="616"/>
      <c r="K12" s="10" t="s">
        <v>1571</v>
      </c>
      <c r="L12" s="10"/>
      <c r="M12" s="10"/>
      <c r="N12" s="10"/>
      <c r="O12" s="10"/>
      <c r="P12" s="10"/>
    </row>
    <row r="13" spans="1:16" ht="54.75" customHeight="1">
      <c r="A13" s="616"/>
      <c r="B13" s="10" t="s">
        <v>1572</v>
      </c>
      <c r="C13" s="13">
        <v>1</v>
      </c>
      <c r="D13" s="10"/>
      <c r="E13" s="10"/>
      <c r="F13" s="10"/>
      <c r="G13" s="10"/>
      <c r="H13" s="10">
        <f t="shared" si="0"/>
        <v>1</v>
      </c>
      <c r="I13" s="12" t="s">
        <v>1561</v>
      </c>
      <c r="J13" s="616"/>
      <c r="K13" s="10" t="s">
        <v>1571</v>
      </c>
      <c r="L13" s="10"/>
      <c r="M13" s="10"/>
      <c r="N13" s="10"/>
      <c r="O13" s="10"/>
      <c r="P13" s="10"/>
    </row>
    <row r="14" spans="1:16" ht="18.600000000000001" customHeight="1">
      <c r="A14" s="616"/>
      <c r="B14" s="10" t="s">
        <v>1573</v>
      </c>
      <c r="C14" s="13"/>
      <c r="D14" s="10"/>
      <c r="E14" s="10"/>
      <c r="F14" s="10"/>
      <c r="G14" s="10"/>
      <c r="H14" s="10">
        <f t="shared" si="0"/>
        <v>0</v>
      </c>
      <c r="I14" s="10"/>
      <c r="J14" s="616"/>
      <c r="K14" s="10"/>
      <c r="L14" s="10"/>
      <c r="M14" s="10"/>
      <c r="N14" s="10"/>
      <c r="O14" s="10"/>
      <c r="P14" s="10"/>
    </row>
    <row r="15" spans="1:16" ht="18.600000000000001" customHeight="1">
      <c r="A15" s="616"/>
      <c r="B15" s="10" t="s">
        <v>1574</v>
      </c>
      <c r="C15" s="13"/>
      <c r="D15" s="10"/>
      <c r="E15" s="10"/>
      <c r="F15" s="10"/>
      <c r="G15" s="10"/>
      <c r="H15" s="10">
        <f t="shared" si="0"/>
        <v>0</v>
      </c>
      <c r="I15" s="10"/>
      <c r="J15" s="616"/>
      <c r="K15" s="10"/>
      <c r="L15" s="10"/>
      <c r="M15" s="10"/>
      <c r="N15" s="10"/>
      <c r="O15" s="10"/>
      <c r="P15" s="10"/>
    </row>
    <row r="16" spans="1:16" ht="30" customHeight="1">
      <c r="A16" s="616"/>
      <c r="B16" s="10" t="s">
        <v>1575</v>
      </c>
      <c r="C16" s="13">
        <v>1</v>
      </c>
      <c r="D16" s="10">
        <v>1</v>
      </c>
      <c r="E16" s="10"/>
      <c r="F16" s="10">
        <v>1</v>
      </c>
      <c r="G16" s="10"/>
      <c r="H16" s="10">
        <f t="shared" si="0"/>
        <v>3</v>
      </c>
      <c r="I16" s="12" t="s">
        <v>1558</v>
      </c>
      <c r="J16" s="616"/>
      <c r="K16" s="10" t="s">
        <v>1556</v>
      </c>
      <c r="L16" s="10"/>
      <c r="M16" s="10"/>
      <c r="N16" s="10"/>
      <c r="O16" s="10"/>
      <c r="P16" s="10"/>
    </row>
    <row r="17" spans="1:16" ht="36" customHeight="1">
      <c r="A17" s="616"/>
      <c r="B17" s="10" t="s">
        <v>1576</v>
      </c>
      <c r="C17" s="13"/>
      <c r="D17" s="10"/>
      <c r="E17" s="10">
        <v>1</v>
      </c>
      <c r="F17" s="10">
        <v>1</v>
      </c>
      <c r="G17" s="10"/>
      <c r="H17" s="10">
        <f t="shared" si="0"/>
        <v>2</v>
      </c>
      <c r="I17" s="12" t="s">
        <v>1558</v>
      </c>
      <c r="J17" s="616"/>
      <c r="K17" s="10" t="s">
        <v>1556</v>
      </c>
      <c r="L17" s="10"/>
      <c r="M17" s="10"/>
      <c r="N17" s="10"/>
      <c r="O17" s="10"/>
      <c r="P17" s="10"/>
    </row>
    <row r="18" spans="1:16" ht="36" customHeight="1">
      <c r="A18" s="616"/>
      <c r="B18" s="10" t="s">
        <v>1577</v>
      </c>
      <c r="C18" s="13">
        <v>1</v>
      </c>
      <c r="D18" s="10">
        <v>1</v>
      </c>
      <c r="E18" s="10">
        <v>1</v>
      </c>
      <c r="F18" s="10">
        <v>1</v>
      </c>
      <c r="G18" s="10"/>
      <c r="H18" s="10">
        <f t="shared" si="0"/>
        <v>4</v>
      </c>
      <c r="I18" s="12" t="s">
        <v>1558</v>
      </c>
      <c r="J18" s="616"/>
      <c r="K18" s="10" t="s">
        <v>1556</v>
      </c>
      <c r="L18" s="10"/>
      <c r="M18" s="10"/>
      <c r="N18" s="10"/>
      <c r="O18" s="10"/>
      <c r="P18" s="10"/>
    </row>
    <row r="19" spans="1:16" ht="31.5" customHeight="1">
      <c r="A19" s="616"/>
      <c r="B19" s="10" t="s">
        <v>1578</v>
      </c>
      <c r="C19" s="13">
        <v>1</v>
      </c>
      <c r="D19" s="10"/>
      <c r="E19" s="10"/>
      <c r="F19" s="10"/>
      <c r="G19" s="10"/>
      <c r="H19" s="10">
        <f t="shared" si="0"/>
        <v>1</v>
      </c>
      <c r="I19" s="12" t="s">
        <v>1558</v>
      </c>
      <c r="J19" s="616"/>
      <c r="K19" s="10" t="s">
        <v>1556</v>
      </c>
      <c r="L19" s="10"/>
      <c r="M19" s="10"/>
      <c r="N19" s="10"/>
      <c r="O19" s="10"/>
      <c r="P19" s="10"/>
    </row>
    <row r="20" spans="1:16" ht="29.25" customHeight="1">
      <c r="A20" s="616"/>
      <c r="B20" s="10" t="s">
        <v>1579</v>
      </c>
      <c r="C20" s="13">
        <v>1</v>
      </c>
      <c r="D20" s="10">
        <v>1</v>
      </c>
      <c r="E20" s="10"/>
      <c r="F20" s="10">
        <v>1</v>
      </c>
      <c r="G20" s="10"/>
      <c r="H20" s="10">
        <f t="shared" si="0"/>
        <v>3</v>
      </c>
      <c r="I20" s="12" t="s">
        <v>1558</v>
      </c>
      <c r="J20" s="616"/>
      <c r="K20" s="10" t="s">
        <v>1556</v>
      </c>
      <c r="L20" s="10"/>
      <c r="M20" s="10"/>
      <c r="N20" s="10"/>
      <c r="O20" s="10"/>
      <c r="P20" s="10"/>
    </row>
    <row r="21" spans="1:16" ht="18.600000000000001" customHeight="1">
      <c r="A21" s="615" t="s">
        <v>1580</v>
      </c>
      <c r="B21" s="10" t="s">
        <v>1581</v>
      </c>
      <c r="C21" s="13"/>
      <c r="D21" s="10"/>
      <c r="E21" s="10"/>
      <c r="F21" s="10"/>
      <c r="G21" s="10"/>
      <c r="H21" s="10">
        <f t="shared" si="0"/>
        <v>0</v>
      </c>
      <c r="I21" s="10"/>
      <c r="J21" s="615" t="s">
        <v>1580</v>
      </c>
      <c r="K21" s="10"/>
      <c r="L21" s="10"/>
      <c r="M21" s="10"/>
      <c r="N21" s="10"/>
      <c r="O21" s="10"/>
      <c r="P21" s="10"/>
    </row>
    <row r="22" spans="1:16" ht="18.600000000000001" customHeight="1">
      <c r="A22" s="616"/>
      <c r="B22" s="10" t="s">
        <v>1582</v>
      </c>
      <c r="C22" s="13"/>
      <c r="D22" s="10"/>
      <c r="E22" s="10"/>
      <c r="F22" s="10"/>
      <c r="G22" s="10"/>
      <c r="H22" s="10">
        <f t="shared" si="0"/>
        <v>0</v>
      </c>
      <c r="I22" s="10"/>
      <c r="J22" s="616"/>
      <c r="K22" s="10"/>
      <c r="L22" s="10"/>
      <c r="M22" s="10"/>
      <c r="N22" s="10"/>
      <c r="O22" s="10"/>
      <c r="P22" s="10"/>
    </row>
    <row r="23" spans="1:16" ht="49.5" customHeight="1">
      <c r="A23" s="616"/>
      <c r="B23" s="10" t="s">
        <v>1583</v>
      </c>
      <c r="C23" s="13">
        <v>1</v>
      </c>
      <c r="D23" s="10">
        <v>1</v>
      </c>
      <c r="E23" s="10"/>
      <c r="F23" s="10">
        <v>1</v>
      </c>
      <c r="G23" s="10"/>
      <c r="H23" s="10">
        <f t="shared" si="0"/>
        <v>3</v>
      </c>
      <c r="I23" s="12" t="s">
        <v>1561</v>
      </c>
      <c r="J23" s="616"/>
      <c r="K23" s="10" t="s">
        <v>1556</v>
      </c>
      <c r="L23" s="10" t="s">
        <v>1562</v>
      </c>
      <c r="M23" s="10"/>
      <c r="N23" s="10"/>
      <c r="O23" s="10"/>
      <c r="P23" s="10"/>
    </row>
    <row r="24" spans="1:16" ht="51" customHeight="1">
      <c r="A24" s="616"/>
      <c r="B24" s="10" t="s">
        <v>1584</v>
      </c>
      <c r="C24" s="13">
        <v>1</v>
      </c>
      <c r="D24" s="10">
        <v>1</v>
      </c>
      <c r="E24" s="10">
        <v>1</v>
      </c>
      <c r="F24" s="10">
        <v>1</v>
      </c>
      <c r="G24" s="10"/>
      <c r="H24" s="10">
        <f t="shared" si="0"/>
        <v>4</v>
      </c>
      <c r="I24" s="12" t="s">
        <v>1561</v>
      </c>
      <c r="J24" s="616"/>
      <c r="K24" s="10" t="s">
        <v>1556</v>
      </c>
      <c r="L24" s="10" t="s">
        <v>1562</v>
      </c>
      <c r="M24" s="10"/>
      <c r="N24" s="10"/>
      <c r="O24" s="10"/>
      <c r="P24" s="10"/>
    </row>
    <row r="25" spans="1:16" ht="18" customHeight="1">
      <c r="A25" s="616"/>
      <c r="B25" s="10" t="s">
        <v>1585</v>
      </c>
      <c r="C25" s="13">
        <v>1</v>
      </c>
      <c r="D25" s="10">
        <v>1</v>
      </c>
      <c r="E25" s="10"/>
      <c r="F25" s="10">
        <v>1</v>
      </c>
      <c r="G25" s="10"/>
      <c r="H25" s="10">
        <f t="shared" si="0"/>
        <v>3</v>
      </c>
      <c r="I25" s="12" t="s">
        <v>1586</v>
      </c>
      <c r="J25" s="616"/>
      <c r="K25" s="10" t="s">
        <v>1556</v>
      </c>
      <c r="L25" s="10" t="s">
        <v>1562</v>
      </c>
      <c r="M25" s="10"/>
      <c r="N25" s="10"/>
      <c r="O25" s="10"/>
      <c r="P25" s="10"/>
    </row>
    <row r="26" spans="1:16" ht="18" customHeight="1">
      <c r="A26" s="616"/>
      <c r="B26" s="10" t="s">
        <v>1587</v>
      </c>
      <c r="C26" s="13">
        <v>1</v>
      </c>
      <c r="D26" s="10">
        <v>1</v>
      </c>
      <c r="E26" s="10">
        <v>1</v>
      </c>
      <c r="F26" s="10">
        <v>1</v>
      </c>
      <c r="G26" s="10">
        <v>1</v>
      </c>
      <c r="H26" s="10">
        <f t="shared" si="0"/>
        <v>5</v>
      </c>
      <c r="I26" s="12" t="s">
        <v>1586</v>
      </c>
      <c r="J26" s="616"/>
      <c r="K26" s="10" t="s">
        <v>1556</v>
      </c>
      <c r="L26" s="10"/>
      <c r="M26" s="10"/>
      <c r="N26" s="10"/>
      <c r="O26" s="10"/>
      <c r="P26" s="10"/>
    </row>
    <row r="27" spans="1:16" ht="53.25" customHeight="1">
      <c r="A27" s="618" t="s">
        <v>1588</v>
      </c>
      <c r="B27" s="10" t="s">
        <v>1589</v>
      </c>
      <c r="C27" s="13">
        <v>1</v>
      </c>
      <c r="D27" s="10">
        <v>1</v>
      </c>
      <c r="E27" s="10">
        <v>1</v>
      </c>
      <c r="F27" s="10">
        <v>1</v>
      </c>
      <c r="G27" s="10">
        <v>1</v>
      </c>
      <c r="H27" s="10">
        <f t="shared" si="0"/>
        <v>5</v>
      </c>
      <c r="I27" s="12" t="s">
        <v>1590</v>
      </c>
      <c r="J27" s="618" t="s">
        <v>1588</v>
      </c>
      <c r="K27" s="10" t="s">
        <v>1556</v>
      </c>
      <c r="L27" s="10" t="s">
        <v>1562</v>
      </c>
      <c r="M27" s="10"/>
      <c r="N27" s="10"/>
      <c r="O27" s="10"/>
      <c r="P27" s="10"/>
    </row>
    <row r="28" spans="1:16" ht="18.600000000000001" customHeight="1">
      <c r="A28" s="619"/>
      <c r="B28" s="10" t="s">
        <v>1591</v>
      </c>
      <c r="C28" s="13">
        <v>1</v>
      </c>
      <c r="D28" s="10"/>
      <c r="E28" s="10">
        <v>1</v>
      </c>
      <c r="F28" s="10"/>
      <c r="G28" s="10"/>
      <c r="H28" s="10">
        <f t="shared" si="0"/>
        <v>2</v>
      </c>
      <c r="I28" s="10" t="s">
        <v>1592</v>
      </c>
      <c r="J28" s="619"/>
      <c r="K28" s="10" t="s">
        <v>1556</v>
      </c>
      <c r="L28" s="10" t="s">
        <v>1562</v>
      </c>
      <c r="M28" s="10"/>
      <c r="N28" s="10"/>
      <c r="O28" s="10"/>
      <c r="P28" s="10"/>
    </row>
    <row r="29" spans="1:16" ht="18.600000000000001" customHeight="1">
      <c r="A29" s="619"/>
      <c r="B29" s="10" t="s">
        <v>1593</v>
      </c>
      <c r="C29" s="13"/>
      <c r="D29" s="10"/>
      <c r="E29" s="10"/>
      <c r="F29" s="10"/>
      <c r="G29" s="10"/>
      <c r="H29" s="10">
        <f t="shared" si="0"/>
        <v>0</v>
      </c>
      <c r="I29" s="10"/>
      <c r="J29" s="619"/>
      <c r="K29" s="10"/>
      <c r="L29" s="10"/>
      <c r="M29" s="10"/>
      <c r="N29" s="10"/>
      <c r="O29" s="10"/>
      <c r="P29" s="10"/>
    </row>
    <row r="30" spans="1:16" ht="18.600000000000001" customHeight="1">
      <c r="A30" s="620"/>
      <c r="B30" s="10" t="s">
        <v>1594</v>
      </c>
      <c r="C30" s="13"/>
      <c r="D30" s="10"/>
      <c r="E30" s="10"/>
      <c r="F30" s="10"/>
      <c r="G30" s="10"/>
      <c r="H30" s="10">
        <f t="shared" si="0"/>
        <v>0</v>
      </c>
      <c r="I30" s="10"/>
      <c r="J30" s="620"/>
      <c r="K30" s="10"/>
      <c r="L30" s="10"/>
      <c r="M30" s="10"/>
      <c r="N30" s="10"/>
      <c r="O30" s="10"/>
      <c r="P30" s="10"/>
    </row>
  </sheetData>
  <mergeCells count="13">
    <mergeCell ref="A1:P1"/>
    <mergeCell ref="A6:A20"/>
    <mergeCell ref="C2:I2"/>
    <mergeCell ref="A4:A5"/>
    <mergeCell ref="A27:A30"/>
    <mergeCell ref="A2:A3"/>
    <mergeCell ref="B2:B3"/>
    <mergeCell ref="J2:P2"/>
    <mergeCell ref="A21:A26"/>
    <mergeCell ref="J27:J30"/>
    <mergeCell ref="J4:J5"/>
    <mergeCell ref="J6:J20"/>
    <mergeCell ref="J21:J26"/>
  </mergeCells>
  <phoneticPr fontId="18" type="noConversion"/>
  <conditionalFormatting sqref="H4:H30">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196B4-D063-4909-ADD9-F4CFCCC9F548}">
  <dimension ref="A1:I16"/>
  <sheetViews>
    <sheetView topLeftCell="A6" zoomScaleNormal="100" workbookViewId="0">
      <selection activeCell="F16" sqref="F16"/>
    </sheetView>
  </sheetViews>
  <sheetFormatPr baseColWidth="10" defaultColWidth="11.42578125" defaultRowHeight="15"/>
  <cols>
    <col min="1" max="1" width="24.140625" bestFit="1" customWidth="1"/>
    <col min="2" max="2" width="37" customWidth="1"/>
  </cols>
  <sheetData>
    <row r="1" spans="1:9" ht="15.75">
      <c r="A1" s="506" t="s">
        <v>1595</v>
      </c>
      <c r="B1" s="506"/>
      <c r="C1" s="506"/>
      <c r="D1" s="506"/>
      <c r="E1" s="506"/>
      <c r="F1" s="506"/>
      <c r="G1" s="506"/>
      <c r="H1" s="506"/>
      <c r="I1" s="234"/>
    </row>
    <row r="2" spans="1:9" ht="15.75">
      <c r="A2" s="535" t="s">
        <v>1596</v>
      </c>
      <c r="B2" s="535"/>
      <c r="C2" s="535" t="s">
        <v>395</v>
      </c>
      <c r="D2" s="535"/>
      <c r="E2" s="535"/>
      <c r="F2" s="312"/>
      <c r="G2" s="622" t="s">
        <v>1597</v>
      </c>
      <c r="H2" s="623"/>
      <c r="I2" s="623"/>
    </row>
    <row r="3" spans="1:9" s="6" customFormat="1" ht="15.75">
      <c r="A3" s="299" t="s">
        <v>87</v>
      </c>
      <c r="B3" s="299" t="s">
        <v>1598</v>
      </c>
      <c r="C3" s="299" t="s">
        <v>442</v>
      </c>
      <c r="D3" s="299" t="s">
        <v>665</v>
      </c>
      <c r="E3" s="299" t="s">
        <v>684</v>
      </c>
      <c r="F3" s="299" t="s">
        <v>954</v>
      </c>
      <c r="G3" s="299" t="s">
        <v>962</v>
      </c>
      <c r="H3" s="299" t="s">
        <v>1030</v>
      </c>
      <c r="I3" s="299" t="s">
        <v>1074</v>
      </c>
    </row>
    <row r="4" spans="1:9" ht="76.5">
      <c r="A4" s="52" t="s">
        <v>1599</v>
      </c>
      <c r="B4" s="56" t="s">
        <v>1600</v>
      </c>
      <c r="C4" s="309" t="s">
        <v>1417</v>
      </c>
      <c r="D4" s="309" t="s">
        <v>1417</v>
      </c>
      <c r="E4" s="309" t="s">
        <v>1417</v>
      </c>
      <c r="F4" s="309" t="s">
        <v>1417</v>
      </c>
      <c r="G4" s="309" t="s">
        <v>1417</v>
      </c>
      <c r="H4" s="309" t="s">
        <v>1417</v>
      </c>
      <c r="I4" s="309" t="s">
        <v>1417</v>
      </c>
    </row>
    <row r="5" spans="1:9" ht="38.25">
      <c r="A5" s="52" t="s">
        <v>1601</v>
      </c>
      <c r="B5" s="56" t="s">
        <v>1602</v>
      </c>
      <c r="C5" s="309" t="s">
        <v>1417</v>
      </c>
      <c r="D5" s="309" t="s">
        <v>1417</v>
      </c>
      <c r="E5" s="309" t="s">
        <v>1417</v>
      </c>
      <c r="F5" s="309" t="s">
        <v>1417</v>
      </c>
      <c r="G5" s="309" t="s">
        <v>1417</v>
      </c>
      <c r="H5" s="309" t="s">
        <v>1417</v>
      </c>
      <c r="I5" s="309" t="s">
        <v>1417</v>
      </c>
    </row>
    <row r="6" spans="1:9" ht="31.5">
      <c r="A6" s="52" t="s">
        <v>1603</v>
      </c>
      <c r="B6" s="56" t="s">
        <v>1604</v>
      </c>
      <c r="C6" s="309" t="s">
        <v>781</v>
      </c>
      <c r="D6" s="309" t="s">
        <v>1417</v>
      </c>
      <c r="E6" s="309" t="s">
        <v>1417</v>
      </c>
      <c r="F6" s="309" t="s">
        <v>1417</v>
      </c>
      <c r="G6" s="309" t="s">
        <v>1417</v>
      </c>
      <c r="H6" s="309" t="s">
        <v>1417</v>
      </c>
      <c r="I6" s="309" t="s">
        <v>1417</v>
      </c>
    </row>
    <row r="7" spans="1:9" ht="38.25">
      <c r="A7" s="52" t="s">
        <v>1605</v>
      </c>
      <c r="B7" s="56" t="s">
        <v>1606</v>
      </c>
      <c r="C7" s="309" t="s">
        <v>1417</v>
      </c>
      <c r="D7" s="309" t="s">
        <v>1417</v>
      </c>
      <c r="E7" s="309" t="s">
        <v>1417</v>
      </c>
      <c r="F7" s="309" t="s">
        <v>1417</v>
      </c>
      <c r="G7" s="309" t="s">
        <v>1417</v>
      </c>
      <c r="H7" s="309" t="s">
        <v>1417</v>
      </c>
      <c r="I7" s="309" t="s">
        <v>1417</v>
      </c>
    </row>
    <row r="8" spans="1:9" ht="38.25">
      <c r="A8" s="52" t="s">
        <v>1607</v>
      </c>
      <c r="B8" s="56" t="s">
        <v>1608</v>
      </c>
      <c r="C8" s="309" t="s">
        <v>781</v>
      </c>
      <c r="D8" s="309" t="s">
        <v>781</v>
      </c>
      <c r="E8" s="309" t="s">
        <v>1417</v>
      </c>
      <c r="F8" s="309" t="s">
        <v>1417</v>
      </c>
      <c r="G8" s="309" t="s">
        <v>781</v>
      </c>
      <c r="H8" s="309" t="s">
        <v>781</v>
      </c>
      <c r="I8" s="309" t="s">
        <v>781</v>
      </c>
    </row>
    <row r="9" spans="1:9" ht="38.25">
      <c r="A9" s="52" t="s">
        <v>1609</v>
      </c>
      <c r="B9" s="56" t="s">
        <v>1610</v>
      </c>
      <c r="C9" s="309" t="s">
        <v>781</v>
      </c>
      <c r="D9" s="309" t="s">
        <v>781</v>
      </c>
      <c r="E9" s="309" t="s">
        <v>781</v>
      </c>
      <c r="F9" s="309" t="s">
        <v>1417</v>
      </c>
      <c r="G9" s="309" t="s">
        <v>781</v>
      </c>
      <c r="H9" s="309" t="s">
        <v>781</v>
      </c>
      <c r="I9" s="309" t="s">
        <v>781</v>
      </c>
    </row>
    <row r="10" spans="1:9" ht="38.25">
      <c r="A10" s="52" t="s">
        <v>1611</v>
      </c>
      <c r="B10" s="56" t="s">
        <v>1612</v>
      </c>
      <c r="C10" s="309" t="s">
        <v>1417</v>
      </c>
      <c r="D10" s="309" t="s">
        <v>781</v>
      </c>
      <c r="E10" s="309" t="s">
        <v>1417</v>
      </c>
      <c r="F10" s="309" t="s">
        <v>1417</v>
      </c>
      <c r="G10" s="309" t="s">
        <v>1417</v>
      </c>
      <c r="H10" s="309" t="s">
        <v>1417</v>
      </c>
      <c r="I10" s="309" t="s">
        <v>1417</v>
      </c>
    </row>
    <row r="11" spans="1:9" ht="31.5">
      <c r="A11" s="52" t="s">
        <v>1613</v>
      </c>
      <c r="B11" s="56" t="s">
        <v>1614</v>
      </c>
      <c r="C11" s="309" t="s">
        <v>1417</v>
      </c>
      <c r="D11" s="309" t="s">
        <v>1417</v>
      </c>
      <c r="E11" s="309" t="s">
        <v>1417</v>
      </c>
      <c r="F11" s="309" t="s">
        <v>1417</v>
      </c>
      <c r="G11" s="309" t="s">
        <v>1417</v>
      </c>
      <c r="H11" s="309" t="s">
        <v>1417</v>
      </c>
      <c r="I11" s="309" t="s">
        <v>1417</v>
      </c>
    </row>
    <row r="12" spans="1:9" ht="25.5">
      <c r="A12" s="52" t="s">
        <v>1615</v>
      </c>
      <c r="B12" s="56" t="s">
        <v>1616</v>
      </c>
      <c r="C12" s="309" t="s">
        <v>781</v>
      </c>
      <c r="D12" s="309" t="s">
        <v>781</v>
      </c>
      <c r="E12" s="309" t="s">
        <v>781</v>
      </c>
      <c r="F12" s="309" t="s">
        <v>1417</v>
      </c>
      <c r="G12" s="309" t="s">
        <v>781</v>
      </c>
      <c r="H12" s="309" t="s">
        <v>781</v>
      </c>
      <c r="I12" s="309" t="s">
        <v>781</v>
      </c>
    </row>
    <row r="13" spans="1:9" ht="51">
      <c r="A13" s="52" t="s">
        <v>1617</v>
      </c>
      <c r="B13" s="56" t="s">
        <v>1618</v>
      </c>
      <c r="C13" s="309" t="s">
        <v>1417</v>
      </c>
      <c r="D13" s="309" t="s">
        <v>1417</v>
      </c>
      <c r="E13" s="309" t="s">
        <v>1417</v>
      </c>
      <c r="F13" s="309" t="s">
        <v>1417</v>
      </c>
      <c r="G13" s="309" t="s">
        <v>1417</v>
      </c>
      <c r="H13" s="309" t="s">
        <v>1417</v>
      </c>
      <c r="I13" s="309" t="s">
        <v>1417</v>
      </c>
    </row>
    <row r="14" spans="1:9" ht="51">
      <c r="A14" s="52" t="s">
        <v>1619</v>
      </c>
      <c r="B14" s="56" t="s">
        <v>1620</v>
      </c>
      <c r="C14" s="309" t="s">
        <v>781</v>
      </c>
      <c r="D14" s="309" t="s">
        <v>781</v>
      </c>
      <c r="E14" s="309" t="s">
        <v>781</v>
      </c>
      <c r="F14" s="309" t="s">
        <v>1417</v>
      </c>
      <c r="G14" s="309" t="s">
        <v>781</v>
      </c>
      <c r="H14" s="309" t="s">
        <v>781</v>
      </c>
      <c r="I14" s="309" t="s">
        <v>781</v>
      </c>
    </row>
    <row r="15" spans="1:9" ht="51">
      <c r="A15" s="52" t="s">
        <v>1621</v>
      </c>
      <c r="B15" s="56" t="s">
        <v>1622</v>
      </c>
      <c r="C15" s="309" t="s">
        <v>781</v>
      </c>
      <c r="D15" s="309" t="s">
        <v>781</v>
      </c>
      <c r="E15" s="309" t="s">
        <v>781</v>
      </c>
      <c r="F15" s="309" t="s">
        <v>1417</v>
      </c>
      <c r="G15" s="309" t="s">
        <v>781</v>
      </c>
      <c r="H15" s="309" t="s">
        <v>781</v>
      </c>
      <c r="I15" s="309" t="s">
        <v>781</v>
      </c>
    </row>
    <row r="16" spans="1:9" ht="15.75">
      <c r="A16" s="52" t="s">
        <v>1623</v>
      </c>
      <c r="B16" s="56"/>
      <c r="C16" s="309"/>
      <c r="D16" s="309"/>
      <c r="E16" s="309"/>
      <c r="F16" s="309"/>
      <c r="G16" s="309"/>
      <c r="H16" s="309"/>
      <c r="I16" s="309"/>
    </row>
  </sheetData>
  <mergeCells count="4">
    <mergeCell ref="A1:H1"/>
    <mergeCell ref="A2:B2"/>
    <mergeCell ref="C2:E2"/>
    <mergeCell ref="G2:I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04538-AB02-4C1F-8B8A-3746D7B9E550}">
  <dimension ref="A1:F19"/>
  <sheetViews>
    <sheetView workbookViewId="0">
      <selection activeCell="A7" sqref="A7"/>
    </sheetView>
  </sheetViews>
  <sheetFormatPr baseColWidth="10" defaultColWidth="11.42578125" defaultRowHeight="15"/>
  <cols>
    <col min="1" max="1" width="5.85546875" customWidth="1"/>
    <col min="2" max="2" width="22.5703125" customWidth="1"/>
    <col min="3" max="3" width="41.5703125" customWidth="1"/>
    <col min="4" max="4" width="17.7109375" customWidth="1"/>
    <col min="5" max="5" width="27" customWidth="1"/>
    <col min="6" max="6" width="21" customWidth="1"/>
  </cols>
  <sheetData>
    <row r="1" spans="1:6" ht="15.75">
      <c r="A1" s="506" t="s">
        <v>1624</v>
      </c>
      <c r="B1" s="506"/>
      <c r="C1" s="506"/>
      <c r="D1" s="506"/>
      <c r="E1" s="506"/>
      <c r="F1" s="507"/>
    </row>
    <row r="2" spans="1:6" ht="31.5">
      <c r="A2" s="76" t="s">
        <v>1625</v>
      </c>
      <c r="B2" s="76" t="s">
        <v>1626</v>
      </c>
      <c r="C2" s="76" t="s">
        <v>1627</v>
      </c>
      <c r="D2" s="76" t="s">
        <v>1628</v>
      </c>
      <c r="E2" s="76" t="s">
        <v>1629</v>
      </c>
      <c r="F2" s="76" t="s">
        <v>1630</v>
      </c>
    </row>
    <row r="3" spans="1:6" ht="84" customHeight="1">
      <c r="A3" s="240" t="s">
        <v>1631</v>
      </c>
      <c r="B3" s="242" t="s">
        <v>1632</v>
      </c>
      <c r="C3" s="240" t="s">
        <v>1633</v>
      </c>
      <c r="D3" s="241" t="s">
        <v>1634</v>
      </c>
      <c r="E3" s="240" t="s">
        <v>1635</v>
      </c>
      <c r="F3" s="243" t="s">
        <v>1636</v>
      </c>
    </row>
    <row r="4" spans="1:6" ht="81" customHeight="1">
      <c r="A4" s="239" t="s">
        <v>1637</v>
      </c>
      <c r="B4" s="239" t="s">
        <v>962</v>
      </c>
      <c r="C4" s="239" t="s">
        <v>1638</v>
      </c>
      <c r="D4" s="241" t="s">
        <v>1634</v>
      </c>
      <c r="E4" s="239" t="s">
        <v>1639</v>
      </c>
      <c r="F4" s="244" t="s">
        <v>1640</v>
      </c>
    </row>
    <row r="5" spans="1:6" ht="75">
      <c r="A5" s="240" t="s">
        <v>1641</v>
      </c>
      <c r="B5" s="242" t="s">
        <v>1632</v>
      </c>
      <c r="C5" s="240" t="s">
        <v>1642</v>
      </c>
      <c r="D5" s="241" t="s">
        <v>1634</v>
      </c>
      <c r="E5" s="240" t="s">
        <v>1643</v>
      </c>
      <c r="F5" s="243" t="s">
        <v>1636</v>
      </c>
    </row>
    <row r="6" spans="1:6" ht="87" customHeight="1">
      <c r="A6" s="239" t="s">
        <v>1644</v>
      </c>
      <c r="B6" s="239" t="s">
        <v>1645</v>
      </c>
      <c r="C6" s="239" t="s">
        <v>1646</v>
      </c>
      <c r="D6" s="241" t="s">
        <v>1634</v>
      </c>
      <c r="E6" s="239" t="s">
        <v>1647</v>
      </c>
      <c r="F6" s="243" t="s">
        <v>1636</v>
      </c>
    </row>
    <row r="7" spans="1:6" ht="129" customHeight="1">
      <c r="A7" s="240" t="s">
        <v>1648</v>
      </c>
      <c r="B7" s="240" t="s">
        <v>1632</v>
      </c>
      <c r="C7" s="240" t="s">
        <v>1649</v>
      </c>
      <c r="D7" s="241" t="s">
        <v>1634</v>
      </c>
      <c r="E7" s="239" t="s">
        <v>1650</v>
      </c>
      <c r="F7" s="243" t="s">
        <v>1636</v>
      </c>
    </row>
    <row r="8" spans="1:6" ht="60">
      <c r="A8" s="240" t="s">
        <v>1651</v>
      </c>
      <c r="B8" s="239" t="s">
        <v>1645</v>
      </c>
      <c r="C8" s="239" t="s">
        <v>1652</v>
      </c>
      <c r="D8" s="241" t="s">
        <v>1634</v>
      </c>
      <c r="E8" s="239" t="s">
        <v>1653</v>
      </c>
      <c r="F8" s="243" t="s">
        <v>1636</v>
      </c>
    </row>
    <row r="9" spans="1:6" ht="60">
      <c r="A9" s="240" t="s">
        <v>1654</v>
      </c>
      <c r="B9" s="239" t="s">
        <v>1645</v>
      </c>
      <c r="C9" s="240" t="s">
        <v>1655</v>
      </c>
      <c r="D9" s="241" t="s">
        <v>1634</v>
      </c>
      <c r="E9" s="239" t="s">
        <v>1647</v>
      </c>
      <c r="F9" s="243" t="s">
        <v>1636</v>
      </c>
    </row>
    <row r="10" spans="1:6" ht="90">
      <c r="A10" s="240" t="s">
        <v>1656</v>
      </c>
      <c r="B10" s="240" t="s">
        <v>1657</v>
      </c>
      <c r="C10" s="239" t="s">
        <v>1658</v>
      </c>
      <c r="D10" s="241" t="s">
        <v>1634</v>
      </c>
      <c r="E10" s="239" t="s">
        <v>1659</v>
      </c>
      <c r="F10" s="243" t="s">
        <v>1636</v>
      </c>
    </row>
    <row r="11" spans="1:6" ht="45">
      <c r="A11" s="240" t="s">
        <v>1660</v>
      </c>
      <c r="B11" s="240" t="s">
        <v>1632</v>
      </c>
      <c r="C11" s="240" t="s">
        <v>1661</v>
      </c>
      <c r="D11" s="241" t="s">
        <v>1634</v>
      </c>
      <c r="E11" s="240" t="s">
        <v>687</v>
      </c>
      <c r="F11" s="245" t="s">
        <v>1662</v>
      </c>
    </row>
    <row r="12" spans="1:6" ht="45">
      <c r="A12" s="240" t="s">
        <v>1663</v>
      </c>
      <c r="B12" s="239" t="s">
        <v>962</v>
      </c>
      <c r="C12" s="239" t="s">
        <v>1664</v>
      </c>
      <c r="D12" s="241" t="s">
        <v>1634</v>
      </c>
      <c r="E12" s="239" t="s">
        <v>1665</v>
      </c>
      <c r="F12" s="244"/>
    </row>
    <row r="13" spans="1:6" ht="75">
      <c r="A13" s="240" t="s">
        <v>1666</v>
      </c>
      <c r="B13" s="240" t="s">
        <v>1632</v>
      </c>
      <c r="C13" s="240" t="s">
        <v>1667</v>
      </c>
      <c r="D13" s="241" t="s">
        <v>1634</v>
      </c>
      <c r="E13" s="240" t="s">
        <v>1668</v>
      </c>
      <c r="F13" s="245" t="s">
        <v>1669</v>
      </c>
    </row>
    <row r="14" spans="1:6" ht="117" customHeight="1">
      <c r="A14" s="240" t="s">
        <v>1670</v>
      </c>
      <c r="B14" s="242" t="s">
        <v>1632</v>
      </c>
      <c r="C14" s="239" t="s">
        <v>1671</v>
      </c>
      <c r="D14" s="241" t="s">
        <v>1634</v>
      </c>
      <c r="E14" s="239" t="s">
        <v>1672</v>
      </c>
      <c r="F14" s="262" t="s">
        <v>1673</v>
      </c>
    </row>
    <row r="15" spans="1:6" ht="51" customHeight="1">
      <c r="A15" s="240" t="s">
        <v>1674</v>
      </c>
      <c r="B15" s="242" t="s">
        <v>1632</v>
      </c>
      <c r="C15" s="240" t="s">
        <v>1675</v>
      </c>
      <c r="D15" s="241" t="s">
        <v>1634</v>
      </c>
      <c r="E15" s="239" t="s">
        <v>1676</v>
      </c>
      <c r="F15" s="243" t="s">
        <v>1636</v>
      </c>
    </row>
    <row r="16" spans="1:6" ht="97.5" customHeight="1">
      <c r="A16" s="240" t="s">
        <v>1677</v>
      </c>
      <c r="B16" s="242" t="s">
        <v>1632</v>
      </c>
      <c r="C16" s="239" t="s">
        <v>1678</v>
      </c>
      <c r="D16" s="241" t="s">
        <v>1634</v>
      </c>
      <c r="E16" s="239" t="s">
        <v>1679</v>
      </c>
      <c r="F16" s="244"/>
    </row>
    <row r="17" spans="1:6" ht="66.75" customHeight="1">
      <c r="A17" s="240" t="s">
        <v>1680</v>
      </c>
      <c r="B17" s="242" t="s">
        <v>1632</v>
      </c>
      <c r="C17" s="240" t="s">
        <v>1681</v>
      </c>
      <c r="D17" s="241" t="s">
        <v>1634</v>
      </c>
      <c r="E17" s="240" t="s">
        <v>1635</v>
      </c>
      <c r="F17" s="243" t="s">
        <v>1636</v>
      </c>
    </row>
    <row r="18" spans="1:6" ht="45">
      <c r="A18" s="240" t="s">
        <v>1682</v>
      </c>
      <c r="B18" s="240" t="s">
        <v>1632</v>
      </c>
      <c r="C18" s="239" t="s">
        <v>1683</v>
      </c>
      <c r="D18" s="241" t="s">
        <v>1634</v>
      </c>
      <c r="E18" s="240" t="s">
        <v>1684</v>
      </c>
      <c r="F18" s="243" t="s">
        <v>1636</v>
      </c>
    </row>
    <row r="19" spans="1:6" ht="57.75" customHeight="1">
      <c r="A19" s="240" t="s">
        <v>1685</v>
      </c>
      <c r="B19" s="242" t="s">
        <v>1632</v>
      </c>
      <c r="C19" s="240" t="s">
        <v>1686</v>
      </c>
      <c r="D19" s="241" t="s">
        <v>1634</v>
      </c>
      <c r="E19" s="240" t="s">
        <v>1684</v>
      </c>
      <c r="F19" s="243" t="s">
        <v>1636</v>
      </c>
    </row>
  </sheetData>
  <mergeCells count="1">
    <mergeCell ref="A1:F1"/>
  </mergeCells>
  <phoneticPr fontId="18" type="noConversion"/>
  <hyperlinks>
    <hyperlink ref="F3" r:id="rId1" xr:uid="{97788CC6-5EAF-4144-A977-E8EAB3531375}"/>
    <hyperlink ref="F5" r:id="rId2" xr:uid="{D6632A4D-F47B-4821-8CD0-007F77D9DB72}"/>
    <hyperlink ref="F6" r:id="rId3" xr:uid="{7F68D143-7DFA-49D0-9E2D-1971237E24C9}"/>
    <hyperlink ref="F7" r:id="rId4" xr:uid="{964A8218-F522-4D6A-BB29-9C548A82410B}"/>
    <hyperlink ref="F8" r:id="rId5" xr:uid="{BB252666-5BEC-4EBC-B3C0-B5BC9BF589BF}"/>
    <hyperlink ref="F9" r:id="rId6" xr:uid="{6B6E6E35-03B3-4590-9DE9-C39BFDA79450}"/>
    <hyperlink ref="F10" r:id="rId7" xr:uid="{DF97FCCA-6B84-413E-934B-4AC9EDFB0892}"/>
    <hyperlink ref="F11" r:id="rId8" xr:uid="{EE2EBE66-6D00-473F-9237-65BC7D0F8541}"/>
    <hyperlink ref="F13" r:id="rId9" xr:uid="{E79A3393-2C38-4ECA-A2E8-119137DC0C89}"/>
    <hyperlink ref="F15" r:id="rId10" xr:uid="{C179D6CE-AD0A-40B6-9A23-8818FF1FAAC1}"/>
    <hyperlink ref="F17" r:id="rId11" xr:uid="{986C0C0E-D9F7-4409-A146-A25CE2A09B17}"/>
    <hyperlink ref="F18" r:id="rId12" xr:uid="{D8E7BBE7-A76D-4C66-A39E-D22DB3BBA44A}"/>
    <hyperlink ref="F19" r:id="rId13" xr:uid="{CC65F334-82C0-4C9D-A98D-4CC83A53ED6C}"/>
    <hyperlink ref="F14" r:id="rId14" display="http://www.nortedesantander.gov.co/Gobernaci%C3%B3n/Transparencia-y-Acceso-a-la-Informaci%C3%B3n/Normas-generales-y-reglamentarias-politicas-lineamientos-y-manuales" xr:uid="{2578D73D-9A68-48D4-B185-AF4A7F04D132}"/>
  </hyperlinks>
  <pageMargins left="0.7" right="0.7" top="0.75" bottom="0.75" header="0.3" footer="0.3"/>
  <pageSetup orientation="portrait"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A0142-E1A6-4E28-B8CF-EAF755B1957B}">
  <dimension ref="A2:O61"/>
  <sheetViews>
    <sheetView topLeftCell="A31" workbookViewId="0">
      <selection activeCell="E7" sqref="E7:E8"/>
    </sheetView>
  </sheetViews>
  <sheetFormatPr baseColWidth="10" defaultColWidth="11.42578125" defaultRowHeight="15"/>
  <cols>
    <col min="3" max="3" width="16.28515625" customWidth="1"/>
    <col min="5" max="5" width="13.42578125" customWidth="1"/>
    <col min="6" max="6" width="21.42578125" customWidth="1"/>
  </cols>
  <sheetData>
    <row r="2" spans="1:15" ht="15.75" customHeight="1">
      <c r="A2" s="503" t="s">
        <v>276</v>
      </c>
      <c r="B2" s="504"/>
      <c r="C2" s="504"/>
      <c r="D2" s="504"/>
      <c r="E2" s="504"/>
      <c r="F2" s="505"/>
    </row>
    <row r="3" spans="1:15" ht="101.25" customHeight="1">
      <c r="A3" s="430" t="s">
        <v>277</v>
      </c>
      <c r="B3" s="431"/>
      <c r="C3" s="624" t="s">
        <v>278</v>
      </c>
      <c r="D3" s="625"/>
      <c r="E3" s="625"/>
      <c r="F3" s="626"/>
    </row>
    <row r="4" spans="1:15" ht="78" customHeight="1">
      <c r="A4" s="430" t="s">
        <v>279</v>
      </c>
      <c r="B4" s="431"/>
      <c r="C4" s="627" t="s">
        <v>1687</v>
      </c>
      <c r="D4" s="628"/>
      <c r="E4" s="628"/>
      <c r="F4" s="629"/>
    </row>
    <row r="5" spans="1:15" ht="15.75">
      <c r="A5" s="430" t="s">
        <v>280</v>
      </c>
      <c r="B5" s="482"/>
      <c r="C5" s="431"/>
      <c r="D5" s="430" t="s">
        <v>281</v>
      </c>
      <c r="E5" s="482"/>
      <c r="F5" s="431"/>
    </row>
    <row r="6" spans="1:15" ht="78.75">
      <c r="A6" s="29" t="s">
        <v>117</v>
      </c>
      <c r="B6" s="38" t="s">
        <v>282</v>
      </c>
      <c r="C6" s="76" t="s">
        <v>87</v>
      </c>
      <c r="D6" s="76" t="s">
        <v>117</v>
      </c>
      <c r="E6" s="76" t="s">
        <v>87</v>
      </c>
      <c r="F6" s="76" t="s">
        <v>118</v>
      </c>
      <c r="L6" s="263"/>
      <c r="M6" s="263"/>
      <c r="N6" s="263"/>
      <c r="O6" s="263"/>
    </row>
    <row r="7" spans="1:15" ht="105" customHeight="1">
      <c r="A7" s="455" t="s">
        <v>283</v>
      </c>
      <c r="B7" s="83" t="s">
        <v>173</v>
      </c>
      <c r="C7" s="143" t="s">
        <v>284</v>
      </c>
      <c r="D7" s="459" t="s">
        <v>285</v>
      </c>
      <c r="E7" s="465" t="s">
        <v>286</v>
      </c>
      <c r="F7" s="466">
        <v>120000</v>
      </c>
    </row>
    <row r="8" spans="1:15" ht="75">
      <c r="A8" s="456"/>
      <c r="B8" s="83" t="s">
        <v>233</v>
      </c>
      <c r="C8" s="143" t="s">
        <v>287</v>
      </c>
      <c r="D8" s="460"/>
      <c r="E8" s="462"/>
      <c r="F8" s="467"/>
    </row>
    <row r="9" spans="1:15" ht="105" customHeight="1">
      <c r="A9" s="455" t="s">
        <v>288</v>
      </c>
      <c r="B9" s="83" t="s">
        <v>173</v>
      </c>
      <c r="C9" s="143" t="s">
        <v>284</v>
      </c>
      <c r="D9" s="459" t="s">
        <v>289</v>
      </c>
      <c r="E9" s="461" t="s">
        <v>290</v>
      </c>
      <c r="F9" s="463"/>
    </row>
    <row r="10" spans="1:15" ht="75">
      <c r="A10" s="456"/>
      <c r="B10" s="83" t="s">
        <v>233</v>
      </c>
      <c r="C10" s="143" t="s">
        <v>287</v>
      </c>
      <c r="D10" s="460"/>
      <c r="E10" s="462"/>
      <c r="F10" s="464"/>
    </row>
    <row r="11" spans="1:15" ht="105" customHeight="1">
      <c r="A11" s="455" t="s">
        <v>291</v>
      </c>
      <c r="B11" s="83" t="s">
        <v>173</v>
      </c>
      <c r="C11" s="143" t="s">
        <v>284</v>
      </c>
      <c r="D11" s="459" t="s">
        <v>292</v>
      </c>
      <c r="E11" s="461" t="s">
        <v>293</v>
      </c>
      <c r="F11" s="463"/>
    </row>
    <row r="12" spans="1:15" ht="75">
      <c r="A12" s="456"/>
      <c r="B12" s="83" t="s">
        <v>233</v>
      </c>
      <c r="C12" s="143" t="s">
        <v>287</v>
      </c>
      <c r="D12" s="460"/>
      <c r="E12" s="462"/>
      <c r="F12" s="464"/>
    </row>
    <row r="13" spans="1:15" ht="105" customHeight="1">
      <c r="A13" s="455" t="s">
        <v>294</v>
      </c>
      <c r="B13" s="83" t="s">
        <v>173</v>
      </c>
      <c r="C13" s="143" t="s">
        <v>284</v>
      </c>
      <c r="D13" s="459" t="s">
        <v>295</v>
      </c>
      <c r="E13" s="461" t="s">
        <v>296</v>
      </c>
      <c r="F13" s="455">
        <v>800</v>
      </c>
    </row>
    <row r="14" spans="1:15" ht="75">
      <c r="A14" s="456"/>
      <c r="B14" s="83" t="s">
        <v>233</v>
      </c>
      <c r="C14" s="143" t="s">
        <v>287</v>
      </c>
      <c r="D14" s="460"/>
      <c r="E14" s="462"/>
      <c r="F14" s="456"/>
    </row>
    <row r="15" spans="1:15" ht="105" customHeight="1">
      <c r="A15" s="455" t="s">
        <v>297</v>
      </c>
      <c r="B15" s="147" t="s">
        <v>173</v>
      </c>
      <c r="C15" s="143" t="s">
        <v>284</v>
      </c>
      <c r="D15" s="455" t="s">
        <v>298</v>
      </c>
      <c r="E15" s="453" t="s">
        <v>299</v>
      </c>
      <c r="F15" s="451">
        <v>1200</v>
      </c>
    </row>
    <row r="16" spans="1:15" ht="75">
      <c r="A16" s="456"/>
      <c r="B16" s="147" t="s">
        <v>233</v>
      </c>
      <c r="C16" s="143" t="s">
        <v>287</v>
      </c>
      <c r="D16" s="456"/>
      <c r="E16" s="454"/>
      <c r="F16" s="452"/>
    </row>
    <row r="17" spans="1:6" ht="105">
      <c r="A17" s="83" t="s">
        <v>300</v>
      </c>
      <c r="B17" s="83" t="s">
        <v>159</v>
      </c>
      <c r="C17" s="143" t="s">
        <v>160</v>
      </c>
      <c r="D17" s="83" t="s">
        <v>301</v>
      </c>
      <c r="E17" s="143" t="s">
        <v>302</v>
      </c>
      <c r="F17" s="83">
        <v>1</v>
      </c>
    </row>
    <row r="18" spans="1:6" ht="163.5" customHeight="1">
      <c r="A18" s="83" t="s">
        <v>303</v>
      </c>
      <c r="B18" s="83" t="s">
        <v>159</v>
      </c>
      <c r="C18" s="143" t="s">
        <v>160</v>
      </c>
      <c r="D18" s="83" t="s">
        <v>304</v>
      </c>
      <c r="E18" s="143" t="s">
        <v>305</v>
      </c>
      <c r="F18" s="37"/>
    </row>
    <row r="19" spans="1:6" ht="240.75" customHeight="1">
      <c r="A19" s="457" t="s">
        <v>306</v>
      </c>
      <c r="B19" s="288" t="s">
        <v>131</v>
      </c>
      <c r="C19" s="144" t="s">
        <v>124</v>
      </c>
      <c r="D19" s="457" t="s">
        <v>307</v>
      </c>
      <c r="E19" s="458" t="s">
        <v>308</v>
      </c>
      <c r="F19" s="457">
        <v>5</v>
      </c>
    </row>
    <row r="20" spans="1:6" ht="75">
      <c r="A20" s="457"/>
      <c r="B20" s="288" t="s">
        <v>135</v>
      </c>
      <c r="C20" s="144" t="s">
        <v>309</v>
      </c>
      <c r="D20" s="457"/>
      <c r="E20" s="458"/>
      <c r="F20" s="457"/>
    </row>
    <row r="21" spans="1:6" ht="135">
      <c r="A21" s="457"/>
      <c r="B21" s="288" t="s">
        <v>140</v>
      </c>
      <c r="C21" s="144" t="s">
        <v>141</v>
      </c>
      <c r="D21" s="457"/>
      <c r="E21" s="458"/>
      <c r="F21" s="457"/>
    </row>
    <row r="22" spans="1:6" ht="120">
      <c r="A22" s="457"/>
      <c r="B22" s="288" t="s">
        <v>144</v>
      </c>
      <c r="C22" s="144" t="s">
        <v>310</v>
      </c>
      <c r="D22" s="457"/>
      <c r="E22" s="458"/>
      <c r="F22" s="457"/>
    </row>
    <row r="23" spans="1:6" ht="120">
      <c r="A23" s="457"/>
      <c r="B23" s="288" t="s">
        <v>148</v>
      </c>
      <c r="C23" s="144" t="s">
        <v>311</v>
      </c>
      <c r="D23" s="457"/>
      <c r="E23" s="458"/>
      <c r="F23" s="457"/>
    </row>
    <row r="24" spans="1:6" ht="75">
      <c r="A24" s="457"/>
      <c r="B24" s="288" t="s">
        <v>199</v>
      </c>
      <c r="C24" s="144" t="s">
        <v>312</v>
      </c>
      <c r="D24" s="457"/>
      <c r="E24" s="458"/>
      <c r="F24" s="457"/>
    </row>
    <row r="25" spans="1:6" ht="105">
      <c r="A25" s="457"/>
      <c r="B25" s="288" t="s">
        <v>207</v>
      </c>
      <c r="C25" s="144" t="s">
        <v>313</v>
      </c>
      <c r="D25" s="457"/>
      <c r="E25" s="458"/>
      <c r="F25" s="457"/>
    </row>
    <row r="26" spans="1:6" ht="45">
      <c r="A26" s="457"/>
      <c r="B26" s="288" t="s">
        <v>211</v>
      </c>
      <c r="C26" s="144" t="s">
        <v>314</v>
      </c>
      <c r="D26" s="457"/>
      <c r="E26" s="458"/>
      <c r="F26" s="457"/>
    </row>
    <row r="27" spans="1:6" ht="45">
      <c r="A27" s="457"/>
      <c r="B27" s="288" t="s">
        <v>222</v>
      </c>
      <c r="C27" s="144" t="s">
        <v>223</v>
      </c>
      <c r="D27" s="457"/>
      <c r="E27" s="458"/>
      <c r="F27" s="457"/>
    </row>
    <row r="28" spans="1:6" ht="75">
      <c r="A28" s="457"/>
      <c r="B28" s="288" t="s">
        <v>226</v>
      </c>
      <c r="C28" s="144" t="s">
        <v>287</v>
      </c>
      <c r="D28" s="457"/>
      <c r="E28" s="458"/>
      <c r="F28" s="457"/>
    </row>
    <row r="29" spans="1:6" ht="45">
      <c r="A29" s="141" t="s">
        <v>315</v>
      </c>
      <c r="B29" s="141"/>
      <c r="C29" s="141"/>
      <c r="D29" s="83" t="s">
        <v>316</v>
      </c>
      <c r="E29" s="144" t="s">
        <v>317</v>
      </c>
      <c r="F29" s="288">
        <v>1</v>
      </c>
    </row>
    <row r="30" spans="1:6" ht="261" customHeight="1">
      <c r="A30" s="288" t="s">
        <v>318</v>
      </c>
      <c r="B30" s="288" t="s">
        <v>123</v>
      </c>
      <c r="C30" s="144" t="s">
        <v>124</v>
      </c>
      <c r="D30" s="83" t="s">
        <v>319</v>
      </c>
      <c r="E30" s="144" t="s">
        <v>320</v>
      </c>
      <c r="F30" s="288">
        <v>50</v>
      </c>
    </row>
    <row r="31" spans="1:6" ht="273" customHeight="1">
      <c r="A31" s="288" t="s">
        <v>321</v>
      </c>
      <c r="B31" s="288" t="s">
        <v>123</v>
      </c>
      <c r="C31" s="144" t="s">
        <v>124</v>
      </c>
      <c r="D31" s="83" t="s">
        <v>322</v>
      </c>
      <c r="E31" s="144" t="s">
        <v>323</v>
      </c>
      <c r="F31" s="288">
        <v>17</v>
      </c>
    </row>
    <row r="32" spans="1:6" ht="105" customHeight="1">
      <c r="A32" s="446" t="s">
        <v>324</v>
      </c>
      <c r="B32" s="288" t="s">
        <v>246</v>
      </c>
      <c r="C32" s="144" t="s">
        <v>237</v>
      </c>
      <c r="D32" s="449" t="s">
        <v>325</v>
      </c>
      <c r="E32" s="440" t="s">
        <v>326</v>
      </c>
      <c r="F32" s="446">
        <v>1</v>
      </c>
    </row>
    <row r="33" spans="1:6" ht="90">
      <c r="A33" s="448"/>
      <c r="B33" s="288" t="s">
        <v>218</v>
      </c>
      <c r="C33" s="144" t="s">
        <v>219</v>
      </c>
      <c r="D33" s="450"/>
      <c r="E33" s="442"/>
      <c r="F33" s="448"/>
    </row>
    <row r="34" spans="1:6" ht="75">
      <c r="A34" s="141" t="s">
        <v>327</v>
      </c>
      <c r="B34" s="141"/>
      <c r="C34" s="141"/>
      <c r="D34" s="83" t="s">
        <v>328</v>
      </c>
      <c r="E34" s="144" t="s">
        <v>329</v>
      </c>
      <c r="F34" s="288">
        <v>100</v>
      </c>
    </row>
    <row r="35" spans="1:6" ht="75">
      <c r="A35" s="141" t="s">
        <v>330</v>
      </c>
      <c r="B35" s="141"/>
      <c r="C35" s="141"/>
      <c r="D35" s="83" t="s">
        <v>331</v>
      </c>
      <c r="E35" s="144" t="s">
        <v>332</v>
      </c>
      <c r="F35" s="288"/>
    </row>
    <row r="36" spans="1:6" ht="105">
      <c r="A36" s="141" t="s">
        <v>333</v>
      </c>
      <c r="B36" s="141"/>
      <c r="C36" s="141"/>
      <c r="D36" s="83" t="s">
        <v>334</v>
      </c>
      <c r="E36" s="144" t="s">
        <v>335</v>
      </c>
      <c r="F36" s="288"/>
    </row>
    <row r="37" spans="1:6" ht="120">
      <c r="A37" s="141" t="s">
        <v>336</v>
      </c>
      <c r="B37" s="141"/>
      <c r="C37" s="141"/>
      <c r="D37" s="83" t="s">
        <v>337</v>
      </c>
      <c r="E37" s="144" t="s">
        <v>338</v>
      </c>
      <c r="F37" s="288"/>
    </row>
    <row r="38" spans="1:6" ht="120">
      <c r="A38" s="141" t="s">
        <v>339</v>
      </c>
      <c r="B38" s="141"/>
      <c r="C38" s="141"/>
      <c r="D38" s="83" t="s">
        <v>340</v>
      </c>
      <c r="E38" s="144" t="s">
        <v>341</v>
      </c>
      <c r="F38" s="288">
        <v>26000</v>
      </c>
    </row>
    <row r="39" spans="1:6" ht="248.25" customHeight="1">
      <c r="A39" s="288" t="s">
        <v>342</v>
      </c>
      <c r="B39" s="288" t="s">
        <v>119</v>
      </c>
      <c r="C39" s="144" t="s">
        <v>120</v>
      </c>
      <c r="D39" s="83" t="s">
        <v>343</v>
      </c>
      <c r="E39" s="144" t="s">
        <v>344</v>
      </c>
      <c r="F39" s="288">
        <v>70</v>
      </c>
    </row>
    <row r="40" spans="1:6" ht="222" customHeight="1">
      <c r="A40" s="288" t="s">
        <v>345</v>
      </c>
      <c r="B40" s="288" t="s">
        <v>119</v>
      </c>
      <c r="C40" s="144" t="s">
        <v>120</v>
      </c>
      <c r="D40" s="83" t="s">
        <v>346</v>
      </c>
      <c r="E40" s="144" t="s">
        <v>347</v>
      </c>
      <c r="F40" s="288"/>
    </row>
    <row r="41" spans="1:6" ht="249.75" customHeight="1">
      <c r="A41" s="288" t="s">
        <v>348</v>
      </c>
      <c r="B41" s="288" t="s">
        <v>119</v>
      </c>
      <c r="C41" s="144" t="s">
        <v>120</v>
      </c>
      <c r="D41" s="83" t="s">
        <v>349</v>
      </c>
      <c r="E41" s="144" t="s">
        <v>350</v>
      </c>
      <c r="F41" s="288">
        <v>50</v>
      </c>
    </row>
    <row r="42" spans="1:6" ht="75">
      <c r="A42" s="288" t="s">
        <v>351</v>
      </c>
      <c r="B42" s="141"/>
      <c r="C42" s="141"/>
      <c r="D42" s="288" t="s">
        <v>352</v>
      </c>
      <c r="E42" s="144" t="s">
        <v>353</v>
      </c>
      <c r="F42" s="142">
        <v>0.2</v>
      </c>
    </row>
    <row r="43" spans="1:6" ht="276.75" customHeight="1">
      <c r="A43" s="288" t="s">
        <v>354</v>
      </c>
      <c r="B43" s="288" t="s">
        <v>128</v>
      </c>
      <c r="C43" s="144" t="s">
        <v>124</v>
      </c>
      <c r="D43" s="288" t="s">
        <v>355</v>
      </c>
      <c r="E43" s="144" t="s">
        <v>356</v>
      </c>
      <c r="F43" s="141"/>
    </row>
    <row r="44" spans="1:6" ht="75">
      <c r="A44" s="446" t="s">
        <v>357</v>
      </c>
      <c r="B44" s="288" t="s">
        <v>168</v>
      </c>
      <c r="C44" s="144" t="s">
        <v>169</v>
      </c>
      <c r="D44" s="446" t="s">
        <v>358</v>
      </c>
      <c r="E44" s="440" t="s">
        <v>359</v>
      </c>
      <c r="F44" s="443"/>
    </row>
    <row r="45" spans="1:6" ht="75">
      <c r="A45" s="448"/>
      <c r="B45" s="288" t="s">
        <v>177</v>
      </c>
      <c r="C45" s="144" t="s">
        <v>360</v>
      </c>
      <c r="D45" s="448"/>
      <c r="E45" s="442"/>
      <c r="F45" s="445"/>
    </row>
    <row r="46" spans="1:6" ht="90">
      <c r="A46" s="288" t="s">
        <v>361</v>
      </c>
      <c r="B46" s="288"/>
      <c r="C46" s="141"/>
      <c r="D46" s="288" t="s">
        <v>362</v>
      </c>
      <c r="E46" s="144" t="s">
        <v>363</v>
      </c>
      <c r="F46" s="141"/>
    </row>
    <row r="47" spans="1:6" ht="150">
      <c r="A47" s="288" t="s">
        <v>364</v>
      </c>
      <c r="B47" s="288"/>
      <c r="C47" s="141"/>
      <c r="D47" s="288" t="s">
        <v>365</v>
      </c>
      <c r="E47" s="144" t="s">
        <v>366</v>
      </c>
      <c r="F47" s="141"/>
    </row>
    <row r="48" spans="1:6" ht="105">
      <c r="A48" s="288" t="s">
        <v>367</v>
      </c>
      <c r="B48" s="288"/>
      <c r="C48" s="141"/>
      <c r="D48" s="288" t="s">
        <v>368</v>
      </c>
      <c r="E48" s="144" t="s">
        <v>369</v>
      </c>
      <c r="F48" s="141"/>
    </row>
    <row r="49" spans="1:6" ht="90">
      <c r="A49" s="288" t="s">
        <v>370</v>
      </c>
      <c r="B49" s="288"/>
      <c r="C49" s="141"/>
      <c r="D49" s="288" t="s">
        <v>371</v>
      </c>
      <c r="E49" s="144" t="s">
        <v>372</v>
      </c>
      <c r="F49" s="141"/>
    </row>
    <row r="50" spans="1:6" ht="105">
      <c r="A50" s="288" t="s">
        <v>373</v>
      </c>
      <c r="B50" s="288"/>
      <c r="C50" s="141"/>
      <c r="D50" s="288" t="s">
        <v>374</v>
      </c>
      <c r="E50" s="144" t="s">
        <v>375</v>
      </c>
      <c r="F50" s="141"/>
    </row>
    <row r="51" spans="1:6" ht="90">
      <c r="A51" s="446" t="s">
        <v>376</v>
      </c>
      <c r="B51" s="288" t="s">
        <v>155</v>
      </c>
      <c r="C51" s="144" t="s">
        <v>156</v>
      </c>
      <c r="D51" s="446" t="s">
        <v>377</v>
      </c>
      <c r="E51" s="440" t="s">
        <v>378</v>
      </c>
      <c r="F51" s="443"/>
    </row>
    <row r="52" spans="1:6" ht="75">
      <c r="A52" s="447"/>
      <c r="B52" s="288" t="s">
        <v>181</v>
      </c>
      <c r="C52" s="144" t="s">
        <v>178</v>
      </c>
      <c r="D52" s="447"/>
      <c r="E52" s="441"/>
      <c r="F52" s="444"/>
    </row>
    <row r="53" spans="1:6" ht="75">
      <c r="A53" s="447"/>
      <c r="B53" s="288" t="s">
        <v>185</v>
      </c>
      <c r="C53" s="144" t="s">
        <v>178</v>
      </c>
      <c r="D53" s="447"/>
      <c r="E53" s="441"/>
      <c r="F53" s="444"/>
    </row>
    <row r="54" spans="1:6" ht="75">
      <c r="A54" s="447"/>
      <c r="B54" s="288" t="s">
        <v>188</v>
      </c>
      <c r="C54" s="144" t="s">
        <v>178</v>
      </c>
      <c r="D54" s="447"/>
      <c r="E54" s="441"/>
      <c r="F54" s="444"/>
    </row>
    <row r="55" spans="1:6" ht="75">
      <c r="A55" s="447"/>
      <c r="B55" s="288" t="s">
        <v>192</v>
      </c>
      <c r="C55" s="144" t="s">
        <v>178</v>
      </c>
      <c r="D55" s="447"/>
      <c r="E55" s="441"/>
      <c r="F55" s="444"/>
    </row>
    <row r="56" spans="1:6" ht="75">
      <c r="A56" s="448"/>
      <c r="B56" s="288" t="s">
        <v>196</v>
      </c>
      <c r="C56" s="144" t="s">
        <v>178</v>
      </c>
      <c r="D56" s="448"/>
      <c r="E56" s="442"/>
      <c r="F56" s="445"/>
    </row>
    <row r="57" spans="1:6" ht="75">
      <c r="A57" s="288" t="s">
        <v>379</v>
      </c>
      <c r="B57" s="288"/>
      <c r="C57" s="144"/>
      <c r="D57" s="288" t="s">
        <v>380</v>
      </c>
      <c r="E57" s="144" t="s">
        <v>381</v>
      </c>
      <c r="F57" s="141"/>
    </row>
    <row r="58" spans="1:6" ht="75">
      <c r="A58" s="288" t="s">
        <v>382</v>
      </c>
      <c r="B58" s="288"/>
      <c r="C58" s="144"/>
      <c r="D58" s="288" t="s">
        <v>383</v>
      </c>
      <c r="E58" s="144" t="s">
        <v>384</v>
      </c>
      <c r="F58" s="141"/>
    </row>
    <row r="59" spans="1:6" ht="120">
      <c r="A59" s="288" t="s">
        <v>385</v>
      </c>
      <c r="B59" s="288"/>
      <c r="C59" s="144"/>
      <c r="D59" s="288" t="s">
        <v>386</v>
      </c>
      <c r="E59" s="144" t="s">
        <v>387</v>
      </c>
      <c r="F59" s="141"/>
    </row>
    <row r="60" spans="1:6" ht="165">
      <c r="A60" s="288" t="s">
        <v>388</v>
      </c>
      <c r="B60" s="288" t="s">
        <v>230</v>
      </c>
      <c r="C60" s="144" t="s">
        <v>227</v>
      </c>
      <c r="D60" s="288" t="s">
        <v>389</v>
      </c>
      <c r="E60" s="144" t="s">
        <v>390</v>
      </c>
      <c r="F60" s="141"/>
    </row>
    <row r="61" spans="1:6" ht="152.25" customHeight="1">
      <c r="A61" s="288" t="s">
        <v>391</v>
      </c>
      <c r="B61" s="288"/>
      <c r="C61" s="144"/>
      <c r="D61" s="288" t="s">
        <v>392</v>
      </c>
      <c r="E61" s="144" t="s">
        <v>393</v>
      </c>
      <c r="F61" s="141"/>
    </row>
  </sheetData>
  <mergeCells count="43">
    <mergeCell ref="A44:A45"/>
    <mergeCell ref="D44:D45"/>
    <mergeCell ref="E44:E45"/>
    <mergeCell ref="F44:F45"/>
    <mergeCell ref="A51:A56"/>
    <mergeCell ref="D51:D56"/>
    <mergeCell ref="E51:E56"/>
    <mergeCell ref="F51:F56"/>
    <mergeCell ref="A19:A28"/>
    <mergeCell ref="D19:D28"/>
    <mergeCell ref="E19:E28"/>
    <mergeCell ref="F19:F28"/>
    <mergeCell ref="A32:A33"/>
    <mergeCell ref="D32:D33"/>
    <mergeCell ref="E32:E33"/>
    <mergeCell ref="F32:F33"/>
    <mergeCell ref="A13:A14"/>
    <mergeCell ref="D13:D14"/>
    <mergeCell ref="E13:E14"/>
    <mergeCell ref="F13:F14"/>
    <mergeCell ref="A15:A16"/>
    <mergeCell ref="D15:D16"/>
    <mergeCell ref="E15:E16"/>
    <mergeCell ref="F15:F16"/>
    <mergeCell ref="A9:A10"/>
    <mergeCell ref="D9:D10"/>
    <mergeCell ref="E9:E10"/>
    <mergeCell ref="F9:F10"/>
    <mergeCell ref="A11:A12"/>
    <mergeCell ref="D11:D12"/>
    <mergeCell ref="E11:E12"/>
    <mergeCell ref="F11:F12"/>
    <mergeCell ref="A5:C5"/>
    <mergeCell ref="D5:F5"/>
    <mergeCell ref="A7:A8"/>
    <mergeCell ref="D7:D8"/>
    <mergeCell ref="E7:E8"/>
    <mergeCell ref="F7:F8"/>
    <mergeCell ref="A2:F2"/>
    <mergeCell ref="A3:B3"/>
    <mergeCell ref="C3:F3"/>
    <mergeCell ref="A4:B4"/>
    <mergeCell ref="C4:F4"/>
  </mergeCells>
  <phoneticPr fontId="1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EF2A-9DC9-4E2A-A7E6-04653AF72424}">
  <dimension ref="B2:AT99"/>
  <sheetViews>
    <sheetView topLeftCell="A55" zoomScaleNormal="100" workbookViewId="0"/>
  </sheetViews>
  <sheetFormatPr baseColWidth="10" defaultColWidth="2.7109375" defaultRowHeight="14.45" customHeight="1"/>
  <cols>
    <col min="1" max="1" width="2.7109375" style="25"/>
    <col min="2" max="8" width="2.85546875" style="25" customWidth="1"/>
    <col min="9" max="9" width="4.7109375" style="25" customWidth="1"/>
    <col min="10" max="10" width="2.140625" style="25" customWidth="1"/>
    <col min="11" max="11" width="1.5703125" style="25" customWidth="1"/>
    <col min="12" max="15" width="2.85546875" style="25" customWidth="1"/>
    <col min="16" max="16" width="3.42578125" style="25" customWidth="1"/>
    <col min="17" max="31" width="2.85546875" style="25" customWidth="1"/>
    <col min="32" max="34" width="9.140625" style="25"/>
    <col min="35" max="35" width="11" style="25" customWidth="1"/>
    <col min="36" max="16384" width="2.7109375" style="25"/>
  </cols>
  <sheetData>
    <row r="2" spans="2:31" ht="14.45" customHeight="1">
      <c r="B2" s="575" t="s">
        <v>1384</v>
      </c>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row>
    <row r="3" spans="2:31" ht="38.450000000000003" customHeight="1">
      <c r="B3" s="535" t="s">
        <v>117</v>
      </c>
      <c r="C3" s="535"/>
      <c r="D3" s="535"/>
      <c r="E3" s="535"/>
      <c r="F3" s="535"/>
      <c r="G3" s="535"/>
      <c r="H3" s="535"/>
      <c r="I3" s="535"/>
      <c r="J3" s="535"/>
      <c r="K3" s="535"/>
      <c r="L3" s="579" t="s">
        <v>442</v>
      </c>
      <c r="M3" s="580"/>
      <c r="N3" s="580"/>
      <c r="O3" s="580"/>
      <c r="P3" s="580"/>
      <c r="Q3" s="580"/>
      <c r="R3" s="580"/>
      <c r="S3" s="580"/>
      <c r="T3" s="580"/>
      <c r="U3" s="580"/>
      <c r="V3" s="580"/>
      <c r="W3" s="580"/>
      <c r="X3" s="580"/>
      <c r="Y3" s="580"/>
      <c r="Z3" s="580"/>
      <c r="AA3" s="580"/>
      <c r="AB3" s="580"/>
      <c r="AC3" s="580"/>
      <c r="AD3" s="580"/>
      <c r="AE3" s="581"/>
    </row>
    <row r="4" spans="2:31" ht="36" customHeight="1">
      <c r="B4" s="535" t="s">
        <v>1385</v>
      </c>
      <c r="C4" s="535"/>
      <c r="D4" s="535"/>
      <c r="E4" s="535"/>
      <c r="F4" s="535"/>
      <c r="G4" s="535"/>
      <c r="H4" s="535"/>
      <c r="I4" s="535"/>
      <c r="J4" s="535"/>
      <c r="K4" s="535"/>
      <c r="L4" s="554" t="s">
        <v>443</v>
      </c>
      <c r="M4" s="555"/>
      <c r="N4" s="555"/>
      <c r="O4" s="555"/>
      <c r="P4" s="555"/>
      <c r="Q4" s="555"/>
      <c r="R4" s="555"/>
      <c r="S4" s="555"/>
      <c r="T4" s="555"/>
      <c r="U4" s="555"/>
      <c r="V4" s="555"/>
      <c r="W4" s="555"/>
      <c r="X4" s="555"/>
      <c r="Y4" s="555"/>
      <c r="Z4" s="555"/>
      <c r="AA4" s="555"/>
      <c r="AB4" s="555"/>
      <c r="AC4" s="555"/>
      <c r="AD4" s="555"/>
      <c r="AE4" s="556"/>
    </row>
    <row r="5" spans="2:31" ht="67.5" customHeight="1">
      <c r="B5" s="535" t="s">
        <v>399</v>
      </c>
      <c r="C5" s="535"/>
      <c r="D5" s="535"/>
      <c r="E5" s="535"/>
      <c r="F5" s="535"/>
      <c r="G5" s="535"/>
      <c r="H5" s="535"/>
      <c r="I5" s="535"/>
      <c r="J5" s="535"/>
      <c r="K5" s="535"/>
      <c r="L5" s="576" t="s">
        <v>444</v>
      </c>
      <c r="M5" s="577"/>
      <c r="N5" s="577"/>
      <c r="O5" s="577"/>
      <c r="P5" s="577"/>
      <c r="Q5" s="577"/>
      <c r="R5" s="577"/>
      <c r="S5" s="577"/>
      <c r="T5" s="577"/>
      <c r="U5" s="577"/>
      <c r="V5" s="577"/>
      <c r="W5" s="577"/>
      <c r="X5" s="577"/>
      <c r="Y5" s="577"/>
      <c r="Z5" s="577"/>
      <c r="AA5" s="577"/>
      <c r="AB5" s="577"/>
      <c r="AC5" s="577"/>
      <c r="AD5" s="577"/>
      <c r="AE5" s="578"/>
    </row>
    <row r="6" spans="2:31" ht="31.5" customHeight="1">
      <c r="B6" s="535" t="s">
        <v>400</v>
      </c>
      <c r="C6" s="535"/>
      <c r="D6" s="535"/>
      <c r="E6" s="535"/>
      <c r="F6" s="535"/>
      <c r="G6" s="535"/>
      <c r="H6" s="535"/>
      <c r="I6" s="535"/>
      <c r="J6" s="535"/>
      <c r="K6" s="535"/>
      <c r="L6" s="641" t="s">
        <v>1688</v>
      </c>
      <c r="M6" s="642"/>
      <c r="N6" s="642"/>
      <c r="O6" s="642"/>
      <c r="P6" s="642"/>
      <c r="Q6" s="642"/>
      <c r="R6" s="642"/>
      <c r="S6" s="642"/>
      <c r="T6" s="642"/>
      <c r="U6" s="642"/>
      <c r="V6" s="642"/>
      <c r="W6" s="642"/>
      <c r="X6" s="642"/>
      <c r="Y6" s="642"/>
      <c r="Z6" s="642"/>
      <c r="AA6" s="642"/>
      <c r="AB6" s="642"/>
      <c r="AC6" s="642"/>
      <c r="AD6" s="642"/>
      <c r="AE6" s="643"/>
    </row>
    <row r="7" spans="2:31" ht="19.5" customHeight="1">
      <c r="B7" s="535" t="s">
        <v>401</v>
      </c>
      <c r="C7" s="535"/>
      <c r="D7" s="535"/>
      <c r="E7" s="535"/>
      <c r="F7" s="535"/>
      <c r="G7" s="535"/>
      <c r="H7" s="535"/>
      <c r="I7" s="535"/>
      <c r="J7" s="535"/>
      <c r="K7" s="535"/>
      <c r="L7" s="576" t="s">
        <v>446</v>
      </c>
      <c r="M7" s="577"/>
      <c r="N7" s="577"/>
      <c r="O7" s="577"/>
      <c r="P7" s="577"/>
      <c r="Q7" s="577"/>
      <c r="R7" s="577"/>
      <c r="S7" s="577"/>
      <c r="T7" s="577"/>
      <c r="U7" s="577"/>
      <c r="V7" s="577"/>
      <c r="W7" s="577"/>
      <c r="X7" s="577"/>
      <c r="Y7" s="577"/>
      <c r="Z7" s="577"/>
      <c r="AA7" s="577"/>
      <c r="AB7" s="577"/>
      <c r="AC7" s="577"/>
      <c r="AD7" s="577"/>
      <c r="AE7" s="578"/>
    </row>
    <row r="8" spans="2:31" ht="58.5" customHeight="1">
      <c r="B8" s="535" t="s">
        <v>1386</v>
      </c>
      <c r="C8" s="535"/>
      <c r="D8" s="535"/>
      <c r="E8" s="535"/>
      <c r="F8" s="535"/>
      <c r="G8" s="535"/>
      <c r="H8" s="535"/>
      <c r="I8" s="535"/>
      <c r="J8" s="535"/>
      <c r="K8" s="535"/>
      <c r="L8" s="554" t="s">
        <v>1387</v>
      </c>
      <c r="M8" s="555"/>
      <c r="N8" s="555"/>
      <c r="O8" s="555"/>
      <c r="P8" s="555"/>
      <c r="Q8" s="555"/>
      <c r="R8" s="555"/>
      <c r="S8" s="555"/>
      <c r="T8" s="555"/>
      <c r="U8" s="555"/>
      <c r="V8" s="555"/>
      <c r="W8" s="555"/>
      <c r="X8" s="555"/>
      <c r="Y8" s="555"/>
      <c r="Z8" s="555"/>
      <c r="AA8" s="555"/>
      <c r="AB8" s="555"/>
      <c r="AC8" s="555"/>
      <c r="AD8" s="555"/>
      <c r="AE8" s="556"/>
    </row>
    <row r="9" spans="2:31" ht="15">
      <c r="B9" s="532" t="s">
        <v>397</v>
      </c>
      <c r="C9" s="532"/>
      <c r="D9" s="532"/>
      <c r="E9" s="532"/>
      <c r="F9" s="532"/>
      <c r="G9" s="532"/>
      <c r="H9" s="532"/>
      <c r="I9" s="532"/>
      <c r="J9" s="532"/>
      <c r="K9" s="532"/>
      <c r="L9" s="532"/>
      <c r="M9" s="532"/>
      <c r="N9" s="532"/>
      <c r="O9" s="532"/>
      <c r="P9" s="532"/>
      <c r="Q9" s="532"/>
      <c r="R9" s="532"/>
      <c r="S9" s="532"/>
      <c r="T9" s="532"/>
      <c r="U9" s="532"/>
      <c r="V9" s="532"/>
      <c r="W9" s="532"/>
      <c r="X9" s="532"/>
      <c r="Y9" s="532"/>
      <c r="Z9" s="532"/>
      <c r="AA9" s="532"/>
      <c r="AB9" s="532"/>
      <c r="AC9" s="532"/>
      <c r="AD9" s="532"/>
      <c r="AE9" s="532"/>
    </row>
    <row r="10" spans="2:31" ht="15.75">
      <c r="B10" s="535" t="s">
        <v>397</v>
      </c>
      <c r="C10" s="535"/>
      <c r="D10" s="535"/>
      <c r="E10" s="535"/>
      <c r="F10" s="535"/>
      <c r="G10" s="558" t="s">
        <v>1388</v>
      </c>
      <c r="H10" s="558"/>
      <c r="I10" s="558"/>
      <c r="J10" s="558"/>
      <c r="K10" s="558"/>
      <c r="L10" s="558" t="s">
        <v>1389</v>
      </c>
      <c r="M10" s="558"/>
      <c r="N10" s="558"/>
      <c r="O10" s="558"/>
      <c r="P10" s="558"/>
      <c r="Q10" s="558" t="s">
        <v>1390</v>
      </c>
      <c r="R10" s="558"/>
      <c r="S10" s="558"/>
      <c r="T10" s="558"/>
      <c r="U10" s="558"/>
      <c r="V10" s="558" t="s">
        <v>1391</v>
      </c>
      <c r="W10" s="558"/>
      <c r="X10" s="558"/>
      <c r="Y10" s="558"/>
      <c r="Z10" s="558"/>
      <c r="AA10" s="558" t="s">
        <v>1392</v>
      </c>
      <c r="AB10" s="558"/>
      <c r="AC10" s="558"/>
      <c r="AD10" s="558"/>
      <c r="AE10" s="558"/>
    </row>
    <row r="11" spans="2:31" ht="45" customHeight="1">
      <c r="B11" s="558" t="s">
        <v>417</v>
      </c>
      <c r="C11" s="558"/>
      <c r="D11" s="558"/>
      <c r="E11" s="558"/>
      <c r="F11" s="558"/>
      <c r="G11" s="650" t="s">
        <v>1393</v>
      </c>
      <c r="H11" s="650"/>
      <c r="I11" s="650"/>
      <c r="J11" s="650"/>
      <c r="K11" s="650"/>
      <c r="L11" s="574" t="s">
        <v>1394</v>
      </c>
      <c r="M11" s="574"/>
      <c r="N11" s="574"/>
      <c r="O11" s="574"/>
      <c r="P11" s="574"/>
      <c r="Q11" s="637" t="s">
        <v>1689</v>
      </c>
      <c r="R11" s="637"/>
      <c r="S11" s="637"/>
      <c r="T11" s="637"/>
      <c r="U11" s="637"/>
      <c r="V11" s="531"/>
      <c r="W11" s="531"/>
      <c r="X11" s="531"/>
      <c r="Y11" s="531"/>
      <c r="Z11" s="531"/>
      <c r="AA11" s="531"/>
      <c r="AB11" s="531"/>
      <c r="AC11" s="531"/>
      <c r="AD11" s="531"/>
      <c r="AE11" s="531"/>
    </row>
    <row r="12" spans="2:31" ht="15">
      <c r="B12" s="558" t="s">
        <v>418</v>
      </c>
      <c r="C12" s="558"/>
      <c r="D12" s="558"/>
      <c r="E12" s="558"/>
      <c r="F12" s="558"/>
      <c r="G12" s="632"/>
      <c r="H12" s="632"/>
      <c r="I12" s="632"/>
      <c r="J12" s="632"/>
      <c r="K12" s="632"/>
      <c r="L12" s="557"/>
      <c r="M12" s="557"/>
      <c r="N12" s="557"/>
      <c r="O12" s="557"/>
      <c r="P12" s="557"/>
      <c r="Q12" s="557"/>
      <c r="R12" s="557"/>
      <c r="S12" s="557"/>
      <c r="T12" s="557"/>
      <c r="U12" s="557"/>
      <c r="V12" s="557"/>
      <c r="W12" s="557"/>
      <c r="X12" s="557"/>
      <c r="Y12" s="557"/>
      <c r="Z12" s="557"/>
      <c r="AA12" s="557"/>
      <c r="AB12" s="557"/>
      <c r="AC12" s="557"/>
      <c r="AD12" s="557"/>
      <c r="AE12" s="557"/>
    </row>
    <row r="13" spans="2:31" ht="14.25">
      <c r="B13" s="558" t="s">
        <v>419</v>
      </c>
      <c r="C13" s="558"/>
      <c r="D13" s="558"/>
      <c r="E13" s="558"/>
      <c r="F13" s="558"/>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row>
    <row r="14" spans="2:31" ht="15">
      <c r="B14" s="558" t="s">
        <v>420</v>
      </c>
      <c r="C14" s="558"/>
      <c r="D14" s="558"/>
      <c r="E14" s="558"/>
      <c r="F14" s="558"/>
      <c r="G14" s="557"/>
      <c r="H14" s="557"/>
      <c r="I14" s="557"/>
      <c r="J14" s="557"/>
      <c r="K14" s="557"/>
      <c r="L14" s="557"/>
      <c r="M14" s="557"/>
      <c r="N14" s="557"/>
      <c r="O14" s="557"/>
      <c r="P14" s="557"/>
      <c r="Q14" s="557"/>
      <c r="R14" s="557"/>
      <c r="S14" s="557"/>
      <c r="T14" s="557"/>
      <c r="U14" s="557"/>
      <c r="V14" s="557"/>
      <c r="W14" s="557"/>
      <c r="X14" s="557"/>
      <c r="Y14" s="557"/>
      <c r="Z14" s="557"/>
      <c r="AA14" s="557"/>
      <c r="AB14" s="557"/>
      <c r="AC14" s="557"/>
      <c r="AD14" s="557"/>
      <c r="AE14" s="557"/>
    </row>
    <row r="15" spans="2:31" ht="14.25">
      <c r="B15" s="558" t="s">
        <v>421</v>
      </c>
      <c r="C15" s="558"/>
      <c r="D15" s="558"/>
      <c r="E15" s="558"/>
      <c r="F15" s="558"/>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row>
    <row r="16" spans="2:31" ht="15">
      <c r="B16" s="559" t="s">
        <v>414</v>
      </c>
      <c r="C16" s="559"/>
      <c r="D16" s="559"/>
      <c r="E16" s="559"/>
      <c r="F16" s="559"/>
      <c r="G16" s="557"/>
      <c r="H16" s="557"/>
      <c r="I16" s="557"/>
      <c r="J16" s="557"/>
      <c r="K16" s="557"/>
      <c r="L16" s="557"/>
      <c r="M16" s="557"/>
      <c r="N16" s="557"/>
      <c r="O16" s="557"/>
      <c r="P16" s="557"/>
      <c r="Q16" s="557"/>
      <c r="R16" s="557"/>
      <c r="S16" s="557"/>
      <c r="T16" s="557"/>
      <c r="U16" s="557"/>
      <c r="V16" s="557"/>
      <c r="W16" s="557"/>
      <c r="X16" s="557"/>
      <c r="Y16" s="557"/>
      <c r="Z16" s="557"/>
      <c r="AA16" s="557"/>
      <c r="AB16" s="557"/>
      <c r="AC16" s="557"/>
      <c r="AD16" s="557"/>
      <c r="AE16" s="557"/>
    </row>
    <row r="17" spans="2:46" ht="15">
      <c r="B17" s="559" t="s">
        <v>1395</v>
      </c>
      <c r="C17" s="559"/>
      <c r="D17" s="559"/>
      <c r="E17" s="559"/>
      <c r="F17" s="559"/>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T17" s="246"/>
    </row>
    <row r="18" spans="2:46" ht="30" customHeight="1">
      <c r="B18" s="559" t="s">
        <v>1396</v>
      </c>
      <c r="C18" s="559"/>
      <c r="D18" s="559"/>
      <c r="E18" s="559"/>
      <c r="F18" s="559"/>
      <c r="G18" s="632" t="s">
        <v>1690</v>
      </c>
      <c r="H18" s="632"/>
      <c r="I18" s="632"/>
      <c r="J18" s="632"/>
      <c r="K18" s="632"/>
      <c r="L18" s="557"/>
      <c r="M18" s="557"/>
      <c r="N18" s="557"/>
      <c r="O18" s="557"/>
      <c r="P18" s="557"/>
      <c r="Q18" s="557"/>
      <c r="R18" s="557"/>
      <c r="S18" s="557"/>
      <c r="T18" s="557"/>
      <c r="U18" s="557"/>
      <c r="V18" s="557"/>
      <c r="W18" s="557"/>
      <c r="X18" s="557"/>
      <c r="Y18" s="557"/>
      <c r="Z18" s="557"/>
      <c r="AA18" s="557"/>
      <c r="AB18" s="557"/>
      <c r="AC18" s="557"/>
      <c r="AD18" s="557"/>
      <c r="AE18" s="557"/>
    </row>
    <row r="19" spans="2:46" ht="15">
      <c r="B19" s="532" t="s">
        <v>396</v>
      </c>
      <c r="C19" s="532"/>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32"/>
      <c r="AE19" s="532"/>
    </row>
    <row r="20" spans="2:46" ht="15.75">
      <c r="B20" s="535" t="s">
        <v>402</v>
      </c>
      <c r="C20" s="535"/>
      <c r="D20" s="535"/>
      <c r="E20" s="535"/>
      <c r="F20" s="535"/>
      <c r="G20" s="535"/>
      <c r="H20" s="535"/>
      <c r="I20" s="535"/>
      <c r="J20" s="535"/>
      <c r="K20" s="535"/>
      <c r="L20" s="566">
        <v>0</v>
      </c>
      <c r="M20" s="566"/>
      <c r="N20" s="566"/>
      <c r="O20" s="566"/>
      <c r="P20" s="566"/>
      <c r="Q20" s="566"/>
      <c r="R20" s="566"/>
      <c r="S20" s="535" t="s">
        <v>408</v>
      </c>
      <c r="T20" s="535"/>
      <c r="U20" s="535"/>
      <c r="V20" s="535"/>
      <c r="W20" s="535"/>
      <c r="X20" s="535"/>
      <c r="Y20" s="535"/>
      <c r="Z20" s="535"/>
      <c r="AA20" s="535"/>
      <c r="AB20" s="560" t="s">
        <v>440</v>
      </c>
      <c r="AC20" s="561"/>
      <c r="AD20" s="561"/>
      <c r="AE20" s="562"/>
    </row>
    <row r="21" spans="2:46" ht="15.75">
      <c r="B21" s="535" t="s">
        <v>403</v>
      </c>
      <c r="C21" s="535"/>
      <c r="D21" s="535"/>
      <c r="E21" s="535"/>
      <c r="F21" s="535"/>
      <c r="G21" s="535"/>
      <c r="H21" s="535"/>
      <c r="I21" s="535"/>
      <c r="J21" s="535"/>
      <c r="K21" s="535"/>
      <c r="L21" s="567">
        <v>0</v>
      </c>
      <c r="M21" s="567"/>
      <c r="N21" s="567"/>
      <c r="O21" s="567"/>
      <c r="P21" s="567"/>
      <c r="Q21" s="567"/>
      <c r="R21" s="567"/>
      <c r="S21" s="535" t="s">
        <v>409</v>
      </c>
      <c r="T21" s="535"/>
      <c r="U21" s="535"/>
      <c r="V21" s="535"/>
      <c r="W21" s="535"/>
      <c r="X21" s="535"/>
      <c r="Y21" s="535"/>
      <c r="Z21" s="535"/>
      <c r="AA21" s="535"/>
      <c r="AB21" s="563" t="s">
        <v>440</v>
      </c>
      <c r="AC21" s="564"/>
      <c r="AD21" s="564"/>
      <c r="AE21" s="565"/>
    </row>
    <row r="22" spans="2:46" ht="15.75">
      <c r="B22" s="535" t="s">
        <v>404</v>
      </c>
      <c r="C22" s="535"/>
      <c r="D22" s="535"/>
      <c r="E22" s="535"/>
      <c r="F22" s="535"/>
      <c r="G22" s="535"/>
      <c r="H22" s="535"/>
      <c r="I22" s="535"/>
      <c r="J22" s="535"/>
      <c r="K22" s="535"/>
      <c r="L22" s="570">
        <v>58</v>
      </c>
      <c r="M22" s="570"/>
      <c r="N22" s="570"/>
      <c r="O22" s="570"/>
      <c r="P22" s="570"/>
      <c r="Q22" s="570"/>
      <c r="R22" s="570"/>
      <c r="S22" s="535" t="s">
        <v>410</v>
      </c>
      <c r="T22" s="535"/>
      <c r="U22" s="535"/>
      <c r="V22" s="535"/>
      <c r="W22" s="535"/>
      <c r="X22" s="535"/>
      <c r="Y22" s="535"/>
      <c r="Z22" s="535"/>
      <c r="AA22" s="535"/>
      <c r="AB22" s="531">
        <v>10</v>
      </c>
      <c r="AC22" s="531"/>
      <c r="AD22" s="531"/>
      <c r="AE22" s="531"/>
    </row>
    <row r="23" spans="2:46" ht="15.75">
      <c r="B23" s="535" t="s">
        <v>405</v>
      </c>
      <c r="C23" s="535"/>
      <c r="D23" s="535"/>
      <c r="E23" s="535"/>
      <c r="F23" s="535"/>
      <c r="G23" s="535"/>
      <c r="H23" s="535"/>
      <c r="I23" s="535"/>
      <c r="J23" s="535"/>
      <c r="K23" s="535"/>
      <c r="L23" s="557">
        <v>10</v>
      </c>
      <c r="M23" s="557"/>
      <c r="N23" s="557"/>
      <c r="O23" s="557"/>
      <c r="P23" s="557"/>
      <c r="Q23" s="557"/>
      <c r="R23" s="557"/>
      <c r="S23" s="535" t="s">
        <v>411</v>
      </c>
      <c r="T23" s="535"/>
      <c r="U23" s="535"/>
      <c r="V23" s="535"/>
      <c r="W23" s="535"/>
      <c r="X23" s="535"/>
      <c r="Y23" s="535"/>
      <c r="Z23" s="535"/>
      <c r="AA23" s="535"/>
      <c r="AB23" s="557" t="s">
        <v>433</v>
      </c>
      <c r="AC23" s="557"/>
      <c r="AD23" s="557"/>
      <c r="AE23" s="557"/>
    </row>
    <row r="24" spans="2:46" ht="15.75">
      <c r="B24" s="535" t="s">
        <v>1397</v>
      </c>
      <c r="C24" s="535"/>
      <c r="D24" s="535"/>
      <c r="E24" s="535"/>
      <c r="F24" s="535"/>
      <c r="G24" s="535"/>
      <c r="H24" s="535"/>
      <c r="I24" s="535"/>
      <c r="J24" s="535"/>
      <c r="K24" s="535"/>
      <c r="L24" s="570">
        <v>0</v>
      </c>
      <c r="M24" s="570"/>
      <c r="N24" s="570"/>
      <c r="O24" s="570"/>
      <c r="P24" s="570"/>
      <c r="Q24" s="570"/>
      <c r="R24" s="570"/>
      <c r="S24" s="535" t="s">
        <v>412</v>
      </c>
      <c r="T24" s="535"/>
      <c r="U24" s="535"/>
      <c r="V24" s="535"/>
      <c r="W24" s="535"/>
      <c r="X24" s="535"/>
      <c r="Y24" s="535"/>
      <c r="Z24" s="535"/>
      <c r="AA24" s="535"/>
      <c r="AB24" s="649" t="s">
        <v>1417</v>
      </c>
      <c r="AC24" s="649"/>
      <c r="AD24" s="649"/>
      <c r="AE24" s="649"/>
    </row>
    <row r="25" spans="2:46" ht="15.75">
      <c r="B25" s="535" t="s">
        <v>407</v>
      </c>
      <c r="C25" s="535"/>
      <c r="D25" s="535"/>
      <c r="E25" s="535"/>
      <c r="F25" s="535"/>
      <c r="G25" s="535"/>
      <c r="H25" s="535"/>
      <c r="I25" s="535"/>
      <c r="J25" s="535"/>
      <c r="K25" s="535"/>
      <c r="L25" s="557" t="s">
        <v>433</v>
      </c>
      <c r="M25" s="557"/>
      <c r="N25" s="557"/>
      <c r="O25" s="557"/>
      <c r="P25" s="557"/>
      <c r="Q25" s="557"/>
      <c r="R25" s="557"/>
      <c r="S25" s="535" t="s">
        <v>1398</v>
      </c>
      <c r="T25" s="535"/>
      <c r="U25" s="535"/>
      <c r="V25" s="535"/>
      <c r="W25" s="535"/>
      <c r="X25" s="535"/>
      <c r="Y25" s="535"/>
      <c r="Z25" s="535"/>
      <c r="AA25" s="535"/>
      <c r="AB25" s="557">
        <v>0</v>
      </c>
      <c r="AC25" s="557"/>
      <c r="AD25" s="557"/>
      <c r="AE25" s="557"/>
    </row>
    <row r="26" spans="2:46" ht="24" customHeight="1">
      <c r="B26" s="532" t="s">
        <v>1399</v>
      </c>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row>
    <row r="27" spans="2:46" ht="15.75">
      <c r="B27" s="535" t="s">
        <v>1400</v>
      </c>
      <c r="C27" s="535"/>
      <c r="D27" s="535"/>
      <c r="E27" s="535"/>
      <c r="F27" s="535"/>
      <c r="G27" s="535"/>
      <c r="H27" s="535"/>
      <c r="I27" s="535"/>
      <c r="J27" s="535" t="s">
        <v>1401</v>
      </c>
      <c r="K27" s="535"/>
      <c r="L27" s="535"/>
      <c r="M27" s="535"/>
      <c r="N27" s="535"/>
      <c r="O27" s="535"/>
      <c r="P27" s="535"/>
      <c r="Q27" s="535"/>
      <c r="R27" s="535"/>
      <c r="S27" s="535" t="s">
        <v>1402</v>
      </c>
      <c r="T27" s="535"/>
      <c r="U27" s="535"/>
      <c r="V27" s="535"/>
      <c r="W27" s="535"/>
      <c r="X27" s="535"/>
      <c r="Y27" s="535" t="s">
        <v>1403</v>
      </c>
      <c r="Z27" s="535"/>
      <c r="AA27" s="535"/>
      <c r="AB27" s="535"/>
      <c r="AC27" s="535"/>
      <c r="AD27" s="535"/>
      <c r="AE27" s="535"/>
    </row>
    <row r="28" spans="2:46" ht="24" customHeight="1">
      <c r="B28" s="569">
        <v>2016</v>
      </c>
      <c r="C28" s="569"/>
      <c r="D28" s="569"/>
      <c r="E28" s="569"/>
      <c r="F28" s="569"/>
      <c r="G28" s="569"/>
      <c r="H28" s="569"/>
      <c r="I28" s="569"/>
      <c r="J28" s="569">
        <v>2017</v>
      </c>
      <c r="K28" s="569"/>
      <c r="L28" s="569"/>
      <c r="M28" s="569"/>
      <c r="N28" s="569"/>
      <c r="O28" s="569"/>
      <c r="P28" s="569"/>
      <c r="Q28" s="569"/>
      <c r="R28" s="569"/>
      <c r="S28" s="569">
        <v>2018</v>
      </c>
      <c r="T28" s="569"/>
      <c r="U28" s="569"/>
      <c r="V28" s="569"/>
      <c r="W28" s="569"/>
      <c r="X28" s="569"/>
      <c r="Y28" s="569">
        <v>2019</v>
      </c>
      <c r="Z28" s="569"/>
      <c r="AA28" s="569"/>
      <c r="AB28" s="569"/>
      <c r="AC28" s="569"/>
      <c r="AD28" s="569"/>
      <c r="AE28" s="569"/>
    </row>
    <row r="29" spans="2:46" ht="17.25" customHeight="1">
      <c r="B29" s="568">
        <v>0</v>
      </c>
      <c r="C29" s="557"/>
      <c r="D29" s="557"/>
      <c r="E29" s="557"/>
      <c r="F29" s="557"/>
      <c r="G29" s="557"/>
      <c r="H29" s="557"/>
      <c r="I29" s="557"/>
      <c r="J29" s="568">
        <v>0</v>
      </c>
      <c r="K29" s="557"/>
      <c r="L29" s="557"/>
      <c r="M29" s="557"/>
      <c r="N29" s="557"/>
      <c r="O29" s="557"/>
      <c r="P29" s="557"/>
      <c r="Q29" s="557"/>
      <c r="R29" s="557"/>
      <c r="S29" s="568">
        <v>0</v>
      </c>
      <c r="T29" s="557"/>
      <c r="U29" s="557"/>
      <c r="V29" s="557"/>
      <c r="W29" s="557"/>
      <c r="X29" s="557"/>
      <c r="Y29" s="568">
        <v>0</v>
      </c>
      <c r="Z29" s="557"/>
      <c r="AA29" s="557"/>
      <c r="AB29" s="557"/>
      <c r="AC29" s="557"/>
      <c r="AD29" s="557"/>
      <c r="AE29" s="557"/>
    </row>
    <row r="30" spans="2:46" ht="17.25" customHeight="1">
      <c r="B30" s="571" t="s">
        <v>1404</v>
      </c>
      <c r="C30" s="572"/>
      <c r="D30" s="572"/>
      <c r="E30" s="572"/>
      <c r="F30" s="572"/>
      <c r="G30" s="572"/>
      <c r="H30" s="572"/>
      <c r="I30" s="572"/>
      <c r="J30" s="572"/>
      <c r="K30" s="572"/>
      <c r="L30" s="572"/>
      <c r="M30" s="572"/>
      <c r="N30" s="572"/>
      <c r="O30" s="572"/>
      <c r="P30" s="572"/>
      <c r="Q30" s="572"/>
      <c r="R30" s="572"/>
      <c r="S30" s="572"/>
      <c r="T30" s="572"/>
      <c r="U30" s="572"/>
      <c r="V30" s="572"/>
      <c r="W30" s="572"/>
      <c r="X30" s="572"/>
      <c r="Y30" s="572"/>
      <c r="Z30" s="572"/>
      <c r="AA30" s="572"/>
      <c r="AB30" s="572"/>
      <c r="AC30" s="572"/>
      <c r="AD30" s="572"/>
      <c r="AE30" s="573"/>
    </row>
    <row r="31" spans="2:46" ht="17.25" customHeight="1">
      <c r="B31" s="557" t="s">
        <v>1405</v>
      </c>
      <c r="C31" s="557"/>
      <c r="D31" s="557"/>
      <c r="E31" s="557"/>
      <c r="F31" s="557"/>
      <c r="G31" s="557"/>
      <c r="H31" s="557"/>
      <c r="I31" s="557"/>
      <c r="J31" s="557" t="s">
        <v>1401</v>
      </c>
      <c r="K31" s="557"/>
      <c r="L31" s="557"/>
      <c r="M31" s="557"/>
      <c r="N31" s="557"/>
      <c r="O31" s="557"/>
      <c r="P31" s="557"/>
      <c r="Q31" s="557"/>
      <c r="R31" s="557"/>
      <c r="S31" s="557" t="s">
        <v>1402</v>
      </c>
      <c r="T31" s="557"/>
      <c r="U31" s="557"/>
      <c r="V31" s="557"/>
      <c r="W31" s="557"/>
      <c r="X31" s="557"/>
      <c r="Y31" s="557" t="s">
        <v>1403</v>
      </c>
      <c r="Z31" s="557"/>
      <c r="AA31" s="557"/>
      <c r="AB31" s="557"/>
      <c r="AC31" s="557"/>
      <c r="AD31" s="557"/>
      <c r="AE31" s="557"/>
    </row>
    <row r="32" spans="2:46" ht="17.25" customHeight="1">
      <c r="B32" s="649" t="s">
        <v>1691</v>
      </c>
      <c r="C32" s="649"/>
      <c r="D32" s="649"/>
      <c r="E32" s="649"/>
      <c r="F32" s="649"/>
      <c r="G32" s="649"/>
      <c r="H32" s="649"/>
      <c r="I32" s="649"/>
      <c r="J32" s="637" t="s">
        <v>1692</v>
      </c>
      <c r="K32" s="637"/>
      <c r="L32" s="637"/>
      <c r="M32" s="637"/>
      <c r="N32" s="637"/>
      <c r="O32" s="637"/>
      <c r="P32" s="637"/>
      <c r="Q32" s="637"/>
      <c r="R32" s="637"/>
      <c r="S32" s="649" t="s">
        <v>1693</v>
      </c>
      <c r="T32" s="649"/>
      <c r="U32" s="649"/>
      <c r="V32" s="649"/>
      <c r="W32" s="649"/>
      <c r="X32" s="649"/>
      <c r="Y32" s="649" t="s">
        <v>1694</v>
      </c>
      <c r="Z32" s="649"/>
      <c r="AA32" s="649"/>
      <c r="AB32" s="649"/>
      <c r="AC32" s="649"/>
      <c r="AD32" s="649"/>
      <c r="AE32" s="649"/>
    </row>
    <row r="33" spans="2:35" ht="24" customHeight="1">
      <c r="B33" s="651" t="s">
        <v>1695</v>
      </c>
      <c r="C33" s="652"/>
      <c r="D33" s="652"/>
      <c r="E33" s="652"/>
      <c r="F33" s="652"/>
      <c r="G33" s="652"/>
      <c r="H33" s="652"/>
      <c r="I33" s="652"/>
      <c r="J33" s="652"/>
      <c r="K33" s="652"/>
      <c r="L33" s="652"/>
      <c r="M33" s="652"/>
      <c r="N33" s="652"/>
      <c r="O33" s="652"/>
      <c r="P33" s="652"/>
      <c r="Q33" s="652"/>
      <c r="R33" s="652"/>
      <c r="S33" s="652"/>
      <c r="T33" s="652"/>
      <c r="U33" s="652"/>
      <c r="V33" s="652"/>
      <c r="W33" s="652"/>
      <c r="X33" s="652"/>
      <c r="Y33" s="652"/>
      <c r="Z33" s="652"/>
      <c r="AA33" s="652"/>
      <c r="AB33" s="652"/>
      <c r="AC33" s="652"/>
      <c r="AD33" s="652"/>
      <c r="AE33" s="653"/>
    </row>
    <row r="34" spans="2:35" ht="14.45" customHeight="1">
      <c r="B34" s="582" t="s">
        <v>1406</v>
      </c>
      <c r="C34" s="583"/>
      <c r="D34" s="583"/>
      <c r="E34" s="583"/>
      <c r="F34" s="583"/>
      <c r="G34" s="583"/>
      <c r="H34" s="583"/>
      <c r="I34" s="583"/>
      <c r="J34" s="583"/>
      <c r="K34" s="583"/>
      <c r="L34" s="583"/>
      <c r="M34" s="583"/>
      <c r="N34" s="583"/>
      <c r="O34" s="583"/>
      <c r="P34" s="583"/>
      <c r="Q34" s="583"/>
      <c r="R34" s="583"/>
      <c r="S34" s="583"/>
      <c r="T34" s="583"/>
      <c r="U34" s="583"/>
      <c r="V34" s="583"/>
      <c r="W34" s="583"/>
      <c r="X34" s="583"/>
      <c r="Y34" s="583"/>
      <c r="Z34" s="583"/>
      <c r="AA34" s="583"/>
      <c r="AB34" s="583"/>
      <c r="AC34" s="583"/>
      <c r="AD34" s="583"/>
      <c r="AE34" s="584"/>
    </row>
    <row r="35" spans="2:35" ht="14.45" customHeight="1">
      <c r="B35" s="585" t="s">
        <v>117</v>
      </c>
      <c r="C35" s="586"/>
      <c r="D35" s="586"/>
      <c r="E35" s="586"/>
      <c r="F35" s="586"/>
      <c r="G35" s="586"/>
      <c r="H35" s="586"/>
      <c r="I35" s="586"/>
      <c r="J35" s="586"/>
      <c r="K35" s="587"/>
      <c r="L35" s="579" t="s">
        <v>665</v>
      </c>
      <c r="M35" s="580"/>
      <c r="N35" s="580"/>
      <c r="O35" s="580"/>
      <c r="P35" s="580"/>
      <c r="Q35" s="580"/>
      <c r="R35" s="580"/>
      <c r="S35" s="580"/>
      <c r="T35" s="580"/>
      <c r="U35" s="580"/>
      <c r="V35" s="580"/>
      <c r="W35" s="580"/>
      <c r="X35" s="580"/>
      <c r="Y35" s="580"/>
      <c r="Z35" s="580"/>
      <c r="AA35" s="580"/>
      <c r="AB35" s="580"/>
      <c r="AC35" s="580"/>
      <c r="AD35" s="580"/>
      <c r="AE35" s="581"/>
    </row>
    <row r="36" spans="2:35" ht="14.45" customHeight="1">
      <c r="B36" s="585" t="s">
        <v>1385</v>
      </c>
      <c r="C36" s="586"/>
      <c r="D36" s="586"/>
      <c r="E36" s="586"/>
      <c r="F36" s="586"/>
      <c r="G36" s="586"/>
      <c r="H36" s="586"/>
      <c r="I36" s="586"/>
      <c r="J36" s="586"/>
      <c r="K36" s="587"/>
      <c r="L36" s="554" t="s">
        <v>666</v>
      </c>
      <c r="M36" s="555"/>
      <c r="N36" s="555"/>
      <c r="O36" s="555"/>
      <c r="P36" s="555"/>
      <c r="Q36" s="555"/>
      <c r="R36" s="555"/>
      <c r="S36" s="555"/>
      <c r="T36" s="555"/>
      <c r="U36" s="555"/>
      <c r="V36" s="555"/>
      <c r="W36" s="555"/>
      <c r="X36" s="555"/>
      <c r="Y36" s="555"/>
      <c r="Z36" s="555"/>
      <c r="AA36" s="555"/>
      <c r="AB36" s="555"/>
      <c r="AC36" s="555"/>
      <c r="AD36" s="555"/>
      <c r="AE36" s="556"/>
    </row>
    <row r="37" spans="2:35" ht="31.5" customHeight="1">
      <c r="B37" s="535" t="s">
        <v>399</v>
      </c>
      <c r="C37" s="535"/>
      <c r="D37" s="535"/>
      <c r="E37" s="535"/>
      <c r="F37" s="535"/>
      <c r="G37" s="535"/>
      <c r="H37" s="535"/>
      <c r="I37" s="535"/>
      <c r="J37" s="535"/>
      <c r="K37" s="535"/>
      <c r="L37" s="576" t="s">
        <v>667</v>
      </c>
      <c r="M37" s="577"/>
      <c r="N37" s="577"/>
      <c r="O37" s="577"/>
      <c r="P37" s="577"/>
      <c r="Q37" s="577"/>
      <c r="R37" s="577"/>
      <c r="S37" s="577"/>
      <c r="T37" s="577"/>
      <c r="U37" s="577"/>
      <c r="V37" s="577"/>
      <c r="W37" s="577"/>
      <c r="X37" s="577"/>
      <c r="Y37" s="577"/>
      <c r="Z37" s="577"/>
      <c r="AA37" s="577"/>
      <c r="AB37" s="577"/>
      <c r="AC37" s="577"/>
      <c r="AD37" s="577"/>
      <c r="AE37" s="578"/>
    </row>
    <row r="38" spans="2:35" ht="18" customHeight="1">
      <c r="B38" s="535" t="s">
        <v>400</v>
      </c>
      <c r="C38" s="535"/>
      <c r="D38" s="535"/>
      <c r="E38" s="535"/>
      <c r="F38" s="535"/>
      <c r="G38" s="535"/>
      <c r="H38" s="535"/>
      <c r="I38" s="535"/>
      <c r="J38" s="535"/>
      <c r="K38" s="535"/>
      <c r="L38" s="646" t="s">
        <v>1696</v>
      </c>
      <c r="M38" s="647"/>
      <c r="N38" s="647"/>
      <c r="O38" s="647"/>
      <c r="P38" s="647"/>
      <c r="Q38" s="647"/>
      <c r="R38" s="647"/>
      <c r="S38" s="647"/>
      <c r="T38" s="647"/>
      <c r="U38" s="647"/>
      <c r="V38" s="647"/>
      <c r="W38" s="647"/>
      <c r="X38" s="647"/>
      <c r="Y38" s="647"/>
      <c r="Z38" s="647"/>
      <c r="AA38" s="647"/>
      <c r="AB38" s="647"/>
      <c r="AC38" s="647"/>
      <c r="AD38" s="647"/>
      <c r="AE38" s="648"/>
    </row>
    <row r="39" spans="2:35" ht="14.45" customHeight="1">
      <c r="B39" s="535" t="s">
        <v>401</v>
      </c>
      <c r="C39" s="535"/>
      <c r="D39" s="535"/>
      <c r="E39" s="535"/>
      <c r="F39" s="535"/>
      <c r="G39" s="535"/>
      <c r="H39" s="535"/>
      <c r="I39" s="535"/>
      <c r="J39" s="535"/>
      <c r="K39" s="535"/>
      <c r="L39" s="646" t="s">
        <v>1697</v>
      </c>
      <c r="M39" s="647"/>
      <c r="N39" s="647"/>
      <c r="O39" s="647"/>
      <c r="P39" s="647"/>
      <c r="Q39" s="647"/>
      <c r="R39" s="647"/>
      <c r="S39" s="647"/>
      <c r="T39" s="647"/>
      <c r="U39" s="647"/>
      <c r="V39" s="647"/>
      <c r="W39" s="647"/>
      <c r="X39" s="647"/>
      <c r="Y39" s="647"/>
      <c r="Z39" s="647"/>
      <c r="AA39" s="647"/>
      <c r="AB39" s="647"/>
      <c r="AC39" s="647"/>
      <c r="AD39" s="647"/>
      <c r="AE39" s="648"/>
      <c r="AI39" s="261"/>
    </row>
    <row r="40" spans="2:35" ht="14.45" customHeight="1">
      <c r="B40" s="535" t="s">
        <v>1386</v>
      </c>
      <c r="C40" s="535"/>
      <c r="D40" s="535"/>
      <c r="E40" s="535"/>
      <c r="F40" s="535"/>
      <c r="G40" s="535"/>
      <c r="H40" s="535"/>
      <c r="I40" s="535"/>
      <c r="J40" s="535"/>
      <c r="K40" s="535"/>
      <c r="L40" s="554" t="s">
        <v>1698</v>
      </c>
      <c r="M40" s="555"/>
      <c r="N40" s="555"/>
      <c r="O40" s="555"/>
      <c r="P40" s="555"/>
      <c r="Q40" s="555"/>
      <c r="R40" s="555"/>
      <c r="S40" s="555"/>
      <c r="T40" s="555"/>
      <c r="U40" s="555"/>
      <c r="V40" s="555"/>
      <c r="W40" s="555"/>
      <c r="X40" s="555"/>
      <c r="Y40" s="555"/>
      <c r="Z40" s="555"/>
      <c r="AA40" s="555"/>
      <c r="AB40" s="555"/>
      <c r="AC40" s="555"/>
      <c r="AD40" s="555"/>
      <c r="AE40" s="556"/>
    </row>
    <row r="41" spans="2:35" ht="14.45" customHeight="1">
      <c r="B41" s="532" t="s">
        <v>397</v>
      </c>
      <c r="C41" s="532"/>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row>
    <row r="42" spans="2:35" ht="14.45" customHeight="1">
      <c r="B42" s="535" t="s">
        <v>397</v>
      </c>
      <c r="C42" s="535"/>
      <c r="D42" s="535"/>
      <c r="E42" s="535"/>
      <c r="F42" s="535"/>
      <c r="G42" s="558" t="s">
        <v>1388</v>
      </c>
      <c r="H42" s="558"/>
      <c r="I42" s="558"/>
      <c r="J42" s="558"/>
      <c r="K42" s="558"/>
      <c r="L42" s="558" t="s">
        <v>1389</v>
      </c>
      <c r="M42" s="558"/>
      <c r="N42" s="558"/>
      <c r="O42" s="558"/>
      <c r="P42" s="558"/>
      <c r="Q42" s="558" t="s">
        <v>1390</v>
      </c>
      <c r="R42" s="558"/>
      <c r="S42" s="558"/>
      <c r="T42" s="558"/>
      <c r="U42" s="558"/>
      <c r="V42" s="558" t="s">
        <v>1391</v>
      </c>
      <c r="W42" s="558"/>
      <c r="X42" s="558"/>
      <c r="Y42" s="558"/>
      <c r="Z42" s="558"/>
      <c r="AA42" s="558" t="s">
        <v>1392</v>
      </c>
      <c r="AB42" s="558"/>
      <c r="AC42" s="558"/>
      <c r="AD42" s="558"/>
      <c r="AE42" s="558"/>
    </row>
    <row r="43" spans="2:35" ht="14.45" customHeight="1">
      <c r="B43" s="558" t="s">
        <v>417</v>
      </c>
      <c r="C43" s="558"/>
      <c r="D43" s="558"/>
      <c r="E43" s="558"/>
      <c r="F43" s="558"/>
      <c r="G43" s="644" t="s">
        <v>1393</v>
      </c>
      <c r="H43" s="644"/>
      <c r="I43" s="644"/>
      <c r="J43" s="644"/>
      <c r="K43" s="644"/>
      <c r="L43" s="574" t="s">
        <v>558</v>
      </c>
      <c r="M43" s="574"/>
      <c r="N43" s="574"/>
      <c r="O43" s="574"/>
      <c r="P43" s="574"/>
      <c r="Q43" s="645" t="s">
        <v>1699</v>
      </c>
      <c r="R43" s="645"/>
      <c r="S43" s="645"/>
      <c r="T43" s="645"/>
      <c r="U43" s="645"/>
      <c r="V43" s="531"/>
      <c r="W43" s="531"/>
      <c r="X43" s="531"/>
      <c r="Y43" s="531"/>
      <c r="Z43" s="531"/>
      <c r="AA43" s="531"/>
      <c r="AB43" s="531"/>
      <c r="AC43" s="531"/>
      <c r="AD43" s="531"/>
      <c r="AE43" s="531"/>
    </row>
    <row r="44" spans="2:35" ht="14.45" customHeight="1">
      <c r="B44" s="558" t="s">
        <v>418</v>
      </c>
      <c r="C44" s="558"/>
      <c r="D44" s="558"/>
      <c r="E44" s="558"/>
      <c r="F44" s="558"/>
      <c r="G44" s="633" t="s">
        <v>1700</v>
      </c>
      <c r="H44" s="633"/>
      <c r="I44" s="633"/>
      <c r="J44" s="633"/>
      <c r="K44" s="633"/>
      <c r="L44" s="557"/>
      <c r="M44" s="557"/>
      <c r="N44" s="557"/>
      <c r="O44" s="557"/>
      <c r="P44" s="557"/>
      <c r="Q44" s="557"/>
      <c r="R44" s="557"/>
      <c r="S44" s="557"/>
      <c r="T44" s="557"/>
      <c r="U44" s="557"/>
      <c r="V44" s="557"/>
      <c r="W44" s="557"/>
      <c r="X44" s="557"/>
      <c r="Y44" s="557"/>
      <c r="Z44" s="557"/>
      <c r="AA44" s="557"/>
      <c r="AB44" s="557"/>
      <c r="AC44" s="557"/>
      <c r="AD44" s="557"/>
      <c r="AE44" s="557"/>
    </row>
    <row r="45" spans="2:35" ht="14.45" customHeight="1">
      <c r="B45" s="558" t="s">
        <v>419</v>
      </c>
      <c r="C45" s="558"/>
      <c r="D45" s="558"/>
      <c r="E45" s="558"/>
      <c r="F45" s="558"/>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row>
    <row r="46" spans="2:35" ht="14.45" customHeight="1">
      <c r="B46" s="558" t="s">
        <v>420</v>
      </c>
      <c r="C46" s="558"/>
      <c r="D46" s="558"/>
      <c r="E46" s="558"/>
      <c r="F46" s="558"/>
      <c r="G46" s="557"/>
      <c r="H46" s="557"/>
      <c r="I46" s="557"/>
      <c r="J46" s="557"/>
      <c r="K46" s="557"/>
      <c r="L46" s="557"/>
      <c r="M46" s="557"/>
      <c r="N46" s="557"/>
      <c r="O46" s="557"/>
      <c r="P46" s="557"/>
      <c r="Q46" s="557"/>
      <c r="R46" s="557"/>
      <c r="S46" s="557"/>
      <c r="T46" s="557"/>
      <c r="U46" s="557"/>
      <c r="V46" s="557"/>
      <c r="W46" s="557"/>
      <c r="X46" s="557"/>
      <c r="Y46" s="557"/>
      <c r="Z46" s="557"/>
      <c r="AA46" s="557"/>
      <c r="AB46" s="557"/>
      <c r="AC46" s="557"/>
      <c r="AD46" s="557"/>
      <c r="AE46" s="557"/>
    </row>
    <row r="47" spans="2:35" ht="14.45" customHeight="1">
      <c r="B47" s="558" t="s">
        <v>421</v>
      </c>
      <c r="C47" s="558"/>
      <c r="D47" s="558"/>
      <c r="E47" s="558"/>
      <c r="F47" s="558"/>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row>
    <row r="48" spans="2:35" ht="14.45" customHeight="1">
      <c r="B48" s="559" t="s">
        <v>414</v>
      </c>
      <c r="C48" s="559"/>
      <c r="D48" s="559"/>
      <c r="E48" s="559"/>
      <c r="F48" s="559"/>
      <c r="G48" s="557"/>
      <c r="H48" s="557"/>
      <c r="I48" s="557"/>
      <c r="J48" s="557"/>
      <c r="K48" s="557"/>
      <c r="L48" s="557"/>
      <c r="M48" s="557"/>
      <c r="N48" s="557"/>
      <c r="O48" s="557"/>
      <c r="P48" s="557"/>
      <c r="Q48" s="557"/>
      <c r="R48" s="557"/>
      <c r="S48" s="557"/>
      <c r="T48" s="557"/>
      <c r="U48" s="557"/>
      <c r="V48" s="557"/>
      <c r="W48" s="557"/>
      <c r="X48" s="557"/>
      <c r="Y48" s="557"/>
      <c r="Z48" s="557"/>
      <c r="AA48" s="557"/>
      <c r="AB48" s="557"/>
      <c r="AC48" s="557"/>
      <c r="AD48" s="557"/>
      <c r="AE48" s="557"/>
    </row>
    <row r="49" spans="2:31" ht="14.45" customHeight="1">
      <c r="B49" s="559" t="s">
        <v>1395</v>
      </c>
      <c r="C49" s="559"/>
      <c r="D49" s="559"/>
      <c r="E49" s="559"/>
      <c r="F49" s="559"/>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row>
    <row r="50" spans="2:31" ht="14.45" customHeight="1">
      <c r="B50" s="559" t="s">
        <v>1396</v>
      </c>
      <c r="C50" s="559"/>
      <c r="D50" s="559"/>
      <c r="E50" s="559"/>
      <c r="F50" s="559"/>
      <c r="G50" s="557"/>
      <c r="H50" s="557"/>
      <c r="I50" s="557"/>
      <c r="J50" s="557"/>
      <c r="K50" s="557"/>
      <c r="L50" s="557"/>
      <c r="M50" s="557"/>
      <c r="N50" s="557"/>
      <c r="O50" s="557"/>
      <c r="P50" s="557"/>
      <c r="Q50" s="557"/>
      <c r="R50" s="557"/>
      <c r="S50" s="557"/>
      <c r="T50" s="557"/>
      <c r="U50" s="557"/>
      <c r="V50" s="557"/>
      <c r="W50" s="557"/>
      <c r="X50" s="557"/>
      <c r="Y50" s="557"/>
      <c r="Z50" s="557"/>
      <c r="AA50" s="557"/>
      <c r="AB50" s="557"/>
      <c r="AC50" s="557"/>
      <c r="AD50" s="557"/>
      <c r="AE50" s="557"/>
    </row>
    <row r="51" spans="2:31" ht="14.45" customHeight="1">
      <c r="B51" s="532" t="s">
        <v>396</v>
      </c>
      <c r="C51" s="532"/>
      <c r="D51" s="532"/>
      <c r="E51" s="532"/>
      <c r="F51" s="532"/>
      <c r="G51" s="532"/>
      <c r="H51" s="532"/>
      <c r="I51" s="532"/>
      <c r="J51" s="532"/>
      <c r="K51" s="532"/>
      <c r="L51" s="532"/>
      <c r="M51" s="532"/>
      <c r="N51" s="532"/>
      <c r="O51" s="532"/>
      <c r="P51" s="532"/>
      <c r="Q51" s="532"/>
      <c r="R51" s="532"/>
      <c r="S51" s="532"/>
      <c r="T51" s="532"/>
      <c r="U51" s="532"/>
      <c r="V51" s="532"/>
      <c r="W51" s="532"/>
      <c r="X51" s="532"/>
      <c r="Y51" s="532"/>
      <c r="Z51" s="532"/>
      <c r="AA51" s="532"/>
      <c r="AB51" s="532"/>
      <c r="AC51" s="532"/>
      <c r="AD51" s="532"/>
      <c r="AE51" s="532"/>
    </row>
    <row r="52" spans="2:31" ht="14.45" customHeight="1">
      <c r="B52" s="535" t="s">
        <v>402</v>
      </c>
      <c r="C52" s="535"/>
      <c r="D52" s="535"/>
      <c r="E52" s="535"/>
      <c r="F52" s="535"/>
      <c r="G52" s="535"/>
      <c r="H52" s="535"/>
      <c r="I52" s="535"/>
      <c r="J52" s="535"/>
      <c r="K52" s="535"/>
      <c r="L52" s="588">
        <v>0</v>
      </c>
      <c r="M52" s="588"/>
      <c r="N52" s="588"/>
      <c r="O52" s="588"/>
      <c r="P52" s="588"/>
      <c r="Q52" s="588"/>
      <c r="R52" s="588"/>
      <c r="S52" s="535" t="s">
        <v>408</v>
      </c>
      <c r="T52" s="535"/>
      <c r="U52" s="535"/>
      <c r="V52" s="535"/>
      <c r="W52" s="535"/>
      <c r="X52" s="535"/>
      <c r="Y52" s="535"/>
      <c r="Z52" s="535"/>
      <c r="AA52" s="535"/>
      <c r="AB52" s="531" t="s">
        <v>440</v>
      </c>
      <c r="AC52" s="531"/>
      <c r="AD52" s="531"/>
      <c r="AE52" s="531"/>
    </row>
    <row r="53" spans="2:31" ht="14.45" customHeight="1">
      <c r="B53" s="535" t="s">
        <v>403</v>
      </c>
      <c r="C53" s="535"/>
      <c r="D53" s="535"/>
      <c r="E53" s="535"/>
      <c r="F53" s="535"/>
      <c r="G53" s="535"/>
      <c r="H53" s="535"/>
      <c r="I53" s="535"/>
      <c r="J53" s="535"/>
      <c r="K53" s="535"/>
      <c r="L53" s="557">
        <v>0</v>
      </c>
      <c r="M53" s="557"/>
      <c r="N53" s="557"/>
      <c r="O53" s="557"/>
      <c r="P53" s="557"/>
      <c r="Q53" s="557"/>
      <c r="R53" s="557"/>
      <c r="S53" s="535" t="s">
        <v>409</v>
      </c>
      <c r="T53" s="535"/>
      <c r="U53" s="535"/>
      <c r="V53" s="535"/>
      <c r="W53" s="535"/>
      <c r="X53" s="535"/>
      <c r="Y53" s="535"/>
      <c r="Z53" s="535"/>
      <c r="AA53" s="535"/>
      <c r="AB53" s="557" t="s">
        <v>440</v>
      </c>
      <c r="AC53" s="557"/>
      <c r="AD53" s="557"/>
      <c r="AE53" s="557"/>
    </row>
    <row r="54" spans="2:31" ht="14.45" customHeight="1">
      <c r="B54" s="535" t="s">
        <v>404</v>
      </c>
      <c r="C54" s="535"/>
      <c r="D54" s="535"/>
      <c r="E54" s="535"/>
      <c r="F54" s="535"/>
      <c r="G54" s="535"/>
      <c r="H54" s="535"/>
      <c r="I54" s="535"/>
      <c r="J54" s="535"/>
      <c r="K54" s="535"/>
      <c r="L54" s="588">
        <v>2</v>
      </c>
      <c r="M54" s="588"/>
      <c r="N54" s="588"/>
      <c r="O54" s="588"/>
      <c r="P54" s="588"/>
      <c r="Q54" s="588"/>
      <c r="R54" s="588"/>
      <c r="S54" s="535" t="s">
        <v>410</v>
      </c>
      <c r="T54" s="535"/>
      <c r="U54" s="535"/>
      <c r="V54" s="535"/>
      <c r="W54" s="535"/>
      <c r="X54" s="535"/>
      <c r="Y54" s="535"/>
      <c r="Z54" s="535"/>
      <c r="AA54" s="535"/>
      <c r="AB54" s="531">
        <v>0</v>
      </c>
      <c r="AC54" s="531"/>
      <c r="AD54" s="531"/>
      <c r="AE54" s="531"/>
    </row>
    <row r="55" spans="2:31" ht="14.45" customHeight="1">
      <c r="B55" s="535" t="s">
        <v>405</v>
      </c>
      <c r="C55" s="535"/>
      <c r="D55" s="535"/>
      <c r="E55" s="535"/>
      <c r="F55" s="535"/>
      <c r="G55" s="535"/>
      <c r="H55" s="535"/>
      <c r="I55" s="535"/>
      <c r="J55" s="535"/>
      <c r="K55" s="535"/>
      <c r="L55" s="557">
        <v>10</v>
      </c>
      <c r="M55" s="557"/>
      <c r="N55" s="557"/>
      <c r="O55" s="557"/>
      <c r="P55" s="557"/>
      <c r="Q55" s="557"/>
      <c r="R55" s="557"/>
      <c r="S55" s="535" t="s">
        <v>411</v>
      </c>
      <c r="T55" s="535"/>
      <c r="U55" s="535"/>
      <c r="V55" s="535"/>
      <c r="W55" s="535"/>
      <c r="X55" s="535"/>
      <c r="Y55" s="535"/>
      <c r="Z55" s="535"/>
      <c r="AA55" s="535"/>
      <c r="AB55" s="557" t="s">
        <v>1408</v>
      </c>
      <c r="AC55" s="557"/>
      <c r="AD55" s="557"/>
      <c r="AE55" s="557"/>
    </row>
    <row r="56" spans="2:31" ht="14.45" customHeight="1">
      <c r="B56" s="535" t="s">
        <v>1397</v>
      </c>
      <c r="C56" s="535"/>
      <c r="D56" s="535"/>
      <c r="E56" s="535"/>
      <c r="F56" s="535"/>
      <c r="G56" s="535"/>
      <c r="H56" s="535"/>
      <c r="I56" s="535"/>
      <c r="J56" s="535"/>
      <c r="K56" s="535"/>
      <c r="L56" s="588">
        <v>2</v>
      </c>
      <c r="M56" s="588"/>
      <c r="N56" s="588"/>
      <c r="O56" s="588"/>
      <c r="P56" s="588"/>
      <c r="Q56" s="588"/>
      <c r="R56" s="588"/>
      <c r="S56" s="535" t="s">
        <v>412</v>
      </c>
      <c r="T56" s="535"/>
      <c r="U56" s="535"/>
      <c r="V56" s="535"/>
      <c r="W56" s="535"/>
      <c r="X56" s="535"/>
      <c r="Y56" s="535"/>
      <c r="Z56" s="535"/>
      <c r="AA56" s="535"/>
      <c r="AB56" s="531" t="s">
        <v>434</v>
      </c>
      <c r="AC56" s="531"/>
      <c r="AD56" s="531"/>
      <c r="AE56" s="531"/>
    </row>
    <row r="57" spans="2:31" ht="14.45" customHeight="1">
      <c r="B57" s="535" t="s">
        <v>407</v>
      </c>
      <c r="C57" s="535"/>
      <c r="D57" s="535"/>
      <c r="E57" s="535"/>
      <c r="F57" s="535"/>
      <c r="G57" s="535"/>
      <c r="H57" s="535"/>
      <c r="I57" s="535"/>
      <c r="J57" s="535"/>
      <c r="K57" s="535"/>
      <c r="L57" s="557" t="s">
        <v>433</v>
      </c>
      <c r="M57" s="557"/>
      <c r="N57" s="557"/>
      <c r="O57" s="557"/>
      <c r="P57" s="557"/>
      <c r="Q57" s="557"/>
      <c r="R57" s="557"/>
      <c r="S57" s="535" t="s">
        <v>1398</v>
      </c>
      <c r="T57" s="535"/>
      <c r="U57" s="535"/>
      <c r="V57" s="535"/>
      <c r="W57" s="535"/>
      <c r="X57" s="535"/>
      <c r="Y57" s="535"/>
      <c r="Z57" s="535"/>
      <c r="AA57" s="535"/>
      <c r="AB57" s="557">
        <v>0</v>
      </c>
      <c r="AC57" s="557"/>
      <c r="AD57" s="557"/>
      <c r="AE57" s="557"/>
    </row>
    <row r="58" spans="2:31" ht="14.45" customHeight="1">
      <c r="B58" s="532" t="s">
        <v>1399</v>
      </c>
      <c r="C58" s="532"/>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532"/>
    </row>
    <row r="59" spans="2:31" ht="14.45" customHeight="1">
      <c r="B59" s="535" t="s">
        <v>1400</v>
      </c>
      <c r="C59" s="535"/>
      <c r="D59" s="535"/>
      <c r="E59" s="535"/>
      <c r="F59" s="535"/>
      <c r="G59" s="535"/>
      <c r="H59" s="535"/>
      <c r="I59" s="535"/>
      <c r="J59" s="535" t="s">
        <v>1401</v>
      </c>
      <c r="K59" s="535"/>
      <c r="L59" s="535"/>
      <c r="M59" s="535"/>
      <c r="N59" s="535"/>
      <c r="O59" s="535"/>
      <c r="P59" s="535"/>
      <c r="Q59" s="535"/>
      <c r="R59" s="535"/>
      <c r="S59" s="535" t="s">
        <v>1402</v>
      </c>
      <c r="T59" s="535"/>
      <c r="U59" s="535"/>
      <c r="V59" s="535"/>
      <c r="W59" s="535"/>
      <c r="X59" s="535"/>
      <c r="Y59" s="535" t="s">
        <v>1403</v>
      </c>
      <c r="Z59" s="535"/>
      <c r="AA59" s="535"/>
      <c r="AB59" s="535"/>
      <c r="AC59" s="535"/>
      <c r="AD59" s="535"/>
      <c r="AE59" s="535"/>
    </row>
    <row r="60" spans="2:31" ht="14.45" customHeight="1">
      <c r="B60" s="569">
        <v>2016</v>
      </c>
      <c r="C60" s="569"/>
      <c r="D60" s="569"/>
      <c r="E60" s="569"/>
      <c r="F60" s="569"/>
      <c r="G60" s="569"/>
      <c r="H60" s="569"/>
      <c r="I60" s="569"/>
      <c r="J60" s="569">
        <v>2017</v>
      </c>
      <c r="K60" s="569"/>
      <c r="L60" s="569"/>
      <c r="M60" s="569"/>
      <c r="N60" s="569"/>
      <c r="O60" s="569"/>
      <c r="P60" s="569"/>
      <c r="Q60" s="569"/>
      <c r="R60" s="569"/>
      <c r="S60" s="569">
        <v>2018</v>
      </c>
      <c r="T60" s="569"/>
      <c r="U60" s="569"/>
      <c r="V60" s="569"/>
      <c r="W60" s="569"/>
      <c r="X60" s="569"/>
      <c r="Y60" s="569">
        <v>2019</v>
      </c>
      <c r="Z60" s="569"/>
      <c r="AA60" s="569"/>
      <c r="AB60" s="569"/>
      <c r="AC60" s="569"/>
      <c r="AD60" s="569"/>
      <c r="AE60" s="569"/>
    </row>
    <row r="61" spans="2:31" ht="14.45" customHeight="1">
      <c r="B61" s="568" t="s">
        <v>1409</v>
      </c>
      <c r="C61" s="557"/>
      <c r="D61" s="557"/>
      <c r="E61" s="557"/>
      <c r="F61" s="557"/>
      <c r="G61" s="557"/>
      <c r="H61" s="557"/>
      <c r="I61" s="557"/>
      <c r="J61" s="568" t="s">
        <v>1409</v>
      </c>
      <c r="K61" s="557"/>
      <c r="L61" s="557"/>
      <c r="M61" s="557"/>
      <c r="N61" s="557"/>
      <c r="O61" s="557"/>
      <c r="P61" s="557"/>
      <c r="Q61" s="557"/>
      <c r="R61" s="557"/>
      <c r="S61" s="568" t="s">
        <v>1409</v>
      </c>
      <c r="T61" s="557"/>
      <c r="U61" s="557"/>
      <c r="V61" s="557"/>
      <c r="W61" s="557"/>
      <c r="X61" s="557"/>
      <c r="Y61" s="568" t="s">
        <v>1409</v>
      </c>
      <c r="Z61" s="557"/>
      <c r="AA61" s="557"/>
      <c r="AB61" s="557"/>
      <c r="AC61" s="557"/>
      <c r="AD61" s="557"/>
      <c r="AE61" s="557"/>
    </row>
    <row r="62" spans="2:31" ht="14.45" customHeight="1">
      <c r="B62" s="571" t="s">
        <v>1404</v>
      </c>
      <c r="C62" s="572"/>
      <c r="D62" s="572"/>
      <c r="E62" s="572"/>
      <c r="F62" s="572"/>
      <c r="G62" s="572"/>
      <c r="H62" s="572"/>
      <c r="I62" s="572"/>
      <c r="J62" s="572"/>
      <c r="K62" s="572"/>
      <c r="L62" s="572"/>
      <c r="M62" s="572"/>
      <c r="N62" s="572"/>
      <c r="O62" s="572"/>
      <c r="P62" s="572"/>
      <c r="Q62" s="572"/>
      <c r="R62" s="572"/>
      <c r="S62" s="572"/>
      <c r="T62" s="572"/>
      <c r="U62" s="572"/>
      <c r="V62" s="572"/>
      <c r="W62" s="572"/>
      <c r="X62" s="572"/>
      <c r="Y62" s="572"/>
      <c r="Z62" s="572"/>
      <c r="AA62" s="572"/>
      <c r="AB62" s="572"/>
      <c r="AC62" s="572"/>
      <c r="AD62" s="572"/>
      <c r="AE62" s="573"/>
    </row>
    <row r="63" spans="2:31" ht="14.45" customHeight="1">
      <c r="B63" s="589" t="s">
        <v>1405</v>
      </c>
      <c r="C63" s="589"/>
      <c r="D63" s="589"/>
      <c r="E63" s="589"/>
      <c r="F63" s="589"/>
      <c r="G63" s="589"/>
      <c r="H63" s="589"/>
      <c r="I63" s="589"/>
      <c r="J63" s="557" t="s">
        <v>1401</v>
      </c>
      <c r="K63" s="557"/>
      <c r="L63" s="557"/>
      <c r="M63" s="557"/>
      <c r="N63" s="557"/>
      <c r="O63" s="557"/>
      <c r="P63" s="557"/>
      <c r="Q63" s="557"/>
      <c r="R63" s="557"/>
      <c r="S63" s="557" t="s">
        <v>1402</v>
      </c>
      <c r="T63" s="557"/>
      <c r="U63" s="557"/>
      <c r="V63" s="557"/>
      <c r="W63" s="557"/>
      <c r="X63" s="557"/>
      <c r="Y63" s="589" t="s">
        <v>1403</v>
      </c>
      <c r="Z63" s="589"/>
      <c r="AA63" s="589"/>
      <c r="AB63" s="589"/>
      <c r="AC63" s="589"/>
      <c r="AD63" s="589"/>
      <c r="AE63" s="589"/>
    </row>
    <row r="64" spans="2:31" ht="14.45" customHeight="1">
      <c r="B64" s="590" t="s">
        <v>781</v>
      </c>
      <c r="C64" s="590"/>
      <c r="D64" s="590"/>
      <c r="E64" s="590"/>
      <c r="F64" s="590"/>
      <c r="G64" s="590"/>
      <c r="H64" s="590"/>
      <c r="I64" s="590"/>
      <c r="J64" s="562" t="s">
        <v>781</v>
      </c>
      <c r="K64" s="531"/>
      <c r="L64" s="531"/>
      <c r="M64" s="531"/>
      <c r="N64" s="531"/>
      <c r="O64" s="531"/>
      <c r="P64" s="531"/>
      <c r="Q64" s="531"/>
      <c r="R64" s="531"/>
      <c r="S64" s="531" t="s">
        <v>781</v>
      </c>
      <c r="T64" s="531"/>
      <c r="U64" s="531"/>
      <c r="V64" s="531"/>
      <c r="W64" s="531"/>
      <c r="X64" s="560"/>
      <c r="Y64" s="590" t="s">
        <v>1410</v>
      </c>
      <c r="Z64" s="590"/>
      <c r="AA64" s="590"/>
      <c r="AB64" s="590"/>
      <c r="AC64" s="590"/>
      <c r="AD64" s="590"/>
      <c r="AE64" s="590"/>
    </row>
    <row r="65" spans="2:31" ht="22.5" customHeight="1">
      <c r="B65" s="651" t="s">
        <v>1695</v>
      </c>
      <c r="C65" s="652"/>
      <c r="D65" s="652"/>
      <c r="E65" s="652"/>
      <c r="F65" s="652"/>
      <c r="G65" s="652"/>
      <c r="H65" s="652"/>
      <c r="I65" s="652"/>
      <c r="J65" s="652"/>
      <c r="K65" s="652"/>
      <c r="L65" s="652"/>
      <c r="M65" s="652"/>
      <c r="N65" s="652"/>
      <c r="O65" s="652"/>
      <c r="P65" s="652"/>
      <c r="Q65" s="652"/>
      <c r="R65" s="652"/>
      <c r="S65" s="652"/>
      <c r="T65" s="652"/>
      <c r="U65" s="652"/>
      <c r="V65" s="652"/>
      <c r="W65" s="652"/>
      <c r="X65" s="652"/>
      <c r="Y65" s="652"/>
      <c r="Z65" s="652"/>
      <c r="AA65" s="652"/>
      <c r="AB65" s="652"/>
      <c r="AC65" s="652"/>
      <c r="AD65" s="652"/>
      <c r="AE65" s="653"/>
    </row>
    <row r="66" spans="2:31" ht="14.45" customHeight="1">
      <c r="B66" s="591" t="s">
        <v>1411</v>
      </c>
      <c r="C66" s="575"/>
      <c r="D66" s="575"/>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91"/>
    </row>
    <row r="67" spans="2:31" ht="14.45" customHeight="1">
      <c r="B67" s="535" t="s">
        <v>117</v>
      </c>
      <c r="C67" s="535"/>
      <c r="D67" s="535"/>
      <c r="E67" s="535"/>
      <c r="F67" s="535"/>
      <c r="G67" s="535"/>
      <c r="H67" s="535"/>
      <c r="I67" s="535"/>
      <c r="J67" s="535"/>
      <c r="K67" s="535"/>
      <c r="L67" s="579" t="s">
        <v>684</v>
      </c>
      <c r="M67" s="580"/>
      <c r="N67" s="580"/>
      <c r="O67" s="580"/>
      <c r="P67" s="580"/>
      <c r="Q67" s="580"/>
      <c r="R67" s="580"/>
      <c r="S67" s="580"/>
      <c r="T67" s="580"/>
      <c r="U67" s="580"/>
      <c r="V67" s="580"/>
      <c r="W67" s="580"/>
      <c r="X67" s="580"/>
      <c r="Y67" s="580"/>
      <c r="Z67" s="580"/>
      <c r="AA67" s="580"/>
      <c r="AB67" s="580"/>
      <c r="AC67" s="580"/>
      <c r="AD67" s="580"/>
      <c r="AE67" s="581"/>
    </row>
    <row r="68" spans="2:31" ht="14.45" customHeight="1">
      <c r="B68" s="535" t="s">
        <v>1385</v>
      </c>
      <c r="C68" s="535"/>
      <c r="D68" s="535"/>
      <c r="E68" s="535"/>
      <c r="F68" s="535"/>
      <c r="G68" s="535"/>
      <c r="H68" s="535"/>
      <c r="I68" s="535"/>
      <c r="J68" s="535"/>
      <c r="K68" s="535"/>
      <c r="L68" s="554" t="s">
        <v>685</v>
      </c>
      <c r="M68" s="555"/>
      <c r="N68" s="555"/>
      <c r="O68" s="555"/>
      <c r="P68" s="555"/>
      <c r="Q68" s="555"/>
      <c r="R68" s="555"/>
      <c r="S68" s="555"/>
      <c r="T68" s="555"/>
      <c r="U68" s="555"/>
      <c r="V68" s="555"/>
      <c r="W68" s="555"/>
      <c r="X68" s="555"/>
      <c r="Y68" s="555"/>
      <c r="Z68" s="555"/>
      <c r="AA68" s="555"/>
      <c r="AB68" s="555"/>
      <c r="AC68" s="555"/>
      <c r="AD68" s="555"/>
      <c r="AE68" s="556"/>
    </row>
    <row r="69" spans="2:31" ht="34.5" customHeight="1">
      <c r="B69" s="535" t="s">
        <v>399</v>
      </c>
      <c r="C69" s="535"/>
      <c r="D69" s="535"/>
      <c r="E69" s="535"/>
      <c r="F69" s="535"/>
      <c r="G69" s="535"/>
      <c r="H69" s="535"/>
      <c r="I69" s="535"/>
      <c r="J69" s="535"/>
      <c r="K69" s="535"/>
      <c r="L69" s="576" t="s">
        <v>686</v>
      </c>
      <c r="M69" s="577"/>
      <c r="N69" s="577"/>
      <c r="O69" s="577"/>
      <c r="P69" s="577"/>
      <c r="Q69" s="577"/>
      <c r="R69" s="577"/>
      <c r="S69" s="577"/>
      <c r="T69" s="577"/>
      <c r="U69" s="577"/>
      <c r="V69" s="577"/>
      <c r="W69" s="577"/>
      <c r="X69" s="577"/>
      <c r="Y69" s="577"/>
      <c r="Z69" s="577"/>
      <c r="AA69" s="577"/>
      <c r="AB69" s="577"/>
      <c r="AC69" s="577"/>
      <c r="AD69" s="577"/>
      <c r="AE69" s="578"/>
    </row>
    <row r="70" spans="2:31" ht="34.5" customHeight="1">
      <c r="B70" s="535" t="s">
        <v>400</v>
      </c>
      <c r="C70" s="535"/>
      <c r="D70" s="535"/>
      <c r="E70" s="535"/>
      <c r="F70" s="535"/>
      <c r="G70" s="535"/>
      <c r="H70" s="535"/>
      <c r="I70" s="535"/>
      <c r="J70" s="535"/>
      <c r="K70" s="535"/>
      <c r="L70" s="641" t="s">
        <v>1701</v>
      </c>
      <c r="M70" s="642"/>
      <c r="N70" s="642"/>
      <c r="O70" s="642"/>
      <c r="P70" s="642"/>
      <c r="Q70" s="642"/>
      <c r="R70" s="642"/>
      <c r="S70" s="642"/>
      <c r="T70" s="642"/>
      <c r="U70" s="642"/>
      <c r="V70" s="642"/>
      <c r="W70" s="642"/>
      <c r="X70" s="642"/>
      <c r="Y70" s="642"/>
      <c r="Z70" s="642"/>
      <c r="AA70" s="642"/>
      <c r="AB70" s="642"/>
      <c r="AC70" s="642"/>
      <c r="AD70" s="642"/>
      <c r="AE70" s="643"/>
    </row>
    <row r="71" spans="2:31" ht="14.45" customHeight="1">
      <c r="B71" s="535" t="s">
        <v>401</v>
      </c>
      <c r="C71" s="535"/>
      <c r="D71" s="535"/>
      <c r="E71" s="535"/>
      <c r="F71" s="535"/>
      <c r="G71" s="535"/>
      <c r="H71" s="535"/>
      <c r="I71" s="535"/>
      <c r="J71" s="535"/>
      <c r="K71" s="535"/>
      <c r="L71" s="638" t="s">
        <v>1702</v>
      </c>
      <c r="M71" s="639"/>
      <c r="N71" s="639"/>
      <c r="O71" s="639"/>
      <c r="P71" s="639"/>
      <c r="Q71" s="639"/>
      <c r="R71" s="639"/>
      <c r="S71" s="639"/>
      <c r="T71" s="639"/>
      <c r="U71" s="639"/>
      <c r="V71" s="639"/>
      <c r="W71" s="639"/>
      <c r="X71" s="639"/>
      <c r="Y71" s="639"/>
      <c r="Z71" s="639"/>
      <c r="AA71" s="639"/>
      <c r="AB71" s="639"/>
      <c r="AC71" s="639"/>
      <c r="AD71" s="639"/>
      <c r="AE71" s="640"/>
    </row>
    <row r="72" spans="2:31" ht="24.75" customHeight="1">
      <c r="B72" s="535" t="s">
        <v>1386</v>
      </c>
      <c r="C72" s="535"/>
      <c r="D72" s="535"/>
      <c r="E72" s="535"/>
      <c r="F72" s="535"/>
      <c r="G72" s="535"/>
      <c r="H72" s="535"/>
      <c r="I72" s="535"/>
      <c r="J72" s="535"/>
      <c r="K72" s="535"/>
      <c r="L72" s="554" t="s">
        <v>1412</v>
      </c>
      <c r="M72" s="555"/>
      <c r="N72" s="555"/>
      <c r="O72" s="555"/>
      <c r="P72" s="555"/>
      <c r="Q72" s="555"/>
      <c r="R72" s="555"/>
      <c r="S72" s="555"/>
      <c r="T72" s="555"/>
      <c r="U72" s="555"/>
      <c r="V72" s="555"/>
      <c r="W72" s="555"/>
      <c r="X72" s="555"/>
      <c r="Y72" s="555"/>
      <c r="Z72" s="555"/>
      <c r="AA72" s="555"/>
      <c r="AB72" s="555"/>
      <c r="AC72" s="555"/>
      <c r="AD72" s="555"/>
      <c r="AE72" s="556"/>
    </row>
    <row r="73" spans="2:31" ht="14.45" customHeight="1">
      <c r="B73" s="532" t="s">
        <v>397</v>
      </c>
      <c r="C73" s="532"/>
      <c r="D73" s="532"/>
      <c r="E73" s="532"/>
      <c r="F73" s="532"/>
      <c r="G73" s="532"/>
      <c r="H73" s="532"/>
      <c r="I73" s="532"/>
      <c r="J73" s="532"/>
      <c r="K73" s="532"/>
      <c r="L73" s="532"/>
      <c r="M73" s="532"/>
      <c r="N73" s="532"/>
      <c r="O73" s="532"/>
      <c r="P73" s="532"/>
      <c r="Q73" s="532"/>
      <c r="R73" s="532"/>
      <c r="S73" s="532"/>
      <c r="T73" s="532"/>
      <c r="U73" s="532"/>
      <c r="V73" s="532"/>
      <c r="W73" s="532"/>
      <c r="X73" s="532"/>
      <c r="Y73" s="532"/>
      <c r="Z73" s="532"/>
      <c r="AA73" s="532"/>
      <c r="AB73" s="532"/>
      <c r="AC73" s="532"/>
      <c r="AD73" s="532"/>
      <c r="AE73" s="532"/>
    </row>
    <row r="74" spans="2:31" ht="14.45" customHeight="1">
      <c r="B74" s="535" t="s">
        <v>397</v>
      </c>
      <c r="C74" s="535"/>
      <c r="D74" s="535"/>
      <c r="E74" s="535"/>
      <c r="F74" s="535"/>
      <c r="G74" s="558" t="s">
        <v>1388</v>
      </c>
      <c r="H74" s="558"/>
      <c r="I74" s="558"/>
      <c r="J74" s="558"/>
      <c r="K74" s="558"/>
      <c r="L74" s="558" t="s">
        <v>1389</v>
      </c>
      <c r="M74" s="558"/>
      <c r="N74" s="558"/>
      <c r="O74" s="558"/>
      <c r="P74" s="558"/>
      <c r="Q74" s="558" t="s">
        <v>1390</v>
      </c>
      <c r="R74" s="558"/>
      <c r="S74" s="558"/>
      <c r="T74" s="558"/>
      <c r="U74" s="558"/>
      <c r="V74" s="558" t="s">
        <v>1391</v>
      </c>
      <c r="W74" s="558"/>
      <c r="X74" s="558"/>
      <c r="Y74" s="558"/>
      <c r="Z74" s="558"/>
      <c r="AA74" s="558" t="s">
        <v>1392</v>
      </c>
      <c r="AB74" s="558"/>
      <c r="AC74" s="558"/>
      <c r="AD74" s="558"/>
      <c r="AE74" s="558"/>
    </row>
    <row r="75" spans="2:31" ht="14.45" customHeight="1">
      <c r="B75" s="558" t="s">
        <v>417</v>
      </c>
      <c r="C75" s="558"/>
      <c r="D75" s="558"/>
      <c r="E75" s="558"/>
      <c r="F75" s="558"/>
      <c r="G75" s="636" t="s">
        <v>1703</v>
      </c>
      <c r="H75" s="636"/>
      <c r="I75" s="636"/>
      <c r="J75" s="636"/>
      <c r="K75" s="636"/>
      <c r="L75" s="574" t="s">
        <v>1413</v>
      </c>
      <c r="M75" s="574"/>
      <c r="N75" s="574"/>
      <c r="O75" s="574"/>
      <c r="P75" s="574"/>
      <c r="Q75" s="637" t="s">
        <v>1704</v>
      </c>
      <c r="R75" s="637"/>
      <c r="S75" s="637"/>
      <c r="T75" s="637"/>
      <c r="U75" s="637"/>
      <c r="V75" s="531"/>
      <c r="W75" s="531"/>
      <c r="X75" s="531"/>
      <c r="Y75" s="531"/>
      <c r="Z75" s="531"/>
      <c r="AA75" s="531"/>
      <c r="AB75" s="531"/>
      <c r="AC75" s="531"/>
      <c r="AD75" s="531"/>
      <c r="AE75" s="531"/>
    </row>
    <row r="76" spans="2:31" ht="24" customHeight="1">
      <c r="B76" s="558" t="s">
        <v>418</v>
      </c>
      <c r="C76" s="558"/>
      <c r="D76" s="558"/>
      <c r="E76" s="558"/>
      <c r="F76" s="558"/>
      <c r="G76" s="557" t="s">
        <v>1414</v>
      </c>
      <c r="H76" s="557"/>
      <c r="I76" s="557"/>
      <c r="J76" s="557"/>
      <c r="K76" s="557"/>
      <c r="L76" s="574" t="s">
        <v>1413</v>
      </c>
      <c r="M76" s="574"/>
      <c r="N76" s="574"/>
      <c r="O76" s="574"/>
      <c r="P76" s="574"/>
      <c r="Q76" s="635" t="s">
        <v>1699</v>
      </c>
      <c r="R76" s="635"/>
      <c r="S76" s="635"/>
      <c r="T76" s="635"/>
      <c r="U76" s="635"/>
      <c r="V76" s="557"/>
      <c r="W76" s="557"/>
      <c r="X76" s="557"/>
      <c r="Y76" s="557"/>
      <c r="Z76" s="557"/>
      <c r="AA76" s="557"/>
      <c r="AB76" s="557"/>
      <c r="AC76" s="557"/>
      <c r="AD76" s="557"/>
      <c r="AE76" s="557"/>
    </row>
    <row r="77" spans="2:31" ht="25.5" customHeight="1">
      <c r="B77" s="558" t="s">
        <v>419</v>
      </c>
      <c r="C77" s="558"/>
      <c r="D77" s="558"/>
      <c r="E77" s="558"/>
      <c r="F77" s="558"/>
      <c r="G77" s="634" t="s">
        <v>1415</v>
      </c>
      <c r="H77" s="634"/>
      <c r="I77" s="634"/>
      <c r="J77" s="634"/>
      <c r="K77" s="634"/>
      <c r="L77" s="574" t="s">
        <v>1413</v>
      </c>
      <c r="M77" s="574"/>
      <c r="N77" s="574"/>
      <c r="O77" s="574"/>
      <c r="P77" s="574"/>
      <c r="Q77" s="531"/>
      <c r="R77" s="531"/>
      <c r="S77" s="531"/>
      <c r="T77" s="531"/>
      <c r="U77" s="531"/>
      <c r="V77" s="531"/>
      <c r="W77" s="531"/>
      <c r="X77" s="531"/>
      <c r="Y77" s="531"/>
      <c r="Z77" s="531"/>
      <c r="AA77" s="531"/>
      <c r="AB77" s="531"/>
      <c r="AC77" s="531"/>
      <c r="AD77" s="531"/>
      <c r="AE77" s="531"/>
    </row>
    <row r="78" spans="2:31" ht="14.45" customHeight="1">
      <c r="B78" s="558" t="s">
        <v>420</v>
      </c>
      <c r="C78" s="558"/>
      <c r="D78" s="558"/>
      <c r="E78" s="558"/>
      <c r="F78" s="558"/>
      <c r="G78" s="557"/>
      <c r="H78" s="557"/>
      <c r="I78" s="557"/>
      <c r="J78" s="557"/>
      <c r="K78" s="557"/>
      <c r="L78" s="557"/>
      <c r="M78" s="557"/>
      <c r="N78" s="557"/>
      <c r="O78" s="557"/>
      <c r="P78" s="557"/>
      <c r="Q78" s="557"/>
      <c r="R78" s="557"/>
      <c r="S78" s="557"/>
      <c r="T78" s="557"/>
      <c r="U78" s="557"/>
      <c r="V78" s="557"/>
      <c r="W78" s="557"/>
      <c r="X78" s="557"/>
      <c r="Y78" s="557"/>
      <c r="Z78" s="557"/>
      <c r="AA78" s="557"/>
      <c r="AB78" s="557"/>
      <c r="AC78" s="557"/>
      <c r="AD78" s="557"/>
      <c r="AE78" s="557"/>
    </row>
    <row r="79" spans="2:31" ht="14.45" customHeight="1">
      <c r="B79" s="558" t="s">
        <v>421</v>
      </c>
      <c r="C79" s="558"/>
      <c r="D79" s="558"/>
      <c r="E79" s="558"/>
      <c r="F79" s="558"/>
      <c r="G79" s="531"/>
      <c r="H79" s="531"/>
      <c r="I79" s="531"/>
      <c r="J79" s="531"/>
      <c r="K79" s="531"/>
      <c r="L79" s="531"/>
      <c r="M79" s="531"/>
      <c r="N79" s="531"/>
      <c r="O79" s="531"/>
      <c r="P79" s="531"/>
      <c r="Q79" s="531"/>
      <c r="R79" s="531"/>
      <c r="S79" s="531"/>
      <c r="T79" s="531"/>
      <c r="U79" s="531"/>
      <c r="V79" s="531"/>
      <c r="W79" s="531"/>
      <c r="X79" s="531"/>
      <c r="Y79" s="531"/>
      <c r="Z79" s="531"/>
      <c r="AA79" s="531"/>
      <c r="AB79" s="531"/>
      <c r="AC79" s="531"/>
      <c r="AD79" s="531"/>
      <c r="AE79" s="531"/>
    </row>
    <row r="80" spans="2:31" ht="14.45" customHeight="1">
      <c r="B80" s="559" t="s">
        <v>414</v>
      </c>
      <c r="C80" s="559"/>
      <c r="D80" s="559"/>
      <c r="E80" s="559"/>
      <c r="F80" s="559"/>
      <c r="G80" s="557"/>
      <c r="H80" s="557"/>
      <c r="I80" s="557"/>
      <c r="J80" s="557"/>
      <c r="K80" s="557"/>
      <c r="L80" s="557"/>
      <c r="M80" s="557"/>
      <c r="N80" s="557"/>
      <c r="O80" s="557"/>
      <c r="P80" s="557"/>
      <c r="Q80" s="557"/>
      <c r="R80" s="557"/>
      <c r="S80" s="557"/>
      <c r="T80" s="557"/>
      <c r="U80" s="557"/>
      <c r="V80" s="557"/>
      <c r="W80" s="557"/>
      <c r="X80" s="557"/>
      <c r="Y80" s="557"/>
      <c r="Z80" s="557"/>
      <c r="AA80" s="557"/>
      <c r="AB80" s="557"/>
      <c r="AC80" s="557"/>
      <c r="AD80" s="557"/>
      <c r="AE80" s="557"/>
    </row>
    <row r="81" spans="2:31" ht="14.45" customHeight="1">
      <c r="B81" s="559" t="s">
        <v>1395</v>
      </c>
      <c r="C81" s="559"/>
      <c r="D81" s="559"/>
      <c r="E81" s="559"/>
      <c r="F81" s="559"/>
      <c r="G81" s="531"/>
      <c r="H81" s="531"/>
      <c r="I81" s="531"/>
      <c r="J81" s="531"/>
      <c r="K81" s="531"/>
      <c r="L81" s="531"/>
      <c r="M81" s="531"/>
      <c r="N81" s="531"/>
      <c r="O81" s="531"/>
      <c r="P81" s="531"/>
      <c r="Q81" s="531"/>
      <c r="R81" s="531"/>
      <c r="S81" s="531"/>
      <c r="T81" s="531"/>
      <c r="U81" s="531"/>
      <c r="V81" s="531"/>
      <c r="W81" s="531"/>
      <c r="X81" s="531"/>
      <c r="Y81" s="531"/>
      <c r="Z81" s="531"/>
      <c r="AA81" s="531"/>
      <c r="AB81" s="531"/>
      <c r="AC81" s="531"/>
      <c r="AD81" s="531"/>
      <c r="AE81" s="531"/>
    </row>
    <row r="82" spans="2:31" ht="22.5" customHeight="1">
      <c r="B82" s="559" t="s">
        <v>1396</v>
      </c>
      <c r="C82" s="559"/>
      <c r="D82" s="559"/>
      <c r="E82" s="559"/>
      <c r="F82" s="559"/>
      <c r="G82" s="632" t="s">
        <v>1690</v>
      </c>
      <c r="H82" s="632"/>
      <c r="I82" s="632"/>
      <c r="J82" s="632"/>
      <c r="K82" s="632"/>
      <c r="L82" s="633" t="s">
        <v>1705</v>
      </c>
      <c r="M82" s="633"/>
      <c r="N82" s="633"/>
      <c r="O82" s="633"/>
      <c r="P82" s="633"/>
      <c r="Q82" s="557"/>
      <c r="R82" s="557"/>
      <c r="S82" s="557"/>
      <c r="T82" s="557"/>
      <c r="U82" s="557"/>
      <c r="V82" s="557"/>
      <c r="W82" s="557"/>
      <c r="X82" s="557"/>
      <c r="Y82" s="557"/>
      <c r="Z82" s="557"/>
      <c r="AA82" s="557"/>
      <c r="AB82" s="557"/>
      <c r="AC82" s="557"/>
      <c r="AD82" s="557"/>
      <c r="AE82" s="557"/>
    </row>
    <row r="83" spans="2:31" ht="14.45" customHeight="1">
      <c r="B83" s="532" t="s">
        <v>396</v>
      </c>
      <c r="C83" s="532"/>
      <c r="D83" s="532"/>
      <c r="E83" s="532"/>
      <c r="F83" s="532"/>
      <c r="G83" s="532"/>
      <c r="H83" s="532"/>
      <c r="I83" s="532"/>
      <c r="J83" s="532"/>
      <c r="K83" s="532"/>
      <c r="L83" s="532"/>
      <c r="M83" s="532"/>
      <c r="N83" s="532"/>
      <c r="O83" s="532"/>
      <c r="P83" s="532"/>
      <c r="Q83" s="532"/>
      <c r="R83" s="532"/>
      <c r="S83" s="532"/>
      <c r="T83" s="532"/>
      <c r="U83" s="532"/>
      <c r="V83" s="532"/>
      <c r="W83" s="532"/>
      <c r="X83" s="532"/>
      <c r="Y83" s="532"/>
      <c r="Z83" s="532"/>
      <c r="AA83" s="532"/>
      <c r="AB83" s="532"/>
      <c r="AC83" s="532"/>
      <c r="AD83" s="532"/>
      <c r="AE83" s="532"/>
    </row>
    <row r="84" spans="2:31" ht="14.45" customHeight="1">
      <c r="B84" s="535" t="s">
        <v>402</v>
      </c>
      <c r="C84" s="535"/>
      <c r="D84" s="535"/>
      <c r="E84" s="535"/>
      <c r="F84" s="535"/>
      <c r="G84" s="535"/>
      <c r="H84" s="535"/>
      <c r="I84" s="535"/>
      <c r="J84" s="535"/>
      <c r="K84" s="535"/>
      <c r="L84" s="566">
        <v>12571149793</v>
      </c>
      <c r="M84" s="566"/>
      <c r="N84" s="566"/>
      <c r="O84" s="566"/>
      <c r="P84" s="566"/>
      <c r="Q84" s="566"/>
      <c r="R84" s="566"/>
      <c r="S84" s="535" t="s">
        <v>408</v>
      </c>
      <c r="T84" s="535"/>
      <c r="U84" s="535"/>
      <c r="V84" s="535"/>
      <c r="W84" s="535"/>
      <c r="X84" s="535"/>
      <c r="Y84" s="535"/>
      <c r="Z84" s="535"/>
      <c r="AA84" s="535"/>
      <c r="AB84" s="531" t="s">
        <v>440</v>
      </c>
      <c r="AC84" s="531"/>
      <c r="AD84" s="531"/>
      <c r="AE84" s="531"/>
    </row>
    <row r="85" spans="2:31" ht="14.45" customHeight="1">
      <c r="B85" s="535" t="s">
        <v>403</v>
      </c>
      <c r="C85" s="535"/>
      <c r="D85" s="535"/>
      <c r="E85" s="535"/>
      <c r="F85" s="535"/>
      <c r="G85" s="535"/>
      <c r="H85" s="535"/>
      <c r="I85" s="535"/>
      <c r="J85" s="535"/>
      <c r="K85" s="535"/>
      <c r="L85" s="592">
        <v>1330949740</v>
      </c>
      <c r="M85" s="592"/>
      <c r="N85" s="592"/>
      <c r="O85" s="592"/>
      <c r="P85" s="592"/>
      <c r="Q85" s="592"/>
      <c r="R85" s="592"/>
      <c r="S85" s="535" t="s">
        <v>409</v>
      </c>
      <c r="T85" s="535"/>
      <c r="U85" s="535"/>
      <c r="V85" s="535"/>
      <c r="W85" s="535"/>
      <c r="X85" s="535"/>
      <c r="Y85" s="535"/>
      <c r="Z85" s="535"/>
      <c r="AA85" s="535"/>
      <c r="AB85" s="557" t="s">
        <v>1416</v>
      </c>
      <c r="AC85" s="557"/>
      <c r="AD85" s="557"/>
      <c r="AE85" s="557"/>
    </row>
    <row r="86" spans="2:31" ht="14.45" customHeight="1">
      <c r="B86" s="535" t="s">
        <v>404</v>
      </c>
      <c r="C86" s="535"/>
      <c r="D86" s="535"/>
      <c r="E86" s="535"/>
      <c r="F86" s="535"/>
      <c r="G86" s="535"/>
      <c r="H86" s="535"/>
      <c r="I86" s="535"/>
      <c r="J86" s="535"/>
      <c r="K86" s="535"/>
      <c r="L86" s="570">
        <v>116465</v>
      </c>
      <c r="M86" s="570"/>
      <c r="N86" s="570"/>
      <c r="O86" s="570"/>
      <c r="P86" s="570"/>
      <c r="Q86" s="570"/>
      <c r="R86" s="570"/>
      <c r="S86" s="535" t="s">
        <v>410</v>
      </c>
      <c r="T86" s="535"/>
      <c r="U86" s="535"/>
      <c r="V86" s="535"/>
      <c r="W86" s="535"/>
      <c r="X86" s="535"/>
      <c r="Y86" s="535"/>
      <c r="Z86" s="535"/>
      <c r="AA86" s="535"/>
      <c r="AB86" s="531">
        <v>0</v>
      </c>
      <c r="AC86" s="531"/>
      <c r="AD86" s="531"/>
      <c r="AE86" s="531"/>
    </row>
    <row r="87" spans="2:31" ht="14.45" customHeight="1">
      <c r="B87" s="535" t="s">
        <v>405</v>
      </c>
      <c r="C87" s="535"/>
      <c r="D87" s="535"/>
      <c r="E87" s="535"/>
      <c r="F87" s="535"/>
      <c r="G87" s="535"/>
      <c r="H87" s="535"/>
      <c r="I87" s="535"/>
      <c r="J87" s="535"/>
      <c r="K87" s="535"/>
      <c r="L87" s="557">
        <v>10</v>
      </c>
      <c r="M87" s="557"/>
      <c r="N87" s="557"/>
      <c r="O87" s="557"/>
      <c r="P87" s="557"/>
      <c r="Q87" s="557"/>
      <c r="R87" s="557"/>
      <c r="S87" s="535" t="s">
        <v>411</v>
      </c>
      <c r="T87" s="535"/>
      <c r="U87" s="535"/>
      <c r="V87" s="535"/>
      <c r="W87" s="535"/>
      <c r="X87" s="535"/>
      <c r="Y87" s="535"/>
      <c r="Z87" s="535"/>
      <c r="AA87" s="535"/>
      <c r="AB87" s="557" t="s">
        <v>1408</v>
      </c>
      <c r="AC87" s="557"/>
      <c r="AD87" s="557"/>
      <c r="AE87" s="557"/>
    </row>
    <row r="88" spans="2:31" ht="14.45" customHeight="1">
      <c r="B88" s="535" t="s">
        <v>1397</v>
      </c>
      <c r="C88" s="535"/>
      <c r="D88" s="535"/>
      <c r="E88" s="535"/>
      <c r="F88" s="535"/>
      <c r="G88" s="535"/>
      <c r="H88" s="535"/>
      <c r="I88" s="535"/>
      <c r="J88" s="535"/>
      <c r="K88" s="535"/>
      <c r="L88" s="570">
        <v>78</v>
      </c>
      <c r="M88" s="570"/>
      <c r="N88" s="570"/>
      <c r="O88" s="570"/>
      <c r="P88" s="570"/>
      <c r="Q88" s="570"/>
      <c r="R88" s="570"/>
      <c r="S88" s="535" t="s">
        <v>412</v>
      </c>
      <c r="T88" s="535"/>
      <c r="U88" s="535"/>
      <c r="V88" s="535"/>
      <c r="W88" s="535"/>
      <c r="X88" s="535"/>
      <c r="Y88" s="535"/>
      <c r="Z88" s="535"/>
      <c r="AA88" s="535"/>
      <c r="AB88" s="531" t="s">
        <v>1417</v>
      </c>
      <c r="AC88" s="531"/>
      <c r="AD88" s="531"/>
      <c r="AE88" s="531"/>
    </row>
    <row r="89" spans="2:31" ht="14.45" customHeight="1">
      <c r="B89" s="535" t="s">
        <v>407</v>
      </c>
      <c r="C89" s="535"/>
      <c r="D89" s="535"/>
      <c r="E89" s="535"/>
      <c r="F89" s="535"/>
      <c r="G89" s="535"/>
      <c r="H89" s="535"/>
      <c r="I89" s="535"/>
      <c r="J89" s="535"/>
      <c r="K89" s="535"/>
      <c r="L89" s="557" t="s">
        <v>433</v>
      </c>
      <c r="M89" s="557"/>
      <c r="N89" s="557"/>
      <c r="O89" s="557"/>
      <c r="P89" s="557"/>
      <c r="Q89" s="557"/>
      <c r="R89" s="557"/>
      <c r="S89" s="535" t="s">
        <v>1398</v>
      </c>
      <c r="T89" s="535"/>
      <c r="U89" s="535"/>
      <c r="V89" s="535"/>
      <c r="W89" s="535"/>
      <c r="X89" s="535"/>
      <c r="Y89" s="535"/>
      <c r="Z89" s="535"/>
      <c r="AA89" s="535"/>
      <c r="AB89" s="557">
        <v>0</v>
      </c>
      <c r="AC89" s="557"/>
      <c r="AD89" s="557"/>
      <c r="AE89" s="557"/>
    </row>
    <row r="90" spans="2:31" ht="14.45" customHeight="1">
      <c r="B90" s="532" t="s">
        <v>1399</v>
      </c>
      <c r="C90" s="532"/>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532"/>
      <c r="AC90" s="532"/>
      <c r="AD90" s="532"/>
      <c r="AE90" s="532"/>
    </row>
    <row r="91" spans="2:31" ht="14.45" customHeight="1">
      <c r="B91" s="535" t="s">
        <v>1400</v>
      </c>
      <c r="C91" s="535"/>
      <c r="D91" s="535"/>
      <c r="E91" s="535"/>
      <c r="F91" s="535"/>
      <c r="G91" s="535"/>
      <c r="H91" s="535"/>
      <c r="I91" s="535"/>
      <c r="J91" s="535" t="s">
        <v>1401</v>
      </c>
      <c r="K91" s="535"/>
      <c r="L91" s="535"/>
      <c r="M91" s="535"/>
      <c r="N91" s="535"/>
      <c r="O91" s="535"/>
      <c r="P91" s="535"/>
      <c r="Q91" s="535"/>
      <c r="R91" s="535"/>
      <c r="S91" s="535" t="s">
        <v>1402</v>
      </c>
      <c r="T91" s="535"/>
      <c r="U91" s="535"/>
      <c r="V91" s="535"/>
      <c r="W91" s="535"/>
      <c r="X91" s="535"/>
      <c r="Y91" s="535" t="s">
        <v>1403</v>
      </c>
      <c r="Z91" s="535"/>
      <c r="AA91" s="535"/>
      <c r="AB91" s="535"/>
      <c r="AC91" s="535"/>
      <c r="AD91" s="535"/>
      <c r="AE91" s="535"/>
    </row>
    <row r="92" spans="2:31" ht="14.45" customHeight="1">
      <c r="B92" s="569">
        <v>2016</v>
      </c>
      <c r="C92" s="569"/>
      <c r="D92" s="569"/>
      <c r="E92" s="569"/>
      <c r="F92" s="569"/>
      <c r="G92" s="569"/>
      <c r="H92" s="569"/>
      <c r="I92" s="569"/>
      <c r="J92" s="569">
        <v>2017</v>
      </c>
      <c r="K92" s="569"/>
      <c r="L92" s="569"/>
      <c r="M92" s="569"/>
      <c r="N92" s="569"/>
      <c r="O92" s="569"/>
      <c r="P92" s="569"/>
      <c r="Q92" s="569"/>
      <c r="R92" s="569"/>
      <c r="S92" s="569">
        <v>2018</v>
      </c>
      <c r="T92" s="569"/>
      <c r="U92" s="569"/>
      <c r="V92" s="569"/>
      <c r="W92" s="569"/>
      <c r="X92" s="569"/>
      <c r="Y92" s="569">
        <v>2019</v>
      </c>
      <c r="Z92" s="569"/>
      <c r="AA92" s="569"/>
      <c r="AB92" s="569"/>
      <c r="AC92" s="569"/>
      <c r="AD92" s="569"/>
      <c r="AE92" s="569"/>
    </row>
    <row r="93" spans="2:31" ht="14.45" customHeight="1">
      <c r="B93" s="568">
        <v>868635840</v>
      </c>
      <c r="C93" s="557"/>
      <c r="D93" s="557"/>
      <c r="E93" s="557"/>
      <c r="F93" s="557"/>
      <c r="G93" s="557"/>
      <c r="H93" s="557"/>
      <c r="I93" s="557"/>
      <c r="J93" s="568">
        <v>764672320</v>
      </c>
      <c r="K93" s="557"/>
      <c r="L93" s="557"/>
      <c r="M93" s="557"/>
      <c r="N93" s="557"/>
      <c r="O93" s="557"/>
      <c r="P93" s="557"/>
      <c r="Q93" s="557"/>
      <c r="R93" s="557"/>
      <c r="S93" s="568">
        <v>980491820</v>
      </c>
      <c r="T93" s="557"/>
      <c r="U93" s="557"/>
      <c r="V93" s="557"/>
      <c r="W93" s="557"/>
      <c r="X93" s="557"/>
      <c r="Y93" s="594">
        <v>1968895660</v>
      </c>
      <c r="Z93" s="594"/>
      <c r="AA93" s="594"/>
      <c r="AB93" s="594"/>
      <c r="AC93" s="594"/>
      <c r="AD93" s="594"/>
      <c r="AE93" s="594"/>
    </row>
    <row r="94" spans="2:31" ht="14.45" customHeight="1">
      <c r="B94" s="571" t="s">
        <v>1404</v>
      </c>
      <c r="C94" s="572"/>
      <c r="D94" s="572"/>
      <c r="E94" s="572"/>
      <c r="F94" s="572"/>
      <c r="G94" s="572"/>
      <c r="H94" s="572"/>
      <c r="I94" s="572"/>
      <c r="J94" s="572"/>
      <c r="K94" s="572"/>
      <c r="L94" s="572"/>
      <c r="M94" s="572"/>
      <c r="N94" s="572"/>
      <c r="O94" s="572"/>
      <c r="P94" s="572"/>
      <c r="Q94" s="572"/>
      <c r="R94" s="572"/>
      <c r="S94" s="572"/>
      <c r="T94" s="572"/>
      <c r="U94" s="572"/>
      <c r="V94" s="572"/>
      <c r="W94" s="572"/>
      <c r="X94" s="572"/>
      <c r="Y94" s="572"/>
      <c r="Z94" s="572"/>
      <c r="AA94" s="572"/>
      <c r="AB94" s="572"/>
      <c r="AC94" s="572"/>
      <c r="AD94" s="572"/>
      <c r="AE94" s="573"/>
    </row>
    <row r="95" spans="2:31" ht="14.45" customHeight="1">
      <c r="B95" s="557" t="s">
        <v>1405</v>
      </c>
      <c r="C95" s="557"/>
      <c r="D95" s="557"/>
      <c r="E95" s="557"/>
      <c r="F95" s="557"/>
      <c r="G95" s="557"/>
      <c r="H95" s="557"/>
      <c r="I95" s="557"/>
      <c r="J95" s="557" t="s">
        <v>1401</v>
      </c>
      <c r="K95" s="557"/>
      <c r="L95" s="557"/>
      <c r="M95" s="557"/>
      <c r="N95" s="557"/>
      <c r="O95" s="557"/>
      <c r="P95" s="557"/>
      <c r="Q95" s="557"/>
      <c r="R95" s="557"/>
      <c r="S95" s="557" t="s">
        <v>1402</v>
      </c>
      <c r="T95" s="557"/>
      <c r="U95" s="557"/>
      <c r="V95" s="557"/>
      <c r="W95" s="557"/>
      <c r="X95" s="557"/>
      <c r="Y95" s="557" t="s">
        <v>1403</v>
      </c>
      <c r="Z95" s="557"/>
      <c r="AA95" s="557"/>
      <c r="AB95" s="557"/>
      <c r="AC95" s="557"/>
      <c r="AD95" s="557"/>
      <c r="AE95" s="557"/>
    </row>
    <row r="96" spans="2:31" ht="29.25" customHeight="1">
      <c r="B96" s="593" t="s">
        <v>1418</v>
      </c>
      <c r="C96" s="593"/>
      <c r="D96" s="593"/>
      <c r="E96" s="593"/>
      <c r="F96" s="593"/>
      <c r="G96" s="593"/>
      <c r="H96" s="593"/>
      <c r="I96" s="593"/>
      <c r="J96" s="593" t="s">
        <v>1419</v>
      </c>
      <c r="K96" s="593"/>
      <c r="L96" s="593"/>
      <c r="M96" s="593"/>
      <c r="N96" s="593"/>
      <c r="O96" s="593"/>
      <c r="P96" s="593"/>
      <c r="Q96" s="593"/>
      <c r="R96" s="593"/>
      <c r="S96" s="593" t="s">
        <v>1418</v>
      </c>
      <c r="T96" s="593"/>
      <c r="U96" s="593"/>
      <c r="V96" s="593"/>
      <c r="W96" s="593"/>
      <c r="X96" s="593"/>
      <c r="Y96" s="593" t="s">
        <v>1420</v>
      </c>
      <c r="Z96" s="593"/>
      <c r="AA96" s="593"/>
      <c r="AB96" s="593"/>
      <c r="AC96" s="593"/>
      <c r="AD96" s="593"/>
      <c r="AE96" s="593"/>
    </row>
    <row r="97" spans="2:31" ht="46.5" customHeight="1">
      <c r="B97" s="630" t="s">
        <v>1421</v>
      </c>
      <c r="C97" s="630"/>
      <c r="D97" s="630"/>
      <c r="E97" s="630"/>
      <c r="F97" s="630"/>
      <c r="G97" s="630"/>
      <c r="H97" s="630"/>
      <c r="I97" s="630"/>
      <c r="J97" s="267" t="s">
        <v>1419</v>
      </c>
      <c r="K97" s="267"/>
      <c r="L97" s="631" t="s">
        <v>1419</v>
      </c>
      <c r="M97" s="631"/>
      <c r="N97" s="631"/>
      <c r="O97" s="631"/>
      <c r="P97" s="631"/>
      <c r="Q97" s="631"/>
      <c r="R97" s="631"/>
      <c r="S97" s="631" t="s">
        <v>1706</v>
      </c>
      <c r="T97" s="631"/>
      <c r="U97" s="631"/>
      <c r="V97" s="631"/>
      <c r="W97" s="631"/>
      <c r="X97" s="631"/>
      <c r="Y97" s="630" t="s">
        <v>1420</v>
      </c>
      <c r="Z97" s="630"/>
      <c r="AA97" s="630"/>
      <c r="AB97" s="630"/>
      <c r="AC97" s="630"/>
      <c r="AD97" s="630"/>
      <c r="AE97" s="630"/>
    </row>
    <row r="98" spans="2:31" ht="29.25" customHeight="1">
      <c r="B98" s="654" t="s">
        <v>1421</v>
      </c>
      <c r="C98" s="654"/>
      <c r="D98" s="654"/>
      <c r="E98" s="654"/>
      <c r="F98" s="654"/>
      <c r="G98" s="654"/>
      <c r="H98" s="654"/>
      <c r="I98" s="654"/>
      <c r="J98" s="654" t="s">
        <v>1707</v>
      </c>
      <c r="K98" s="654"/>
      <c r="L98" s="654"/>
      <c r="M98" s="654"/>
      <c r="N98" s="654"/>
      <c r="O98" s="654"/>
      <c r="P98" s="654"/>
      <c r="Q98" s="654"/>
      <c r="R98" s="654"/>
      <c r="S98" s="654" t="s">
        <v>1708</v>
      </c>
      <c r="T98" s="654"/>
      <c r="U98" s="654"/>
      <c r="V98" s="654"/>
      <c r="W98" s="654"/>
      <c r="X98" s="654"/>
      <c r="Y98" s="654" t="s">
        <v>1709</v>
      </c>
      <c r="Z98" s="654"/>
      <c r="AA98" s="654"/>
      <c r="AB98" s="654"/>
      <c r="AC98" s="654"/>
      <c r="AD98" s="654"/>
      <c r="AE98" s="654"/>
    </row>
    <row r="99" spans="2:31" ht="31.5" customHeight="1">
      <c r="B99" s="651" t="s">
        <v>1695</v>
      </c>
      <c r="C99" s="652"/>
      <c r="D99" s="652"/>
      <c r="E99" s="652"/>
      <c r="F99" s="652"/>
      <c r="G99" s="652"/>
      <c r="H99" s="652"/>
      <c r="I99" s="652"/>
      <c r="J99" s="652"/>
      <c r="K99" s="652"/>
      <c r="L99" s="652"/>
      <c r="M99" s="652"/>
      <c r="N99" s="652"/>
      <c r="O99" s="652"/>
      <c r="P99" s="652"/>
      <c r="Q99" s="652"/>
      <c r="R99" s="652"/>
      <c r="S99" s="652"/>
      <c r="T99" s="652"/>
      <c r="U99" s="652"/>
      <c r="V99" s="652"/>
      <c r="W99" s="652"/>
      <c r="X99" s="652"/>
      <c r="Y99" s="652"/>
      <c r="Z99" s="652"/>
      <c r="AA99" s="652"/>
      <c r="AB99" s="652"/>
      <c r="AC99" s="652"/>
      <c r="AD99" s="652"/>
      <c r="AE99" s="653"/>
    </row>
  </sheetData>
  <mergeCells count="356">
    <mergeCell ref="B99:AE99"/>
    <mergeCell ref="B2:AE2"/>
    <mergeCell ref="B3:K3"/>
    <mergeCell ref="L3:AE3"/>
    <mergeCell ref="B4:K4"/>
    <mergeCell ref="L4:AE4"/>
    <mergeCell ref="B5:K5"/>
    <mergeCell ref="L5:AE5"/>
    <mergeCell ref="B98:I98"/>
    <mergeCell ref="J98:R98"/>
    <mergeCell ref="S98:X98"/>
    <mergeCell ref="Y98:AE98"/>
    <mergeCell ref="B33:AE33"/>
    <mergeCell ref="B65:AE65"/>
    <mergeCell ref="B9:AE9"/>
    <mergeCell ref="B10:F10"/>
    <mergeCell ref="G10:K10"/>
    <mergeCell ref="L10:P10"/>
    <mergeCell ref="Q10:U10"/>
    <mergeCell ref="V10:Z10"/>
    <mergeCell ref="AA10:AE10"/>
    <mergeCell ref="B6:K6"/>
    <mergeCell ref="L6:AE6"/>
    <mergeCell ref="B7:K7"/>
    <mergeCell ref="L7:AE7"/>
    <mergeCell ref="B8:K8"/>
    <mergeCell ref="L8:AE8"/>
    <mergeCell ref="B12:F12"/>
    <mergeCell ref="G12:K12"/>
    <mergeCell ref="L12:P12"/>
    <mergeCell ref="Q12:U12"/>
    <mergeCell ref="V12:Z12"/>
    <mergeCell ref="AA12:AE12"/>
    <mergeCell ref="B11:F11"/>
    <mergeCell ref="G11:K11"/>
    <mergeCell ref="L11:P11"/>
    <mergeCell ref="Q11:U11"/>
    <mergeCell ref="V11:Z11"/>
    <mergeCell ref="AA11:AE11"/>
    <mergeCell ref="B14:F14"/>
    <mergeCell ref="G14:K14"/>
    <mergeCell ref="L14:P14"/>
    <mergeCell ref="Q14:U14"/>
    <mergeCell ref="V14:Z14"/>
    <mergeCell ref="AA14:AE14"/>
    <mergeCell ref="B13:F13"/>
    <mergeCell ref="G13:K13"/>
    <mergeCell ref="L13:P13"/>
    <mergeCell ref="Q13:U13"/>
    <mergeCell ref="V13:Z13"/>
    <mergeCell ref="AA13:AE13"/>
    <mergeCell ref="B16:F16"/>
    <mergeCell ref="G16:K16"/>
    <mergeCell ref="L16:P16"/>
    <mergeCell ref="Q16:U16"/>
    <mergeCell ref="V16:Z16"/>
    <mergeCell ref="AA16:AE16"/>
    <mergeCell ref="B15:F15"/>
    <mergeCell ref="G15:K15"/>
    <mergeCell ref="L15:P15"/>
    <mergeCell ref="Q15:U15"/>
    <mergeCell ref="V15:Z15"/>
    <mergeCell ref="AA15:AE15"/>
    <mergeCell ref="B18:F18"/>
    <mergeCell ref="G18:K18"/>
    <mergeCell ref="L18:P18"/>
    <mergeCell ref="Q18:U18"/>
    <mergeCell ref="V18:Z18"/>
    <mergeCell ref="AA18:AE18"/>
    <mergeCell ref="B17:F17"/>
    <mergeCell ref="G17:K17"/>
    <mergeCell ref="L17:P17"/>
    <mergeCell ref="Q17:U17"/>
    <mergeCell ref="V17:Z17"/>
    <mergeCell ref="AA17:AE17"/>
    <mergeCell ref="B19:AE19"/>
    <mergeCell ref="B20:K20"/>
    <mergeCell ref="L20:R20"/>
    <mergeCell ref="S20:AA20"/>
    <mergeCell ref="AB20:AE20"/>
    <mergeCell ref="B21:K21"/>
    <mergeCell ref="L21:R21"/>
    <mergeCell ref="S21:AA21"/>
    <mergeCell ref="AB21:AE21"/>
    <mergeCell ref="B24:K24"/>
    <mergeCell ref="L24:R24"/>
    <mergeCell ref="S24:AA24"/>
    <mergeCell ref="AB24:AE24"/>
    <mergeCell ref="B25:K25"/>
    <mergeCell ref="L25:R25"/>
    <mergeCell ref="S25:AA25"/>
    <mergeCell ref="AB25:AE25"/>
    <mergeCell ref="B22:K22"/>
    <mergeCell ref="L22:R22"/>
    <mergeCell ref="S22:AA22"/>
    <mergeCell ref="AB22:AE22"/>
    <mergeCell ref="B23:K23"/>
    <mergeCell ref="L23:R23"/>
    <mergeCell ref="S23:AA23"/>
    <mergeCell ref="AB23:AE23"/>
    <mergeCell ref="B26:AE26"/>
    <mergeCell ref="B27:I27"/>
    <mergeCell ref="J27:R27"/>
    <mergeCell ref="S27:X27"/>
    <mergeCell ref="Y27:AE27"/>
    <mergeCell ref="B28:I28"/>
    <mergeCell ref="J28:R28"/>
    <mergeCell ref="S28:X28"/>
    <mergeCell ref="Y28:AE28"/>
    <mergeCell ref="B29:I29"/>
    <mergeCell ref="J29:R29"/>
    <mergeCell ref="S29:X29"/>
    <mergeCell ref="Y29:AE29"/>
    <mergeCell ref="B30:AE30"/>
    <mergeCell ref="B31:I31"/>
    <mergeCell ref="J31:R31"/>
    <mergeCell ref="S31:X31"/>
    <mergeCell ref="Y31:AE31"/>
    <mergeCell ref="B36:K36"/>
    <mergeCell ref="L36:AE36"/>
    <mergeCell ref="B37:K37"/>
    <mergeCell ref="L37:AE37"/>
    <mergeCell ref="B38:K38"/>
    <mergeCell ref="L38:AE38"/>
    <mergeCell ref="B32:I32"/>
    <mergeCell ref="J32:R32"/>
    <mergeCell ref="S32:X32"/>
    <mergeCell ref="Y32:AE32"/>
    <mergeCell ref="B34:AE34"/>
    <mergeCell ref="B35:K35"/>
    <mergeCell ref="L35:AE35"/>
    <mergeCell ref="B39:K39"/>
    <mergeCell ref="L39:AE39"/>
    <mergeCell ref="B40:K40"/>
    <mergeCell ref="L40:AE40"/>
    <mergeCell ref="B41:AE41"/>
    <mergeCell ref="B42:F42"/>
    <mergeCell ref="G42:K42"/>
    <mergeCell ref="L42:P42"/>
    <mergeCell ref="Q42:U42"/>
    <mergeCell ref="V42:Z42"/>
    <mergeCell ref="B44:F44"/>
    <mergeCell ref="G44:K44"/>
    <mergeCell ref="L44:P44"/>
    <mergeCell ref="Q44:U44"/>
    <mergeCell ref="V44:Z44"/>
    <mergeCell ref="AA44:AE44"/>
    <mergeCell ref="AA42:AE42"/>
    <mergeCell ref="B43:F43"/>
    <mergeCell ref="G43:K43"/>
    <mergeCell ref="L43:P43"/>
    <mergeCell ref="Q43:U43"/>
    <mergeCell ref="V43:Z43"/>
    <mergeCell ref="AA43:AE43"/>
    <mergeCell ref="B46:F46"/>
    <mergeCell ref="G46:K46"/>
    <mergeCell ref="L46:P46"/>
    <mergeCell ref="Q46:U46"/>
    <mergeCell ref="V46:Z46"/>
    <mergeCell ref="AA46:AE46"/>
    <mergeCell ref="B45:F45"/>
    <mergeCell ref="G45:K45"/>
    <mergeCell ref="L45:P45"/>
    <mergeCell ref="Q45:U45"/>
    <mergeCell ref="V45:Z45"/>
    <mergeCell ref="AA45:AE45"/>
    <mergeCell ref="B48:F48"/>
    <mergeCell ref="G48:K48"/>
    <mergeCell ref="L48:P48"/>
    <mergeCell ref="Q48:U48"/>
    <mergeCell ref="V48:Z48"/>
    <mergeCell ref="AA48:AE48"/>
    <mergeCell ref="B47:F47"/>
    <mergeCell ref="G47:K47"/>
    <mergeCell ref="L47:P47"/>
    <mergeCell ref="Q47:U47"/>
    <mergeCell ref="V47:Z47"/>
    <mergeCell ref="AA47:AE47"/>
    <mergeCell ref="B50:F50"/>
    <mergeCell ref="G50:K50"/>
    <mergeCell ref="L50:P50"/>
    <mergeCell ref="Q50:U50"/>
    <mergeCell ref="V50:Z50"/>
    <mergeCell ref="AA50:AE50"/>
    <mergeCell ref="B49:F49"/>
    <mergeCell ref="G49:K49"/>
    <mergeCell ref="L49:P49"/>
    <mergeCell ref="Q49:U49"/>
    <mergeCell ref="V49:Z49"/>
    <mergeCell ref="AA49:AE49"/>
    <mergeCell ref="B51:AE51"/>
    <mergeCell ref="B52:K52"/>
    <mergeCell ref="L52:R52"/>
    <mergeCell ref="S52:AA52"/>
    <mergeCell ref="AB52:AE52"/>
    <mergeCell ref="B53:K53"/>
    <mergeCell ref="L53:R53"/>
    <mergeCell ref="S53:AA53"/>
    <mergeCell ref="AB53:AE53"/>
    <mergeCell ref="B56:K56"/>
    <mergeCell ref="L56:R56"/>
    <mergeCell ref="S56:AA56"/>
    <mergeCell ref="AB56:AE56"/>
    <mergeCell ref="B57:K57"/>
    <mergeCell ref="L57:R57"/>
    <mergeCell ref="S57:AA57"/>
    <mergeCell ref="AB57:AE57"/>
    <mergeCell ref="B54:K54"/>
    <mergeCell ref="L54:R54"/>
    <mergeCell ref="S54:AA54"/>
    <mergeCell ref="AB54:AE54"/>
    <mergeCell ref="B55:K55"/>
    <mergeCell ref="L55:R55"/>
    <mergeCell ref="S55:AA55"/>
    <mergeCell ref="AB55:AE55"/>
    <mergeCell ref="B58:AE58"/>
    <mergeCell ref="B59:I59"/>
    <mergeCell ref="J59:R59"/>
    <mergeCell ref="S59:X59"/>
    <mergeCell ref="Y59:AE59"/>
    <mergeCell ref="B60:I60"/>
    <mergeCell ref="J60:R60"/>
    <mergeCell ref="S60:X60"/>
    <mergeCell ref="Y60:AE60"/>
    <mergeCell ref="B61:I61"/>
    <mergeCell ref="J61:R61"/>
    <mergeCell ref="S61:X61"/>
    <mergeCell ref="Y61:AE61"/>
    <mergeCell ref="B62:AE62"/>
    <mergeCell ref="B63:I63"/>
    <mergeCell ref="J63:R63"/>
    <mergeCell ref="S63:X63"/>
    <mergeCell ref="Y63:AE63"/>
    <mergeCell ref="B68:K68"/>
    <mergeCell ref="L68:AE68"/>
    <mergeCell ref="B69:K69"/>
    <mergeCell ref="L69:AE69"/>
    <mergeCell ref="B70:K70"/>
    <mergeCell ref="L70:AE70"/>
    <mergeCell ref="B64:I64"/>
    <mergeCell ref="J64:R64"/>
    <mergeCell ref="S64:X64"/>
    <mergeCell ref="Y64:AE64"/>
    <mergeCell ref="B66:AE66"/>
    <mergeCell ref="B67:K67"/>
    <mergeCell ref="L67:AE67"/>
    <mergeCell ref="B71:K71"/>
    <mergeCell ref="L71:AE71"/>
    <mergeCell ref="B72:K72"/>
    <mergeCell ref="L72:AE72"/>
    <mergeCell ref="B73:AE73"/>
    <mergeCell ref="B74:F74"/>
    <mergeCell ref="G74:K74"/>
    <mergeCell ref="L74:P74"/>
    <mergeCell ref="Q74:U74"/>
    <mergeCell ref="V74:Z74"/>
    <mergeCell ref="B76:F76"/>
    <mergeCell ref="G76:K76"/>
    <mergeCell ref="L76:P76"/>
    <mergeCell ref="Q76:U76"/>
    <mergeCell ref="V76:Z76"/>
    <mergeCell ref="AA76:AE76"/>
    <mergeCell ref="AA74:AE74"/>
    <mergeCell ref="B75:F75"/>
    <mergeCell ref="G75:K75"/>
    <mergeCell ref="L75:P75"/>
    <mergeCell ref="Q75:U75"/>
    <mergeCell ref="V75:Z75"/>
    <mergeCell ref="AA75:AE75"/>
    <mergeCell ref="B78:F78"/>
    <mergeCell ref="G78:K78"/>
    <mergeCell ref="L78:P78"/>
    <mergeCell ref="Q78:U78"/>
    <mergeCell ref="V78:Z78"/>
    <mergeCell ref="AA78:AE78"/>
    <mergeCell ref="B77:F77"/>
    <mergeCell ref="G77:K77"/>
    <mergeCell ref="L77:P77"/>
    <mergeCell ref="Q77:U77"/>
    <mergeCell ref="V77:Z77"/>
    <mergeCell ref="AA77:AE77"/>
    <mergeCell ref="B80:F80"/>
    <mergeCell ref="G80:K80"/>
    <mergeCell ref="L80:P80"/>
    <mergeCell ref="Q80:U80"/>
    <mergeCell ref="V80:Z80"/>
    <mergeCell ref="AA80:AE80"/>
    <mergeCell ref="B79:F79"/>
    <mergeCell ref="G79:K79"/>
    <mergeCell ref="L79:P79"/>
    <mergeCell ref="Q79:U79"/>
    <mergeCell ref="V79:Z79"/>
    <mergeCell ref="AA79:AE79"/>
    <mergeCell ref="B82:F82"/>
    <mergeCell ref="G82:K82"/>
    <mergeCell ref="L82:P82"/>
    <mergeCell ref="Q82:U82"/>
    <mergeCell ref="V82:Z82"/>
    <mergeCell ref="AA82:AE82"/>
    <mergeCell ref="B81:F81"/>
    <mergeCell ref="G81:K81"/>
    <mergeCell ref="L81:P81"/>
    <mergeCell ref="Q81:U81"/>
    <mergeCell ref="V81:Z81"/>
    <mergeCell ref="AA81:AE81"/>
    <mergeCell ref="B83:AE83"/>
    <mergeCell ref="B84:K84"/>
    <mergeCell ref="L84:R84"/>
    <mergeCell ref="S84:AA84"/>
    <mergeCell ref="AB84:AE84"/>
    <mergeCell ref="B85:K85"/>
    <mergeCell ref="L85:R85"/>
    <mergeCell ref="S85:AA85"/>
    <mergeCell ref="AB85:AE85"/>
    <mergeCell ref="B88:K88"/>
    <mergeCell ref="L88:R88"/>
    <mergeCell ref="S88:AA88"/>
    <mergeCell ref="AB88:AE88"/>
    <mergeCell ref="B89:K89"/>
    <mergeCell ref="L89:R89"/>
    <mergeCell ref="S89:AA89"/>
    <mergeCell ref="AB89:AE89"/>
    <mergeCell ref="B86:K86"/>
    <mergeCell ref="L86:R86"/>
    <mergeCell ref="S86:AA86"/>
    <mergeCell ref="AB86:AE86"/>
    <mergeCell ref="B87:K87"/>
    <mergeCell ref="L87:R87"/>
    <mergeCell ref="S87:AA87"/>
    <mergeCell ref="AB87:AE87"/>
    <mergeCell ref="B90:AE90"/>
    <mergeCell ref="B91:I91"/>
    <mergeCell ref="J91:R91"/>
    <mergeCell ref="S91:X91"/>
    <mergeCell ref="Y91:AE91"/>
    <mergeCell ref="B92:I92"/>
    <mergeCell ref="J92:R92"/>
    <mergeCell ref="S92:X92"/>
    <mergeCell ref="Y92:AE92"/>
    <mergeCell ref="B96:I96"/>
    <mergeCell ref="J96:R96"/>
    <mergeCell ref="S96:X96"/>
    <mergeCell ref="Y96:AE96"/>
    <mergeCell ref="B97:I97"/>
    <mergeCell ref="L97:R97"/>
    <mergeCell ref="S97:X97"/>
    <mergeCell ref="Y97:AE97"/>
    <mergeCell ref="B93:I93"/>
    <mergeCell ref="J93:R93"/>
    <mergeCell ref="S93:X93"/>
    <mergeCell ref="Y93:AE93"/>
    <mergeCell ref="B94:AE94"/>
    <mergeCell ref="B95:I95"/>
    <mergeCell ref="J95:R95"/>
    <mergeCell ref="S95:X95"/>
    <mergeCell ref="Y95:AE95"/>
  </mergeCells>
  <phoneticPr fontId="18" type="noConversion"/>
  <pageMargins left="0.7" right="0.7" top="0.75" bottom="0.75" header="0.3" footer="0.3"/>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B9397-89A4-4121-B357-DD98C9B6F316}">
  <dimension ref="A1:K177"/>
  <sheetViews>
    <sheetView zoomScale="92" zoomScaleNormal="115" workbookViewId="0">
      <selection activeCell="F87" sqref="F87"/>
    </sheetView>
  </sheetViews>
  <sheetFormatPr baseColWidth="10" defaultColWidth="12.5703125" defaultRowHeight="15"/>
  <cols>
    <col min="2" max="2" width="18.7109375" customWidth="1"/>
    <col min="3" max="3" width="12.140625" customWidth="1"/>
    <col min="4" max="4" width="26.28515625" customWidth="1"/>
    <col min="5" max="5" width="9.140625" customWidth="1"/>
    <col min="6" max="6" width="23" customWidth="1"/>
    <col min="7" max="7" width="6.7109375" bestFit="1" customWidth="1"/>
    <col min="8" max="8" width="30.140625" customWidth="1"/>
    <col min="9" max="9" width="6.85546875" bestFit="1" customWidth="1"/>
    <col min="10" max="10" width="22.5703125" customWidth="1"/>
    <col min="11" max="11" width="0" hidden="1" customWidth="1"/>
  </cols>
  <sheetData>
    <row r="1" spans="1:11" ht="17.45" customHeight="1">
      <c r="A1" s="532" t="s">
        <v>798</v>
      </c>
      <c r="B1" s="532"/>
      <c r="C1" s="532"/>
      <c r="D1" s="532"/>
      <c r="E1" s="532"/>
      <c r="F1" s="532"/>
      <c r="G1" s="532"/>
      <c r="H1" s="532"/>
      <c r="I1" s="532"/>
      <c r="J1" s="532"/>
    </row>
    <row r="2" spans="1:11" ht="15.75">
      <c r="A2" s="535" t="s">
        <v>799</v>
      </c>
      <c r="B2" s="535"/>
      <c r="C2" s="535"/>
      <c r="D2" s="535"/>
      <c r="E2" s="535" t="s">
        <v>798</v>
      </c>
      <c r="F2" s="535"/>
      <c r="G2" s="535"/>
      <c r="H2" s="535"/>
      <c r="I2" s="535"/>
      <c r="J2" s="535"/>
    </row>
    <row r="3" spans="1:11">
      <c r="A3" s="531" t="s">
        <v>799</v>
      </c>
      <c r="B3" s="531"/>
      <c r="C3" s="531" t="s">
        <v>800</v>
      </c>
      <c r="D3" s="531"/>
      <c r="E3" s="531" t="s">
        <v>801</v>
      </c>
      <c r="F3" s="531"/>
      <c r="G3" s="531" t="s">
        <v>802</v>
      </c>
      <c r="H3" s="531"/>
      <c r="I3" s="531" t="s">
        <v>803</v>
      </c>
      <c r="J3" s="531"/>
    </row>
    <row r="4" spans="1:11">
      <c r="A4" s="50" t="s">
        <v>117</v>
      </c>
      <c r="B4" s="50" t="s">
        <v>87</v>
      </c>
      <c r="C4" s="296" t="s">
        <v>117</v>
      </c>
      <c r="D4" s="50" t="s">
        <v>87</v>
      </c>
      <c r="E4" s="296" t="s">
        <v>117</v>
      </c>
      <c r="F4" s="296" t="s">
        <v>87</v>
      </c>
      <c r="G4" s="296" t="s">
        <v>117</v>
      </c>
      <c r="H4" s="121" t="s">
        <v>87</v>
      </c>
      <c r="I4" s="296" t="s">
        <v>117</v>
      </c>
      <c r="J4" s="121" t="s">
        <v>87</v>
      </c>
    </row>
    <row r="5" spans="1:11" ht="36.75" customHeight="1">
      <c r="A5" s="537" t="s">
        <v>804</v>
      </c>
      <c r="B5" s="529" t="s">
        <v>805</v>
      </c>
      <c r="C5" s="298" t="s">
        <v>806</v>
      </c>
      <c r="D5" s="269" t="s">
        <v>1710</v>
      </c>
      <c r="E5" s="298" t="s">
        <v>808</v>
      </c>
      <c r="F5" s="298" t="s">
        <v>809</v>
      </c>
      <c r="G5" s="120" t="s">
        <v>810</v>
      </c>
      <c r="H5" s="119" t="s">
        <v>811</v>
      </c>
      <c r="I5" s="126" t="s">
        <v>812</v>
      </c>
      <c r="J5" s="274" t="s">
        <v>1711</v>
      </c>
      <c r="K5" s="141"/>
    </row>
    <row r="6" spans="1:11" ht="41.25" customHeight="1">
      <c r="A6" s="538"/>
      <c r="B6" s="530"/>
      <c r="C6" s="303"/>
      <c r="D6" s="303"/>
      <c r="E6" s="303" t="s">
        <v>814</v>
      </c>
      <c r="F6" s="303" t="s">
        <v>815</v>
      </c>
      <c r="G6" s="44" t="s">
        <v>810</v>
      </c>
      <c r="H6" s="298" t="s">
        <v>811</v>
      </c>
      <c r="I6" s="126" t="s">
        <v>812</v>
      </c>
      <c r="J6" s="268" t="s">
        <v>813</v>
      </c>
      <c r="K6" s="141"/>
    </row>
    <row r="7" spans="1:11" ht="42.75">
      <c r="A7" s="538"/>
      <c r="B7" s="530"/>
      <c r="C7" s="298" t="s">
        <v>816</v>
      </c>
      <c r="D7" s="298" t="s">
        <v>817</v>
      </c>
      <c r="E7" s="298" t="s">
        <v>818</v>
      </c>
      <c r="F7" s="298" t="s">
        <v>819</v>
      </c>
      <c r="G7" s="44" t="s">
        <v>810</v>
      </c>
      <c r="H7" s="119" t="s">
        <v>811</v>
      </c>
      <c r="I7" s="44" t="s">
        <v>820</v>
      </c>
      <c r="J7" s="300" t="s">
        <v>821</v>
      </c>
    </row>
    <row r="8" spans="1:11" ht="42.75">
      <c r="A8" s="538"/>
      <c r="B8" s="530"/>
      <c r="C8" s="303"/>
      <c r="D8" s="303"/>
      <c r="E8" s="303" t="s">
        <v>822</v>
      </c>
      <c r="F8" s="303" t="s">
        <v>823</v>
      </c>
      <c r="G8" s="44" t="s">
        <v>810</v>
      </c>
      <c r="H8" s="298" t="s">
        <v>811</v>
      </c>
      <c r="I8" s="44" t="s">
        <v>820</v>
      </c>
      <c r="J8" s="298" t="s">
        <v>821</v>
      </c>
    </row>
    <row r="9" spans="1:11" ht="42.75">
      <c r="A9" s="538"/>
      <c r="B9" s="530"/>
      <c r="C9" s="298"/>
      <c r="D9" s="298"/>
      <c r="E9" s="298" t="s">
        <v>822</v>
      </c>
      <c r="F9" s="298" t="s">
        <v>824</v>
      </c>
      <c r="G9" s="44" t="s">
        <v>810</v>
      </c>
      <c r="H9" s="298" t="s">
        <v>811</v>
      </c>
      <c r="I9" s="44" t="s">
        <v>820</v>
      </c>
      <c r="J9" s="298" t="s">
        <v>821</v>
      </c>
    </row>
    <row r="10" spans="1:11" ht="42.75">
      <c r="A10" s="538"/>
      <c r="B10" s="530"/>
      <c r="C10" s="303"/>
      <c r="D10" s="303"/>
      <c r="E10" s="303" t="s">
        <v>825</v>
      </c>
      <c r="F10" s="303" t="s">
        <v>826</v>
      </c>
      <c r="G10" s="44" t="s">
        <v>810</v>
      </c>
      <c r="H10" s="298" t="s">
        <v>811</v>
      </c>
      <c r="I10" s="44" t="s">
        <v>820</v>
      </c>
      <c r="J10" s="298" t="s">
        <v>821</v>
      </c>
    </row>
    <row r="11" spans="1:11" ht="42.75">
      <c r="A11" s="538"/>
      <c r="B11" s="530"/>
      <c r="C11" s="298"/>
      <c r="D11" s="298"/>
      <c r="E11" s="298" t="s">
        <v>827</v>
      </c>
      <c r="F11" s="298" t="s">
        <v>828</v>
      </c>
      <c r="G11" s="44" t="s">
        <v>810</v>
      </c>
      <c r="H11" s="298" t="s">
        <v>811</v>
      </c>
      <c r="I11" s="44" t="s">
        <v>820</v>
      </c>
      <c r="J11" s="298" t="s">
        <v>821</v>
      </c>
    </row>
    <row r="12" spans="1:11" ht="42.75">
      <c r="A12" s="538"/>
      <c r="B12" s="530"/>
      <c r="C12" s="303"/>
      <c r="D12" s="303"/>
      <c r="E12" s="303" t="s">
        <v>829</v>
      </c>
      <c r="F12" s="303" t="s">
        <v>828</v>
      </c>
      <c r="G12" s="44" t="s">
        <v>810</v>
      </c>
      <c r="H12" s="298" t="s">
        <v>811</v>
      </c>
      <c r="I12" s="44" t="s">
        <v>820</v>
      </c>
      <c r="J12" s="298" t="s">
        <v>821</v>
      </c>
    </row>
    <row r="13" spans="1:11" ht="60">
      <c r="A13" s="538"/>
      <c r="B13" s="530"/>
      <c r="C13" s="298" t="s">
        <v>830</v>
      </c>
      <c r="D13" s="269" t="s">
        <v>1712</v>
      </c>
      <c r="E13" s="298" t="s">
        <v>832</v>
      </c>
      <c r="F13" s="298" t="s">
        <v>833</v>
      </c>
      <c r="G13" s="44" t="s">
        <v>810</v>
      </c>
      <c r="H13" s="298" t="s">
        <v>811</v>
      </c>
      <c r="I13" s="44" t="s">
        <v>834</v>
      </c>
      <c r="J13" s="44" t="s">
        <v>835</v>
      </c>
    </row>
    <row r="14" spans="1:11" ht="60">
      <c r="A14" s="539"/>
      <c r="B14" s="536"/>
      <c r="C14" s="303"/>
      <c r="D14" s="303"/>
      <c r="E14" s="298" t="s">
        <v>836</v>
      </c>
      <c r="F14" s="270" t="s">
        <v>1713</v>
      </c>
      <c r="G14" s="44" t="s">
        <v>810</v>
      </c>
      <c r="H14" s="269" t="s">
        <v>1714</v>
      </c>
      <c r="I14" s="44" t="s">
        <v>834</v>
      </c>
      <c r="J14" s="271" t="s">
        <v>1715</v>
      </c>
    </row>
    <row r="15" spans="1:11" ht="26.25" customHeight="1">
      <c r="A15" s="525" t="s">
        <v>804</v>
      </c>
      <c r="B15" s="527"/>
      <c r="C15" s="298"/>
      <c r="D15" s="298"/>
      <c r="E15" s="298" t="s">
        <v>838</v>
      </c>
      <c r="F15" s="298" t="s">
        <v>837</v>
      </c>
      <c r="G15" s="44" t="s">
        <v>810</v>
      </c>
      <c r="H15" s="298" t="s">
        <v>811</v>
      </c>
      <c r="I15" s="44" t="s">
        <v>834</v>
      </c>
      <c r="J15" s="44" t="s">
        <v>835</v>
      </c>
    </row>
    <row r="16" spans="1:11" ht="28.5">
      <c r="A16" s="526"/>
      <c r="B16" s="528"/>
      <c r="C16" s="303"/>
      <c r="D16" s="303"/>
      <c r="E16" s="298" t="s">
        <v>839</v>
      </c>
      <c r="F16" s="303" t="s">
        <v>840</v>
      </c>
      <c r="G16" s="44" t="s">
        <v>810</v>
      </c>
      <c r="H16" s="298" t="s">
        <v>811</v>
      </c>
      <c r="I16" s="44" t="s">
        <v>834</v>
      </c>
      <c r="J16" s="44" t="s">
        <v>835</v>
      </c>
    </row>
    <row r="17" spans="1:10" ht="42.75">
      <c r="A17" s="526"/>
      <c r="B17" s="528"/>
      <c r="C17" s="298"/>
      <c r="D17" s="298"/>
      <c r="E17" s="298" t="s">
        <v>841</v>
      </c>
      <c r="F17" s="298" t="s">
        <v>842</v>
      </c>
      <c r="G17" s="44" t="s">
        <v>810</v>
      </c>
      <c r="H17" s="298" t="s">
        <v>811</v>
      </c>
      <c r="I17" s="44" t="s">
        <v>834</v>
      </c>
      <c r="J17" s="44" t="s">
        <v>835</v>
      </c>
    </row>
    <row r="18" spans="1:10" ht="28.5">
      <c r="A18" s="526"/>
      <c r="B18" s="528"/>
      <c r="C18" s="303"/>
      <c r="D18" s="303"/>
      <c r="E18" s="298" t="s">
        <v>843</v>
      </c>
      <c r="F18" s="303" t="s">
        <v>844</v>
      </c>
      <c r="G18" s="44" t="s">
        <v>810</v>
      </c>
      <c r="H18" s="298" t="s">
        <v>811</v>
      </c>
      <c r="I18" s="303" t="s">
        <v>812</v>
      </c>
      <c r="J18" s="303" t="s">
        <v>813</v>
      </c>
    </row>
    <row r="19" spans="1:10" ht="28.5">
      <c r="A19" s="526"/>
      <c r="B19" s="528"/>
      <c r="C19" s="298"/>
      <c r="D19" s="298"/>
      <c r="E19" s="298" t="s">
        <v>845</v>
      </c>
      <c r="F19" s="298" t="s">
        <v>846</v>
      </c>
      <c r="G19" s="44" t="s">
        <v>810</v>
      </c>
      <c r="H19" s="298" t="s">
        <v>811</v>
      </c>
      <c r="I19" s="303" t="s">
        <v>812</v>
      </c>
      <c r="J19" s="303" t="s">
        <v>813</v>
      </c>
    </row>
    <row r="20" spans="1:10" ht="28.5">
      <c r="A20" s="526"/>
      <c r="B20" s="528"/>
      <c r="C20" s="303" t="s">
        <v>847</v>
      </c>
      <c r="D20" s="303" t="s">
        <v>848</v>
      </c>
      <c r="E20" s="298" t="s">
        <v>849</v>
      </c>
      <c r="F20" s="303" t="s">
        <v>850</v>
      </c>
      <c r="G20" s="303" t="s">
        <v>810</v>
      </c>
      <c r="H20" s="298" t="s">
        <v>811</v>
      </c>
      <c r="I20" s="303" t="s">
        <v>812</v>
      </c>
      <c r="J20" s="303" t="s">
        <v>813</v>
      </c>
    </row>
    <row r="21" spans="1:10" ht="28.5">
      <c r="A21" s="526"/>
      <c r="B21" s="528"/>
      <c r="C21" s="298"/>
      <c r="D21" s="298"/>
      <c r="E21" s="298" t="s">
        <v>851</v>
      </c>
      <c r="F21" s="298" t="s">
        <v>852</v>
      </c>
      <c r="G21" s="44" t="s">
        <v>810</v>
      </c>
      <c r="H21" s="298" t="s">
        <v>811</v>
      </c>
      <c r="I21" s="303" t="s">
        <v>812</v>
      </c>
      <c r="J21" s="303" t="s">
        <v>813</v>
      </c>
    </row>
    <row r="22" spans="1:10" ht="42.75">
      <c r="A22" s="526"/>
      <c r="B22" s="528"/>
      <c r="C22" s="303"/>
      <c r="D22" s="303"/>
      <c r="E22" s="298" t="s">
        <v>853</v>
      </c>
      <c r="F22" s="303" t="s">
        <v>854</v>
      </c>
      <c r="G22" s="44" t="s">
        <v>810</v>
      </c>
      <c r="H22" s="298" t="s">
        <v>811</v>
      </c>
      <c r="I22" s="303" t="s">
        <v>812</v>
      </c>
      <c r="J22" s="303" t="s">
        <v>813</v>
      </c>
    </row>
    <row r="23" spans="1:10" ht="57">
      <c r="A23" s="526"/>
      <c r="B23" s="528"/>
      <c r="C23" s="298"/>
      <c r="D23" s="298"/>
      <c r="E23" s="298" t="s">
        <v>855</v>
      </c>
      <c r="F23" s="298" t="s">
        <v>856</v>
      </c>
      <c r="G23" s="44" t="s">
        <v>810</v>
      </c>
      <c r="H23" s="298" t="s">
        <v>811</v>
      </c>
      <c r="I23" s="303" t="s">
        <v>812</v>
      </c>
      <c r="J23" s="303" t="s">
        <v>813</v>
      </c>
    </row>
    <row r="24" spans="1:10" ht="29.25" customHeight="1">
      <c r="A24" s="525" t="s">
        <v>857</v>
      </c>
      <c r="B24" s="529" t="s">
        <v>858</v>
      </c>
      <c r="C24" s="298" t="s">
        <v>859</v>
      </c>
      <c r="D24" s="298" t="s">
        <v>807</v>
      </c>
      <c r="E24" s="298" t="s">
        <v>860</v>
      </c>
      <c r="F24" s="298" t="s">
        <v>824</v>
      </c>
      <c r="G24" s="44" t="s">
        <v>810</v>
      </c>
      <c r="H24" s="298" t="s">
        <v>811</v>
      </c>
      <c r="I24" s="44" t="s">
        <v>861</v>
      </c>
      <c r="J24" s="298" t="s">
        <v>862</v>
      </c>
    </row>
    <row r="25" spans="1:10" ht="28.5">
      <c r="A25" s="526"/>
      <c r="B25" s="530"/>
      <c r="C25" s="298"/>
      <c r="D25" s="303"/>
      <c r="E25" s="298" t="s">
        <v>863</v>
      </c>
      <c r="F25" s="303" t="s">
        <v>864</v>
      </c>
      <c r="G25" s="44" t="s">
        <v>810</v>
      </c>
      <c r="H25" s="298" t="s">
        <v>811</v>
      </c>
      <c r="I25" s="44" t="s">
        <v>861</v>
      </c>
      <c r="J25" s="298" t="s">
        <v>862</v>
      </c>
    </row>
    <row r="26" spans="1:10" ht="42.75">
      <c r="A26" s="526"/>
      <c r="B26" s="530"/>
      <c r="C26" s="298"/>
      <c r="D26" s="298"/>
      <c r="E26" s="298" t="s">
        <v>865</v>
      </c>
      <c r="F26" s="298" t="s">
        <v>866</v>
      </c>
      <c r="G26" s="44" t="s">
        <v>810</v>
      </c>
      <c r="H26" s="298" t="s">
        <v>811</v>
      </c>
      <c r="I26" s="44" t="s">
        <v>861</v>
      </c>
      <c r="J26" s="298" t="s">
        <v>862</v>
      </c>
    </row>
    <row r="27" spans="1:10" ht="42.75">
      <c r="A27" s="526"/>
      <c r="B27" s="530"/>
      <c r="C27" s="298"/>
      <c r="D27" s="303"/>
      <c r="E27" s="298" t="s">
        <v>867</v>
      </c>
      <c r="F27" s="303" t="s">
        <v>868</v>
      </c>
      <c r="G27" s="44" t="s">
        <v>810</v>
      </c>
      <c r="H27" s="298" t="s">
        <v>811</v>
      </c>
      <c r="I27" s="44" t="s">
        <v>861</v>
      </c>
      <c r="J27" s="298" t="s">
        <v>862</v>
      </c>
    </row>
    <row r="28" spans="1:10" ht="41.25" customHeight="1">
      <c r="A28" s="525" t="s">
        <v>869</v>
      </c>
      <c r="B28" s="527" t="s">
        <v>870</v>
      </c>
      <c r="C28" s="298" t="s">
        <v>871</v>
      </c>
      <c r="D28" s="298" t="s">
        <v>872</v>
      </c>
      <c r="E28" s="298" t="s">
        <v>873</v>
      </c>
      <c r="F28" s="298" t="s">
        <v>874</v>
      </c>
      <c r="G28" s="44" t="s">
        <v>810</v>
      </c>
      <c r="H28" s="298" t="s">
        <v>811</v>
      </c>
      <c r="I28" s="303" t="s">
        <v>812</v>
      </c>
      <c r="J28" s="303" t="s">
        <v>813</v>
      </c>
    </row>
    <row r="29" spans="1:10" ht="28.5">
      <c r="A29" s="526"/>
      <c r="B29" s="528"/>
      <c r="C29" s="303"/>
      <c r="D29" s="303"/>
      <c r="E29" s="298" t="s">
        <v>875</v>
      </c>
      <c r="F29" s="303" t="s">
        <v>876</v>
      </c>
      <c r="G29" s="44" t="s">
        <v>810</v>
      </c>
      <c r="H29" s="298" t="s">
        <v>811</v>
      </c>
      <c r="I29" s="303" t="s">
        <v>812</v>
      </c>
      <c r="J29" s="303" t="s">
        <v>813</v>
      </c>
    </row>
    <row r="30" spans="1:10" ht="42.75">
      <c r="A30" s="526"/>
      <c r="B30" s="528"/>
      <c r="C30" s="298"/>
      <c r="D30" s="298"/>
      <c r="E30" s="298" t="s">
        <v>877</v>
      </c>
      <c r="F30" s="298" t="s">
        <v>878</v>
      </c>
      <c r="G30" s="44" t="s">
        <v>810</v>
      </c>
      <c r="H30" s="298" t="s">
        <v>811</v>
      </c>
      <c r="I30" s="303" t="s">
        <v>812</v>
      </c>
      <c r="J30" s="303" t="s">
        <v>813</v>
      </c>
    </row>
    <row r="31" spans="1:10" ht="28.5">
      <c r="A31" s="526"/>
      <c r="B31" s="528"/>
      <c r="C31" s="303"/>
      <c r="D31" s="303"/>
      <c r="E31" s="298" t="s">
        <v>879</v>
      </c>
      <c r="F31" s="303" t="s">
        <v>880</v>
      </c>
      <c r="G31" s="44" t="s">
        <v>810</v>
      </c>
      <c r="H31" s="298" t="s">
        <v>811</v>
      </c>
      <c r="I31" s="303" t="s">
        <v>812</v>
      </c>
      <c r="J31" s="303" t="s">
        <v>813</v>
      </c>
    </row>
    <row r="32" spans="1:10" ht="99.75" customHeight="1">
      <c r="A32" s="525" t="s">
        <v>881</v>
      </c>
      <c r="B32" s="529" t="s">
        <v>882</v>
      </c>
      <c r="C32" s="298" t="s">
        <v>883</v>
      </c>
      <c r="D32" s="270" t="s">
        <v>1716</v>
      </c>
      <c r="E32" s="122" t="s">
        <v>885</v>
      </c>
      <c r="F32" s="124" t="s">
        <v>886</v>
      </c>
      <c r="G32" s="123" t="s">
        <v>887</v>
      </c>
      <c r="H32" s="298" t="s">
        <v>811</v>
      </c>
      <c r="I32" s="303" t="s">
        <v>812</v>
      </c>
      <c r="J32" s="313" t="s">
        <v>1717</v>
      </c>
    </row>
    <row r="33" spans="1:10" ht="45">
      <c r="A33" s="526"/>
      <c r="B33" s="530"/>
      <c r="C33" s="303"/>
      <c r="D33" s="303"/>
      <c r="E33" s="122" t="s">
        <v>888</v>
      </c>
      <c r="F33" s="305" t="s">
        <v>889</v>
      </c>
      <c r="G33" s="123" t="s">
        <v>887</v>
      </c>
      <c r="H33" s="298" t="s">
        <v>811</v>
      </c>
      <c r="I33" s="303" t="s">
        <v>812</v>
      </c>
      <c r="J33" s="313" t="s">
        <v>1717</v>
      </c>
    </row>
    <row r="34" spans="1:10" ht="45">
      <c r="A34" s="526"/>
      <c r="B34" s="530"/>
      <c r="C34" s="298"/>
      <c r="D34" s="298"/>
      <c r="E34" s="122" t="s">
        <v>890</v>
      </c>
      <c r="F34" s="298" t="s">
        <v>891</v>
      </c>
      <c r="G34" s="123" t="s">
        <v>887</v>
      </c>
      <c r="H34" s="298" t="s">
        <v>811</v>
      </c>
      <c r="I34" s="303" t="s">
        <v>812</v>
      </c>
      <c r="J34" s="313" t="s">
        <v>1717</v>
      </c>
    </row>
    <row r="35" spans="1:10" ht="45">
      <c r="A35" s="526"/>
      <c r="B35" s="530"/>
      <c r="C35" s="303"/>
      <c r="D35" s="303"/>
      <c r="E35" s="122" t="s">
        <v>892</v>
      </c>
      <c r="F35" s="303" t="s">
        <v>893</v>
      </c>
      <c r="G35" s="123" t="s">
        <v>887</v>
      </c>
      <c r="H35" s="298" t="s">
        <v>811</v>
      </c>
      <c r="I35" s="303" t="s">
        <v>812</v>
      </c>
      <c r="J35" s="313" t="s">
        <v>1717</v>
      </c>
    </row>
    <row r="36" spans="1:10" ht="45">
      <c r="A36" s="526"/>
      <c r="B36" s="530"/>
      <c r="C36" s="298"/>
      <c r="D36" s="298"/>
      <c r="E36" s="122" t="s">
        <v>894</v>
      </c>
      <c r="F36" s="298" t="s">
        <v>895</v>
      </c>
      <c r="G36" s="123" t="s">
        <v>887</v>
      </c>
      <c r="H36" s="298" t="s">
        <v>811</v>
      </c>
      <c r="I36" s="303" t="s">
        <v>812</v>
      </c>
      <c r="J36" s="313" t="s">
        <v>1717</v>
      </c>
    </row>
    <row r="37" spans="1:10" ht="58.5" customHeight="1">
      <c r="A37" s="525" t="s">
        <v>896</v>
      </c>
      <c r="B37" s="527" t="s">
        <v>897</v>
      </c>
      <c r="C37" s="298" t="s">
        <v>898</v>
      </c>
      <c r="D37" s="269" t="s">
        <v>1718</v>
      </c>
      <c r="E37" s="298" t="s">
        <v>900</v>
      </c>
      <c r="F37" s="298" t="s">
        <v>901</v>
      </c>
      <c r="G37" s="123" t="s">
        <v>887</v>
      </c>
      <c r="H37" s="269" t="s">
        <v>1719</v>
      </c>
      <c r="I37" s="44" t="s">
        <v>902</v>
      </c>
      <c r="J37" s="271" t="s">
        <v>1720</v>
      </c>
    </row>
    <row r="38" spans="1:10" ht="45">
      <c r="A38" s="526"/>
      <c r="B38" s="528"/>
      <c r="C38" s="303"/>
      <c r="D38" s="303"/>
      <c r="E38" s="298" t="s">
        <v>904</v>
      </c>
      <c r="F38" s="270" t="s">
        <v>1721</v>
      </c>
      <c r="G38" s="123" t="s">
        <v>887</v>
      </c>
      <c r="H38" s="298" t="s">
        <v>811</v>
      </c>
      <c r="I38" s="44" t="s">
        <v>902</v>
      </c>
      <c r="J38" s="271" t="s">
        <v>1720</v>
      </c>
    </row>
    <row r="39" spans="1:10" ht="42.75">
      <c r="A39" s="526"/>
      <c r="B39" s="528"/>
      <c r="C39" s="298"/>
      <c r="D39" s="298"/>
      <c r="E39" s="298" t="s">
        <v>906</v>
      </c>
      <c r="F39" s="298" t="s">
        <v>907</v>
      </c>
      <c r="G39" s="123" t="s">
        <v>887</v>
      </c>
      <c r="H39" s="298" t="s">
        <v>811</v>
      </c>
      <c r="I39" s="44" t="s">
        <v>902</v>
      </c>
      <c r="J39" s="44" t="s">
        <v>903</v>
      </c>
    </row>
    <row r="40" spans="1:10" ht="30">
      <c r="A40" s="526"/>
      <c r="B40" s="528"/>
      <c r="C40" s="303"/>
      <c r="D40" s="303"/>
      <c r="E40" s="298" t="s">
        <v>908</v>
      </c>
      <c r="F40" s="303" t="s">
        <v>909</v>
      </c>
      <c r="G40" s="123" t="s">
        <v>887</v>
      </c>
      <c r="H40" s="298" t="s">
        <v>811</v>
      </c>
      <c r="I40" s="44" t="s">
        <v>902</v>
      </c>
      <c r="J40" s="271" t="s">
        <v>1720</v>
      </c>
    </row>
    <row r="41" spans="1:10" ht="33" customHeight="1">
      <c r="A41" s="533" t="s">
        <v>910</v>
      </c>
      <c r="B41" s="534" t="s">
        <v>911</v>
      </c>
      <c r="C41" s="298" t="s">
        <v>912</v>
      </c>
      <c r="D41" s="298" t="s">
        <v>913</v>
      </c>
      <c r="E41" s="298" t="s">
        <v>914</v>
      </c>
      <c r="F41" s="298" t="s">
        <v>915</v>
      </c>
      <c r="G41" s="123" t="s">
        <v>887</v>
      </c>
      <c r="H41" s="298" t="s">
        <v>811</v>
      </c>
      <c r="I41" s="44" t="s">
        <v>916</v>
      </c>
      <c r="J41" s="298" t="s">
        <v>917</v>
      </c>
    </row>
    <row r="42" spans="1:10" ht="28.5">
      <c r="A42" s="533"/>
      <c r="B42" s="534"/>
      <c r="C42" s="303"/>
      <c r="D42" s="303"/>
      <c r="E42" s="298" t="s">
        <v>918</v>
      </c>
      <c r="F42" s="303" t="s">
        <v>919</v>
      </c>
      <c r="G42" s="123" t="s">
        <v>887</v>
      </c>
      <c r="H42" s="298" t="s">
        <v>811</v>
      </c>
      <c r="I42" s="44" t="s">
        <v>916</v>
      </c>
      <c r="J42" s="298" t="s">
        <v>917</v>
      </c>
    </row>
    <row r="43" spans="1:10" ht="17.45" customHeight="1">
      <c r="A43" s="532" t="s">
        <v>798</v>
      </c>
      <c r="B43" s="532"/>
      <c r="C43" s="532"/>
      <c r="D43" s="532"/>
      <c r="E43" s="532"/>
      <c r="F43" s="532"/>
      <c r="G43" s="532"/>
      <c r="H43" s="532"/>
      <c r="I43" s="532"/>
      <c r="J43" s="532"/>
    </row>
    <row r="44" spans="1:10" ht="15.75">
      <c r="A44" s="535" t="s">
        <v>799</v>
      </c>
      <c r="B44" s="535"/>
      <c r="C44" s="535"/>
      <c r="D44" s="535"/>
      <c r="E44" s="535" t="s">
        <v>798</v>
      </c>
      <c r="F44" s="535"/>
      <c r="G44" s="535"/>
      <c r="H44" s="535"/>
      <c r="I44" s="535"/>
      <c r="J44" s="535"/>
    </row>
    <row r="45" spans="1:10">
      <c r="A45" s="531" t="s">
        <v>799</v>
      </c>
      <c r="B45" s="531"/>
      <c r="C45" s="531" t="s">
        <v>800</v>
      </c>
      <c r="D45" s="531"/>
      <c r="E45" s="531" t="s">
        <v>801</v>
      </c>
      <c r="F45" s="531"/>
      <c r="G45" s="531" t="s">
        <v>802</v>
      </c>
      <c r="H45" s="531"/>
      <c r="I45" s="531" t="s">
        <v>803</v>
      </c>
      <c r="J45" s="531"/>
    </row>
    <row r="46" spans="1:10">
      <c r="A46" s="50" t="s">
        <v>117</v>
      </c>
      <c r="B46" s="50" t="s">
        <v>87</v>
      </c>
      <c r="C46" s="296" t="s">
        <v>117</v>
      </c>
      <c r="D46" s="50" t="s">
        <v>87</v>
      </c>
      <c r="E46" s="296" t="s">
        <v>117</v>
      </c>
      <c r="F46" s="296" t="s">
        <v>87</v>
      </c>
      <c r="G46" s="296" t="s">
        <v>117</v>
      </c>
      <c r="H46" s="296" t="s">
        <v>87</v>
      </c>
      <c r="I46" s="296" t="s">
        <v>117</v>
      </c>
      <c r="J46" s="296" t="s">
        <v>87</v>
      </c>
    </row>
    <row r="47" spans="1:10" ht="52.5" customHeight="1">
      <c r="A47" s="543" t="s">
        <v>920</v>
      </c>
      <c r="B47" s="542" t="s">
        <v>921</v>
      </c>
      <c r="C47" s="298" t="s">
        <v>922</v>
      </c>
      <c r="D47" s="298" t="s">
        <v>923</v>
      </c>
      <c r="E47" s="298" t="s">
        <v>924</v>
      </c>
      <c r="F47" s="298" t="s">
        <v>925</v>
      </c>
      <c r="G47" s="123" t="s">
        <v>887</v>
      </c>
      <c r="H47" s="298" t="s">
        <v>811</v>
      </c>
      <c r="I47" s="44" t="s">
        <v>926</v>
      </c>
      <c r="J47" s="298" t="s">
        <v>927</v>
      </c>
    </row>
    <row r="48" spans="1:10" ht="28.5">
      <c r="A48" s="543"/>
      <c r="B48" s="542"/>
      <c r="C48" s="303"/>
      <c r="D48" s="303"/>
      <c r="E48" s="298" t="s">
        <v>928</v>
      </c>
      <c r="F48" s="303" t="s">
        <v>929</v>
      </c>
      <c r="G48" s="123" t="s">
        <v>887</v>
      </c>
      <c r="H48" s="298" t="s">
        <v>811</v>
      </c>
      <c r="I48" s="44" t="s">
        <v>926</v>
      </c>
      <c r="J48" s="298" t="s">
        <v>927</v>
      </c>
    </row>
    <row r="49" spans="1:10" ht="28.5">
      <c r="A49" s="543"/>
      <c r="B49" s="542"/>
      <c r="C49" s="298"/>
      <c r="D49" s="298"/>
      <c r="E49" s="298" t="s">
        <v>930</v>
      </c>
      <c r="F49" s="298" t="s">
        <v>931</v>
      </c>
      <c r="G49" s="123" t="s">
        <v>887</v>
      </c>
      <c r="H49" s="298" t="s">
        <v>811</v>
      </c>
      <c r="I49" s="44" t="s">
        <v>932</v>
      </c>
      <c r="J49" s="298" t="s">
        <v>933</v>
      </c>
    </row>
    <row r="50" spans="1:10" ht="28.5">
      <c r="A50" s="543"/>
      <c r="B50" s="542"/>
      <c r="C50" s="303"/>
      <c r="D50" s="303"/>
      <c r="E50" s="298" t="s">
        <v>934</v>
      </c>
      <c r="F50" s="303" t="s">
        <v>935</v>
      </c>
      <c r="G50" s="123" t="s">
        <v>887</v>
      </c>
      <c r="H50" s="298" t="s">
        <v>811</v>
      </c>
      <c r="I50" s="303" t="s">
        <v>936</v>
      </c>
      <c r="J50" s="303" t="s">
        <v>937</v>
      </c>
    </row>
    <row r="51" spans="1:10" ht="57">
      <c r="A51" s="543"/>
      <c r="B51" s="542"/>
      <c r="C51" s="298"/>
      <c r="D51" s="298"/>
      <c r="E51" s="298" t="s">
        <v>938</v>
      </c>
      <c r="F51" s="298" t="s">
        <v>939</v>
      </c>
      <c r="G51" s="123" t="s">
        <v>887</v>
      </c>
      <c r="H51" s="298" t="s">
        <v>811</v>
      </c>
      <c r="I51" s="303" t="s">
        <v>936</v>
      </c>
      <c r="J51" s="303" t="s">
        <v>937</v>
      </c>
    </row>
    <row r="52" spans="1:10" ht="42.75">
      <c r="A52" s="543"/>
      <c r="B52" s="542"/>
      <c r="C52" s="303"/>
      <c r="D52" s="303"/>
      <c r="E52" s="298" t="s">
        <v>940</v>
      </c>
      <c r="F52" s="303" t="s">
        <v>941</v>
      </c>
      <c r="G52" s="123" t="s">
        <v>887</v>
      </c>
      <c r="H52" s="298" t="s">
        <v>811</v>
      </c>
      <c r="I52" s="44" t="s">
        <v>932</v>
      </c>
      <c r="J52" s="298" t="s">
        <v>933</v>
      </c>
    </row>
    <row r="53" spans="1:10" ht="57">
      <c r="A53" s="543"/>
      <c r="B53" s="542"/>
      <c r="C53" s="298"/>
      <c r="D53" s="298"/>
      <c r="E53" s="298" t="s">
        <v>942</v>
      </c>
      <c r="F53" s="298" t="s">
        <v>943</v>
      </c>
      <c r="G53" s="123" t="s">
        <v>887</v>
      </c>
      <c r="H53" s="298" t="s">
        <v>811</v>
      </c>
      <c r="I53" s="44" t="s">
        <v>944</v>
      </c>
      <c r="J53" s="298" t="s">
        <v>945</v>
      </c>
    </row>
    <row r="54" spans="1:10" ht="42.75">
      <c r="A54" s="543"/>
      <c r="B54" s="542"/>
      <c r="C54" s="303"/>
      <c r="D54" s="303"/>
      <c r="E54" s="298" t="s">
        <v>946</v>
      </c>
      <c r="F54" s="303" t="s">
        <v>947</v>
      </c>
      <c r="G54" s="123" t="s">
        <v>887</v>
      </c>
      <c r="H54" s="298" t="s">
        <v>811</v>
      </c>
      <c r="I54" s="44" t="s">
        <v>944</v>
      </c>
      <c r="J54" s="298" t="s">
        <v>945</v>
      </c>
    </row>
    <row r="55" spans="1:10" ht="57">
      <c r="A55" s="543"/>
      <c r="B55" s="542"/>
      <c r="C55" s="298"/>
      <c r="D55" s="298"/>
      <c r="E55" s="298" t="s">
        <v>948</v>
      </c>
      <c r="F55" s="298" t="s">
        <v>949</v>
      </c>
      <c r="G55" s="123" t="s">
        <v>887</v>
      </c>
      <c r="H55" s="298" t="s">
        <v>811</v>
      </c>
      <c r="I55" s="303" t="s">
        <v>936</v>
      </c>
      <c r="J55" s="303" t="s">
        <v>937</v>
      </c>
    </row>
    <row r="56" spans="1:10" ht="42.75">
      <c r="A56" s="543"/>
      <c r="B56" s="542"/>
      <c r="C56" s="303"/>
      <c r="D56" s="303"/>
      <c r="E56" s="298" t="s">
        <v>950</v>
      </c>
      <c r="F56" s="303" t="s">
        <v>951</v>
      </c>
      <c r="G56" s="123" t="s">
        <v>887</v>
      </c>
      <c r="H56" s="298" t="s">
        <v>811</v>
      </c>
      <c r="I56" s="44" t="s">
        <v>944</v>
      </c>
      <c r="J56" s="298" t="s">
        <v>945</v>
      </c>
    </row>
    <row r="57" spans="1:10" ht="42.75" customHeight="1">
      <c r="A57" s="297" t="s">
        <v>952</v>
      </c>
      <c r="B57" s="298" t="s">
        <v>953</v>
      </c>
      <c r="C57" s="298" t="s">
        <v>954</v>
      </c>
      <c r="D57" s="298" t="s">
        <v>955</v>
      </c>
      <c r="E57" s="298" t="s">
        <v>956</v>
      </c>
      <c r="F57" s="298" t="s">
        <v>957</v>
      </c>
      <c r="G57" s="123" t="s">
        <v>887</v>
      </c>
      <c r="H57" s="298" t="s">
        <v>811</v>
      </c>
      <c r="I57" s="44" t="s">
        <v>958</v>
      </c>
      <c r="J57" s="271" t="s">
        <v>1722</v>
      </c>
    </row>
    <row r="58" spans="1:10" ht="49.5" customHeight="1">
      <c r="A58" s="525" t="s">
        <v>960</v>
      </c>
      <c r="B58" s="527" t="s">
        <v>961</v>
      </c>
      <c r="C58" s="298" t="s">
        <v>962</v>
      </c>
      <c r="D58" s="269" t="s">
        <v>1723</v>
      </c>
      <c r="E58" s="298" t="s">
        <v>964</v>
      </c>
      <c r="F58" s="298" t="s">
        <v>965</v>
      </c>
      <c r="G58" s="123" t="s">
        <v>887</v>
      </c>
      <c r="H58" s="269" t="s">
        <v>1724</v>
      </c>
      <c r="I58" s="44" t="s">
        <v>902</v>
      </c>
      <c r="J58" s="271" t="s">
        <v>1720</v>
      </c>
    </row>
    <row r="59" spans="1:10" ht="30">
      <c r="A59" s="526"/>
      <c r="B59" s="528"/>
      <c r="C59" s="298"/>
      <c r="D59" s="303"/>
      <c r="E59" s="298" t="s">
        <v>966</v>
      </c>
      <c r="F59" s="303" t="s">
        <v>967</v>
      </c>
      <c r="G59" s="123" t="s">
        <v>887</v>
      </c>
      <c r="H59" s="269" t="s">
        <v>1724</v>
      </c>
      <c r="I59" s="44" t="s">
        <v>902</v>
      </c>
      <c r="J59" s="271" t="s">
        <v>1720</v>
      </c>
    </row>
    <row r="60" spans="1:10" ht="30">
      <c r="A60" s="526"/>
      <c r="B60" s="528"/>
      <c r="C60" s="298"/>
      <c r="D60" s="298"/>
      <c r="E60" s="298" t="s">
        <v>968</v>
      </c>
      <c r="F60" s="298" t="s">
        <v>969</v>
      </c>
      <c r="G60" s="123" t="s">
        <v>887</v>
      </c>
      <c r="H60" s="269" t="s">
        <v>1724</v>
      </c>
      <c r="I60" s="44" t="s">
        <v>902</v>
      </c>
      <c r="J60" s="271" t="s">
        <v>1720</v>
      </c>
    </row>
    <row r="61" spans="1:10" ht="30">
      <c r="A61" s="526"/>
      <c r="B61" s="528"/>
      <c r="C61" s="298"/>
      <c r="D61" s="303"/>
      <c r="E61" s="298" t="s">
        <v>970</v>
      </c>
      <c r="F61" s="303" t="s">
        <v>971</v>
      </c>
      <c r="G61" s="123" t="s">
        <v>887</v>
      </c>
      <c r="H61" s="269" t="s">
        <v>1724</v>
      </c>
      <c r="I61" s="44" t="s">
        <v>902</v>
      </c>
      <c r="J61" s="271" t="s">
        <v>1720</v>
      </c>
    </row>
    <row r="62" spans="1:10" ht="30">
      <c r="A62" s="526"/>
      <c r="B62" s="528"/>
      <c r="C62" s="298"/>
      <c r="D62" s="298"/>
      <c r="E62" s="298" t="s">
        <v>972</v>
      </c>
      <c r="F62" s="298" t="s">
        <v>973</v>
      </c>
      <c r="G62" s="123" t="s">
        <v>887</v>
      </c>
      <c r="H62" s="269" t="s">
        <v>1724</v>
      </c>
      <c r="I62" s="44" t="s">
        <v>902</v>
      </c>
      <c r="J62" s="271" t="s">
        <v>1720</v>
      </c>
    </row>
    <row r="63" spans="1:10" ht="36" customHeight="1">
      <c r="A63" s="526"/>
      <c r="B63" s="528"/>
      <c r="C63" s="298"/>
      <c r="D63" s="303"/>
      <c r="E63" s="298" t="s">
        <v>974</v>
      </c>
      <c r="F63" s="303" t="s">
        <v>975</v>
      </c>
      <c r="G63" s="123" t="s">
        <v>887</v>
      </c>
      <c r="H63" s="269" t="s">
        <v>1724</v>
      </c>
      <c r="I63" s="44" t="s">
        <v>902</v>
      </c>
      <c r="J63" s="271" t="s">
        <v>1720</v>
      </c>
    </row>
    <row r="64" spans="1:10" ht="30">
      <c r="A64" s="526"/>
      <c r="B64" s="528"/>
      <c r="C64" s="298"/>
      <c r="D64" s="298"/>
      <c r="E64" s="298" t="s">
        <v>976</v>
      </c>
      <c r="F64" s="298" t="s">
        <v>977</v>
      </c>
      <c r="G64" s="123" t="s">
        <v>887</v>
      </c>
      <c r="H64" s="269" t="s">
        <v>1724</v>
      </c>
      <c r="I64" s="44" t="s">
        <v>902</v>
      </c>
      <c r="J64" s="271" t="s">
        <v>1720</v>
      </c>
    </row>
    <row r="65" spans="1:10" ht="30">
      <c r="A65" s="526"/>
      <c r="B65" s="528"/>
      <c r="C65" s="303"/>
      <c r="D65" s="303"/>
      <c r="E65" s="298" t="s">
        <v>978</v>
      </c>
      <c r="F65" s="303" t="s">
        <v>979</v>
      </c>
      <c r="G65" s="123" t="s">
        <v>887</v>
      </c>
      <c r="H65" s="269" t="s">
        <v>1724</v>
      </c>
      <c r="I65" s="44" t="s">
        <v>902</v>
      </c>
      <c r="J65" s="271" t="s">
        <v>1720</v>
      </c>
    </row>
    <row r="66" spans="1:10" ht="30">
      <c r="A66" s="526"/>
      <c r="B66" s="528"/>
      <c r="C66" s="298"/>
      <c r="D66" s="298"/>
      <c r="E66" s="298" t="s">
        <v>980</v>
      </c>
      <c r="F66" s="298" t="s">
        <v>981</v>
      </c>
      <c r="G66" s="123" t="s">
        <v>887</v>
      </c>
      <c r="H66" s="269" t="s">
        <v>1724</v>
      </c>
      <c r="I66" s="44" t="s">
        <v>902</v>
      </c>
      <c r="J66" s="271" t="s">
        <v>1720</v>
      </c>
    </row>
    <row r="67" spans="1:10" ht="30">
      <c r="A67" s="545"/>
      <c r="B67" s="544"/>
      <c r="C67" s="303"/>
      <c r="D67" s="303"/>
      <c r="E67" s="298" t="s">
        <v>982</v>
      </c>
      <c r="F67" s="303" t="s">
        <v>983</v>
      </c>
      <c r="G67" s="123" t="s">
        <v>887</v>
      </c>
      <c r="H67" s="269" t="s">
        <v>1724</v>
      </c>
      <c r="I67" s="44" t="s">
        <v>902</v>
      </c>
      <c r="J67" s="271" t="s">
        <v>1720</v>
      </c>
    </row>
    <row r="68" spans="1:10" ht="27.75" customHeight="1">
      <c r="A68" s="533" t="s">
        <v>960</v>
      </c>
      <c r="B68" s="542" t="s">
        <v>961</v>
      </c>
      <c r="C68" s="298" t="s">
        <v>984</v>
      </c>
      <c r="D68" s="298" t="s">
        <v>985</v>
      </c>
      <c r="E68" s="298" t="s">
        <v>986</v>
      </c>
      <c r="F68" s="298" t="s">
        <v>987</v>
      </c>
      <c r="G68" s="123" t="s">
        <v>887</v>
      </c>
      <c r="H68" s="298" t="s">
        <v>811</v>
      </c>
      <c r="I68" s="44" t="s">
        <v>902</v>
      </c>
      <c r="J68" s="44" t="s">
        <v>903</v>
      </c>
    </row>
    <row r="69" spans="1:10" ht="57">
      <c r="A69" s="533"/>
      <c r="B69" s="542"/>
      <c r="C69" s="303"/>
      <c r="D69" s="303"/>
      <c r="E69" s="298" t="s">
        <v>988</v>
      </c>
      <c r="F69" s="303" t="s">
        <v>989</v>
      </c>
      <c r="G69" s="123" t="s">
        <v>887</v>
      </c>
      <c r="H69" s="298" t="s">
        <v>811</v>
      </c>
      <c r="I69" s="44" t="s">
        <v>902</v>
      </c>
      <c r="J69" s="44" t="s">
        <v>903</v>
      </c>
    </row>
    <row r="70" spans="1:10" ht="28.5">
      <c r="A70" s="533"/>
      <c r="B70" s="542"/>
      <c r="C70" s="298"/>
      <c r="D70" s="298"/>
      <c r="E70" s="298" t="s">
        <v>990</v>
      </c>
      <c r="F70" s="298" t="s">
        <v>991</v>
      </c>
      <c r="G70" s="123" t="s">
        <v>887</v>
      </c>
      <c r="H70" s="298" t="s">
        <v>811</v>
      </c>
      <c r="I70" s="44" t="s">
        <v>902</v>
      </c>
      <c r="J70" s="44" t="s">
        <v>903</v>
      </c>
    </row>
    <row r="71" spans="1:10" ht="28.5">
      <c r="A71" s="533"/>
      <c r="B71" s="542"/>
      <c r="C71" s="303"/>
      <c r="D71" s="303"/>
      <c r="E71" s="298" t="s">
        <v>992</v>
      </c>
      <c r="F71" s="303" t="s">
        <v>993</v>
      </c>
      <c r="G71" s="123" t="s">
        <v>887</v>
      </c>
      <c r="H71" s="298" t="s">
        <v>811</v>
      </c>
      <c r="I71" s="44" t="s">
        <v>902</v>
      </c>
      <c r="J71" s="44" t="s">
        <v>903</v>
      </c>
    </row>
    <row r="72" spans="1:10" ht="28.5">
      <c r="A72" s="533"/>
      <c r="B72" s="542"/>
      <c r="C72" s="298"/>
      <c r="D72" s="298"/>
      <c r="E72" s="298" t="s">
        <v>994</v>
      </c>
      <c r="F72" s="298" t="s">
        <v>995</v>
      </c>
      <c r="G72" s="123" t="s">
        <v>887</v>
      </c>
      <c r="H72" s="298" t="s">
        <v>811</v>
      </c>
      <c r="I72" s="44" t="s">
        <v>902</v>
      </c>
      <c r="J72" s="44" t="s">
        <v>903</v>
      </c>
    </row>
    <row r="73" spans="1:10" ht="28.5">
      <c r="A73" s="533"/>
      <c r="B73" s="542"/>
      <c r="C73" s="303"/>
      <c r="D73" s="303"/>
      <c r="E73" s="298" t="s">
        <v>996</v>
      </c>
      <c r="F73" s="303" t="s">
        <v>997</v>
      </c>
      <c r="G73" s="123" t="s">
        <v>887</v>
      </c>
      <c r="H73" s="298" t="s">
        <v>811</v>
      </c>
      <c r="I73" s="44" t="s">
        <v>902</v>
      </c>
      <c r="J73" s="44" t="s">
        <v>903</v>
      </c>
    </row>
    <row r="74" spans="1:10" ht="28.5">
      <c r="A74" s="533"/>
      <c r="B74" s="542"/>
      <c r="C74" s="298"/>
      <c r="D74" s="298"/>
      <c r="E74" s="298" t="s">
        <v>998</v>
      </c>
      <c r="F74" s="298" t="s">
        <v>999</v>
      </c>
      <c r="G74" s="123" t="s">
        <v>887</v>
      </c>
      <c r="H74" s="298" t="s">
        <v>811</v>
      </c>
      <c r="I74" s="44" t="s">
        <v>902</v>
      </c>
      <c r="J74" s="44" t="s">
        <v>903</v>
      </c>
    </row>
    <row r="75" spans="1:10" ht="42.75">
      <c r="A75" s="533"/>
      <c r="B75" s="542"/>
      <c r="C75" s="303"/>
      <c r="D75" s="303"/>
      <c r="E75" s="298" t="s">
        <v>1000</v>
      </c>
      <c r="F75" s="303" t="s">
        <v>1001</v>
      </c>
      <c r="G75" s="123" t="s">
        <v>887</v>
      </c>
      <c r="H75" s="298" t="s">
        <v>811</v>
      </c>
      <c r="I75" s="44" t="s">
        <v>902</v>
      </c>
      <c r="J75" s="44" t="s">
        <v>903</v>
      </c>
    </row>
    <row r="76" spans="1:10" ht="28.5">
      <c r="A76" s="533"/>
      <c r="B76" s="542"/>
      <c r="C76" s="298"/>
      <c r="D76" s="298"/>
      <c r="E76" s="298" t="s">
        <v>1002</v>
      </c>
      <c r="F76" s="298" t="s">
        <v>1003</v>
      </c>
      <c r="G76" s="123" t="s">
        <v>887</v>
      </c>
      <c r="H76" s="298" t="s">
        <v>811</v>
      </c>
      <c r="I76" s="44" t="s">
        <v>902</v>
      </c>
      <c r="J76" s="44" t="s">
        <v>903</v>
      </c>
    </row>
    <row r="77" spans="1:10" ht="28.5">
      <c r="A77" s="533"/>
      <c r="B77" s="542"/>
      <c r="C77" s="303"/>
      <c r="D77" s="303"/>
      <c r="E77" s="298" t="s">
        <v>1004</v>
      </c>
      <c r="F77" s="303" t="s">
        <v>1005</v>
      </c>
      <c r="G77" s="123" t="s">
        <v>887</v>
      </c>
      <c r="H77" s="298" t="s">
        <v>811</v>
      </c>
      <c r="I77" s="44" t="s">
        <v>902</v>
      </c>
      <c r="J77" s="44" t="s">
        <v>903</v>
      </c>
    </row>
    <row r="78" spans="1:10" ht="15.6" customHeight="1">
      <c r="A78" s="543" t="s">
        <v>960</v>
      </c>
      <c r="B78" s="542" t="s">
        <v>961</v>
      </c>
      <c r="C78" s="298"/>
      <c r="D78" s="298"/>
      <c r="E78" s="298" t="s">
        <v>1006</v>
      </c>
      <c r="F78" s="298" t="s">
        <v>1007</v>
      </c>
      <c r="G78" s="123" t="s">
        <v>887</v>
      </c>
      <c r="H78" s="298" t="s">
        <v>811</v>
      </c>
      <c r="I78" s="44" t="s">
        <v>902</v>
      </c>
      <c r="J78" s="44" t="s">
        <v>903</v>
      </c>
    </row>
    <row r="79" spans="1:10" ht="42.75">
      <c r="A79" s="543"/>
      <c r="B79" s="542"/>
      <c r="C79" s="303"/>
      <c r="D79" s="303"/>
      <c r="E79" s="298" t="s">
        <v>1008</v>
      </c>
      <c r="F79" s="303" t="s">
        <v>1009</v>
      </c>
      <c r="G79" s="123" t="s">
        <v>887</v>
      </c>
      <c r="H79" s="298" t="s">
        <v>811</v>
      </c>
      <c r="I79" s="44" t="s">
        <v>902</v>
      </c>
      <c r="J79" s="44" t="s">
        <v>903</v>
      </c>
    </row>
    <row r="80" spans="1:10" ht="71.25">
      <c r="A80" s="543"/>
      <c r="B80" s="542"/>
      <c r="C80" s="298"/>
      <c r="D80" s="298"/>
      <c r="E80" s="298" t="s">
        <v>1010</v>
      </c>
      <c r="F80" s="298" t="s">
        <v>1011</v>
      </c>
      <c r="G80" s="123" t="s">
        <v>887</v>
      </c>
      <c r="H80" s="298" t="s">
        <v>811</v>
      </c>
      <c r="I80" s="44" t="s">
        <v>902</v>
      </c>
      <c r="J80" s="44" t="s">
        <v>903</v>
      </c>
    </row>
    <row r="81" spans="1:10" ht="28.5">
      <c r="A81" s="543"/>
      <c r="B81" s="542"/>
      <c r="C81" s="303"/>
      <c r="D81" s="303"/>
      <c r="E81" s="298" t="s">
        <v>1012</v>
      </c>
      <c r="F81" s="303" t="s">
        <v>1013</v>
      </c>
      <c r="G81" s="123" t="s">
        <v>887</v>
      </c>
      <c r="H81" s="298" t="s">
        <v>811</v>
      </c>
      <c r="I81" s="44" t="s">
        <v>902</v>
      </c>
      <c r="J81" s="44" t="s">
        <v>903</v>
      </c>
    </row>
    <row r="82" spans="1:10" ht="28.5">
      <c r="A82" s="543"/>
      <c r="B82" s="542"/>
      <c r="C82" s="298"/>
      <c r="D82" s="298"/>
      <c r="E82" s="298" t="s">
        <v>1014</v>
      </c>
      <c r="F82" s="298" t="s">
        <v>1015</v>
      </c>
      <c r="G82" s="123" t="s">
        <v>887</v>
      </c>
      <c r="H82" s="298" t="s">
        <v>811</v>
      </c>
      <c r="I82" s="44" t="s">
        <v>902</v>
      </c>
      <c r="J82" s="44" t="s">
        <v>903</v>
      </c>
    </row>
    <row r="83" spans="1:10" ht="42.75">
      <c r="A83" s="543"/>
      <c r="B83" s="542"/>
      <c r="C83" s="303"/>
      <c r="D83" s="303"/>
      <c r="E83" s="298" t="s">
        <v>1016</v>
      </c>
      <c r="F83" s="303" t="s">
        <v>1017</v>
      </c>
      <c r="G83" s="123" t="s">
        <v>887</v>
      </c>
      <c r="H83" s="298" t="s">
        <v>811</v>
      </c>
      <c r="I83" s="44" t="s">
        <v>902</v>
      </c>
      <c r="J83" s="44" t="s">
        <v>903</v>
      </c>
    </row>
    <row r="84" spans="1:10" ht="42.75">
      <c r="A84" s="543"/>
      <c r="B84" s="542"/>
      <c r="C84" s="298"/>
      <c r="D84" s="298"/>
      <c r="E84" s="298" t="s">
        <v>1018</v>
      </c>
      <c r="F84" s="298" t="s">
        <v>1019</v>
      </c>
      <c r="G84" s="123" t="s">
        <v>887</v>
      </c>
      <c r="H84" s="298" t="s">
        <v>811</v>
      </c>
      <c r="I84" s="44" t="s">
        <v>902</v>
      </c>
      <c r="J84" s="44" t="s">
        <v>903</v>
      </c>
    </row>
    <row r="85" spans="1:10" ht="57" customHeight="1">
      <c r="A85" s="543"/>
      <c r="B85" s="542"/>
      <c r="C85" s="303" t="s">
        <v>1020</v>
      </c>
      <c r="D85" s="270" t="s">
        <v>1725</v>
      </c>
      <c r="E85" s="298" t="s">
        <v>1022</v>
      </c>
      <c r="F85" s="125" t="s">
        <v>1023</v>
      </c>
      <c r="G85" s="123" t="s">
        <v>887</v>
      </c>
      <c r="H85" s="269" t="s">
        <v>1726</v>
      </c>
      <c r="I85" s="303" t="s">
        <v>1024</v>
      </c>
      <c r="J85" s="303" t="s">
        <v>1025</v>
      </c>
    </row>
    <row r="86" spans="1:10" ht="30">
      <c r="A86" s="543"/>
      <c r="B86" s="542"/>
      <c r="C86" s="298"/>
      <c r="D86" s="298"/>
      <c r="E86" s="298" t="s">
        <v>1026</v>
      </c>
      <c r="F86" s="125" t="s">
        <v>1027</v>
      </c>
      <c r="G86" s="123" t="s">
        <v>887</v>
      </c>
      <c r="H86" s="269" t="s">
        <v>1726</v>
      </c>
      <c r="I86" s="303" t="s">
        <v>1024</v>
      </c>
      <c r="J86" s="303" t="s">
        <v>1025</v>
      </c>
    </row>
    <row r="87" spans="1:10" ht="60">
      <c r="A87" s="543"/>
      <c r="B87" s="542"/>
      <c r="C87" s="303"/>
      <c r="D87" s="303"/>
      <c r="E87" s="298" t="s">
        <v>1028</v>
      </c>
      <c r="F87" s="273" t="s">
        <v>1727</v>
      </c>
      <c r="G87" s="123" t="s">
        <v>887</v>
      </c>
      <c r="H87" s="269" t="s">
        <v>1726</v>
      </c>
      <c r="I87" s="303" t="s">
        <v>1024</v>
      </c>
      <c r="J87" s="270" t="s">
        <v>1711</v>
      </c>
    </row>
    <row r="88" spans="1:10" ht="51.75" customHeight="1">
      <c r="A88" s="533" t="s">
        <v>960</v>
      </c>
      <c r="B88" s="542" t="s">
        <v>961</v>
      </c>
      <c r="C88" s="298" t="s">
        <v>1030</v>
      </c>
      <c r="D88" s="269" t="s">
        <v>1728</v>
      </c>
      <c r="E88" s="298" t="s">
        <v>1032</v>
      </c>
      <c r="F88" s="125" t="s">
        <v>1033</v>
      </c>
      <c r="G88" s="123" t="s">
        <v>887</v>
      </c>
      <c r="H88" s="269" t="s">
        <v>1726</v>
      </c>
      <c r="I88" s="44" t="s">
        <v>902</v>
      </c>
      <c r="J88" s="270" t="s">
        <v>1711</v>
      </c>
    </row>
    <row r="89" spans="1:10" ht="57">
      <c r="A89" s="533"/>
      <c r="B89" s="542"/>
      <c r="C89" s="303"/>
      <c r="D89" s="303"/>
      <c r="E89" s="298" t="s">
        <v>1034</v>
      </c>
      <c r="F89" s="125" t="s">
        <v>1035</v>
      </c>
      <c r="G89" s="123" t="s">
        <v>887</v>
      </c>
      <c r="H89" s="269" t="s">
        <v>1726</v>
      </c>
      <c r="I89" s="44" t="s">
        <v>902</v>
      </c>
      <c r="J89" s="270" t="s">
        <v>1711</v>
      </c>
    </row>
    <row r="90" spans="1:10" ht="45">
      <c r="A90" s="533"/>
      <c r="B90" s="542"/>
      <c r="C90" s="298"/>
      <c r="D90" s="298"/>
      <c r="E90" s="298" t="s">
        <v>1036</v>
      </c>
      <c r="F90" s="125" t="s">
        <v>1037</v>
      </c>
      <c r="G90" s="123" t="s">
        <v>887</v>
      </c>
      <c r="H90" s="269" t="s">
        <v>1726</v>
      </c>
      <c r="I90" s="44" t="s">
        <v>902</v>
      </c>
      <c r="J90" s="270" t="s">
        <v>1711</v>
      </c>
    </row>
    <row r="91" spans="1:10" ht="45">
      <c r="A91" s="533"/>
      <c r="B91" s="542"/>
      <c r="C91" s="303"/>
      <c r="D91" s="303"/>
      <c r="E91" s="298" t="s">
        <v>1038</v>
      </c>
      <c r="F91" s="125" t="s">
        <v>1039</v>
      </c>
      <c r="G91" s="123" t="s">
        <v>887</v>
      </c>
      <c r="H91" s="269" t="s">
        <v>1726</v>
      </c>
      <c r="I91" s="44" t="s">
        <v>902</v>
      </c>
      <c r="J91" s="270" t="s">
        <v>1711</v>
      </c>
    </row>
    <row r="92" spans="1:10" ht="45">
      <c r="A92" s="533"/>
      <c r="B92" s="542"/>
      <c r="C92" s="298"/>
      <c r="D92" s="298"/>
      <c r="E92" s="298" t="s">
        <v>1040</v>
      </c>
      <c r="F92" s="125" t="s">
        <v>1041</v>
      </c>
      <c r="G92" s="123" t="s">
        <v>887</v>
      </c>
      <c r="H92" s="269" t="s">
        <v>1726</v>
      </c>
      <c r="I92" s="44" t="s">
        <v>902</v>
      </c>
      <c r="J92" s="270" t="s">
        <v>1711</v>
      </c>
    </row>
    <row r="93" spans="1:10" ht="57">
      <c r="A93" s="533"/>
      <c r="B93" s="542"/>
      <c r="C93" s="303"/>
      <c r="D93" s="303"/>
      <c r="E93" s="298" t="s">
        <v>1042</v>
      </c>
      <c r="F93" s="125" t="s">
        <v>1043</v>
      </c>
      <c r="G93" s="123" t="s">
        <v>887</v>
      </c>
      <c r="H93" s="298" t="s">
        <v>811</v>
      </c>
      <c r="I93" s="44" t="s">
        <v>902</v>
      </c>
      <c r="J93" s="44" t="s">
        <v>903</v>
      </c>
    </row>
    <row r="94" spans="1:10" ht="42.75">
      <c r="A94" s="533"/>
      <c r="B94" s="542"/>
      <c r="C94" s="298"/>
      <c r="D94" s="298"/>
      <c r="E94" s="298" t="s">
        <v>1044</v>
      </c>
      <c r="F94" s="125" t="s">
        <v>1045</v>
      </c>
      <c r="G94" s="123" t="s">
        <v>887</v>
      </c>
      <c r="H94" s="298" t="s">
        <v>811</v>
      </c>
      <c r="I94" s="44" t="s">
        <v>902</v>
      </c>
      <c r="J94" s="44" t="s">
        <v>903</v>
      </c>
    </row>
    <row r="95" spans="1:10" ht="57">
      <c r="A95" s="533"/>
      <c r="B95" s="542"/>
      <c r="C95" s="303"/>
      <c r="D95" s="303"/>
      <c r="E95" s="298" t="s">
        <v>1046</v>
      </c>
      <c r="F95" s="303" t="s">
        <v>1047</v>
      </c>
      <c r="G95" s="123" t="s">
        <v>887</v>
      </c>
      <c r="H95" s="298" t="s">
        <v>811</v>
      </c>
      <c r="I95" s="44" t="s">
        <v>902</v>
      </c>
      <c r="J95" s="44" t="s">
        <v>903</v>
      </c>
    </row>
    <row r="96" spans="1:10" ht="28.5">
      <c r="A96" s="533"/>
      <c r="B96" s="542"/>
      <c r="C96" s="298"/>
      <c r="D96" s="298"/>
      <c r="E96" s="298" t="s">
        <v>1048</v>
      </c>
      <c r="F96" s="298" t="s">
        <v>1049</v>
      </c>
      <c r="G96" s="123" t="s">
        <v>887</v>
      </c>
      <c r="H96" s="298" t="s">
        <v>811</v>
      </c>
      <c r="I96" s="44" t="s">
        <v>902</v>
      </c>
      <c r="J96" s="44" t="s">
        <v>903</v>
      </c>
    </row>
    <row r="97" spans="1:10" ht="53.25" customHeight="1">
      <c r="A97" s="543" t="s">
        <v>960</v>
      </c>
      <c r="B97" s="542" t="s">
        <v>961</v>
      </c>
      <c r="C97" s="298" t="s">
        <v>1050</v>
      </c>
      <c r="D97" s="269" t="s">
        <v>1729</v>
      </c>
      <c r="E97" s="298" t="s">
        <v>1052</v>
      </c>
      <c r="F97" s="298" t="s">
        <v>1053</v>
      </c>
      <c r="G97" s="123" t="s">
        <v>887</v>
      </c>
      <c r="H97" s="298" t="s">
        <v>811</v>
      </c>
      <c r="I97" s="44" t="s">
        <v>1054</v>
      </c>
      <c r="J97" s="271" t="s">
        <v>1730</v>
      </c>
    </row>
    <row r="98" spans="1:10" ht="45">
      <c r="A98" s="543"/>
      <c r="B98" s="542"/>
      <c r="C98" s="303"/>
      <c r="D98" s="303"/>
      <c r="E98" s="298" t="s">
        <v>1056</v>
      </c>
      <c r="F98" s="303" t="s">
        <v>1057</v>
      </c>
      <c r="G98" s="123" t="s">
        <v>887</v>
      </c>
      <c r="H98" s="298" t="s">
        <v>811</v>
      </c>
      <c r="I98" s="44" t="s">
        <v>1054</v>
      </c>
      <c r="J98" s="271" t="s">
        <v>1730</v>
      </c>
    </row>
    <row r="99" spans="1:10" ht="45">
      <c r="A99" s="543"/>
      <c r="B99" s="542"/>
      <c r="C99" s="298"/>
      <c r="D99" s="298"/>
      <c r="E99" s="298" t="s">
        <v>1058</v>
      </c>
      <c r="F99" s="298" t="s">
        <v>1059</v>
      </c>
      <c r="G99" s="123" t="s">
        <v>887</v>
      </c>
      <c r="H99" s="298" t="s">
        <v>811</v>
      </c>
      <c r="I99" s="44" t="s">
        <v>1054</v>
      </c>
      <c r="J99" s="271" t="s">
        <v>1730</v>
      </c>
    </row>
    <row r="100" spans="1:10" ht="45">
      <c r="A100" s="543"/>
      <c r="B100" s="542"/>
      <c r="C100" s="303"/>
      <c r="D100" s="303"/>
      <c r="E100" s="298" t="s">
        <v>1060</v>
      </c>
      <c r="F100" s="303" t="s">
        <v>1061</v>
      </c>
      <c r="G100" s="123" t="s">
        <v>887</v>
      </c>
      <c r="H100" s="298" t="s">
        <v>811</v>
      </c>
      <c r="I100" s="44" t="s">
        <v>1054</v>
      </c>
      <c r="J100" s="271" t="s">
        <v>1730</v>
      </c>
    </row>
    <row r="101" spans="1:10" ht="45">
      <c r="A101" s="543"/>
      <c r="B101" s="542"/>
      <c r="C101" s="298"/>
      <c r="D101" s="298"/>
      <c r="E101" s="298" t="s">
        <v>1062</v>
      </c>
      <c r="F101" s="298" t="s">
        <v>1063</v>
      </c>
      <c r="G101" s="123" t="s">
        <v>887</v>
      </c>
      <c r="H101" s="298" t="s">
        <v>811</v>
      </c>
      <c r="I101" s="44" t="s">
        <v>1054</v>
      </c>
      <c r="J101" s="271" t="s">
        <v>1730</v>
      </c>
    </row>
    <row r="102" spans="1:10" ht="45">
      <c r="A102" s="543"/>
      <c r="B102" s="542"/>
      <c r="C102" s="303"/>
      <c r="D102" s="303"/>
      <c r="E102" s="298" t="s">
        <v>1064</v>
      </c>
      <c r="F102" s="303" t="s">
        <v>1065</v>
      </c>
      <c r="G102" s="123" t="s">
        <v>887</v>
      </c>
      <c r="H102" s="298" t="s">
        <v>811</v>
      </c>
      <c r="I102" s="44" t="s">
        <v>1054</v>
      </c>
      <c r="J102" s="271" t="s">
        <v>1730</v>
      </c>
    </row>
    <row r="103" spans="1:10" ht="45">
      <c r="A103" s="543"/>
      <c r="B103" s="542"/>
      <c r="C103" s="298"/>
      <c r="D103" s="298"/>
      <c r="E103" s="298" t="s">
        <v>1066</v>
      </c>
      <c r="F103" s="298" t="s">
        <v>1067</v>
      </c>
      <c r="G103" s="123" t="s">
        <v>887</v>
      </c>
      <c r="H103" s="298" t="s">
        <v>811</v>
      </c>
      <c r="I103" s="44" t="s">
        <v>1054</v>
      </c>
      <c r="J103" s="271" t="s">
        <v>1730</v>
      </c>
    </row>
    <row r="104" spans="1:10" ht="45">
      <c r="A104" s="543"/>
      <c r="B104" s="542"/>
      <c r="C104" s="303"/>
      <c r="D104" s="303"/>
      <c r="E104" s="298" t="s">
        <v>1068</v>
      </c>
      <c r="F104" s="303" t="s">
        <v>1069</v>
      </c>
      <c r="G104" s="123" t="s">
        <v>887</v>
      </c>
      <c r="H104" s="298" t="s">
        <v>811</v>
      </c>
      <c r="I104" s="44" t="s">
        <v>1054</v>
      </c>
      <c r="J104" s="271" t="s">
        <v>1730</v>
      </c>
    </row>
    <row r="105" spans="1:10" ht="45">
      <c r="A105" s="543"/>
      <c r="B105" s="542"/>
      <c r="C105" s="298"/>
      <c r="D105" s="298"/>
      <c r="E105" s="298" t="s">
        <v>1070</v>
      </c>
      <c r="F105" s="298" t="s">
        <v>1071</v>
      </c>
      <c r="G105" s="123" t="s">
        <v>887</v>
      </c>
      <c r="H105" s="298" t="s">
        <v>811</v>
      </c>
      <c r="I105" s="44" t="s">
        <v>1054</v>
      </c>
      <c r="J105" s="271" t="s">
        <v>1730</v>
      </c>
    </row>
    <row r="106" spans="1:10" ht="27.75" customHeight="1">
      <c r="A106" s="543"/>
      <c r="B106" s="542"/>
      <c r="C106" s="303"/>
      <c r="D106" s="303"/>
      <c r="E106" s="298" t="s">
        <v>1072</v>
      </c>
      <c r="F106" s="303" t="s">
        <v>1073</v>
      </c>
      <c r="G106" s="123" t="s">
        <v>887</v>
      </c>
      <c r="H106" s="298" t="s">
        <v>811</v>
      </c>
      <c r="I106" s="44" t="s">
        <v>1054</v>
      </c>
      <c r="J106" s="271" t="s">
        <v>1730</v>
      </c>
    </row>
    <row r="107" spans="1:10" ht="61.5" customHeight="1">
      <c r="A107" s="533" t="s">
        <v>960</v>
      </c>
      <c r="B107" s="542" t="s">
        <v>961</v>
      </c>
      <c r="C107" s="298" t="s">
        <v>1074</v>
      </c>
      <c r="D107" s="298" t="s">
        <v>1075</v>
      </c>
      <c r="E107" s="298" t="s">
        <v>1076</v>
      </c>
      <c r="F107" s="298" t="s">
        <v>1077</v>
      </c>
      <c r="G107" s="123" t="s">
        <v>887</v>
      </c>
      <c r="H107" s="298" t="s">
        <v>811</v>
      </c>
      <c r="I107" s="44" t="s">
        <v>1078</v>
      </c>
      <c r="J107" s="44" t="s">
        <v>1079</v>
      </c>
    </row>
    <row r="108" spans="1:10" ht="42.75">
      <c r="A108" s="533"/>
      <c r="B108" s="542"/>
      <c r="C108" s="303"/>
      <c r="D108" s="303"/>
      <c r="E108" s="298" t="s">
        <v>1080</v>
      </c>
      <c r="F108" s="303" t="s">
        <v>1081</v>
      </c>
      <c r="G108" s="123" t="s">
        <v>887</v>
      </c>
      <c r="H108" s="298" t="s">
        <v>811</v>
      </c>
      <c r="I108" s="44" t="s">
        <v>1078</v>
      </c>
      <c r="J108" s="44" t="s">
        <v>1079</v>
      </c>
    </row>
    <row r="109" spans="1:10" ht="28.5">
      <c r="A109" s="533"/>
      <c r="B109" s="542"/>
      <c r="C109" s="298"/>
      <c r="D109" s="298"/>
      <c r="E109" s="298" t="s">
        <v>1082</v>
      </c>
      <c r="F109" s="298" t="s">
        <v>1083</v>
      </c>
      <c r="G109" s="123" t="s">
        <v>887</v>
      </c>
      <c r="H109" s="298" t="s">
        <v>811</v>
      </c>
      <c r="I109" s="44" t="s">
        <v>1078</v>
      </c>
      <c r="J109" s="44" t="s">
        <v>1079</v>
      </c>
    </row>
    <row r="110" spans="1:10" ht="42.75">
      <c r="A110" s="533"/>
      <c r="B110" s="542"/>
      <c r="C110" s="303"/>
      <c r="D110" s="303"/>
      <c r="E110" s="298" t="s">
        <v>1084</v>
      </c>
      <c r="F110" s="303" t="s">
        <v>1085</v>
      </c>
      <c r="G110" s="123" t="s">
        <v>887</v>
      </c>
      <c r="H110" s="298" t="s">
        <v>811</v>
      </c>
      <c r="I110" s="44" t="s">
        <v>1078</v>
      </c>
      <c r="J110" s="44" t="s">
        <v>1079</v>
      </c>
    </row>
    <row r="111" spans="1:10" ht="28.5">
      <c r="A111" s="533"/>
      <c r="B111" s="542"/>
      <c r="C111" s="298"/>
      <c r="D111" s="298"/>
      <c r="E111" s="298" t="s">
        <v>1086</v>
      </c>
      <c r="F111" s="298" t="s">
        <v>1087</v>
      </c>
      <c r="G111" s="123" t="s">
        <v>887</v>
      </c>
      <c r="H111" s="298" t="s">
        <v>811</v>
      </c>
      <c r="I111" s="44" t="s">
        <v>1078</v>
      </c>
      <c r="J111" s="44" t="s">
        <v>1079</v>
      </c>
    </row>
    <row r="112" spans="1:10" ht="28.5">
      <c r="A112" s="533"/>
      <c r="B112" s="542"/>
      <c r="C112" s="303"/>
      <c r="D112" s="303"/>
      <c r="E112" s="298" t="s">
        <v>1088</v>
      </c>
      <c r="F112" s="303" t="s">
        <v>1089</v>
      </c>
      <c r="G112" s="123" t="s">
        <v>887</v>
      </c>
      <c r="H112" s="298" t="s">
        <v>811</v>
      </c>
      <c r="I112" s="44" t="s">
        <v>1078</v>
      </c>
      <c r="J112" s="44" t="s">
        <v>1079</v>
      </c>
    </row>
    <row r="113" spans="1:10" ht="28.5">
      <c r="A113" s="533"/>
      <c r="B113" s="542"/>
      <c r="C113" s="298"/>
      <c r="D113" s="298"/>
      <c r="E113" s="298" t="s">
        <v>1090</v>
      </c>
      <c r="F113" s="298" t="s">
        <v>1091</v>
      </c>
      <c r="G113" s="123" t="s">
        <v>887</v>
      </c>
      <c r="H113" s="298" t="s">
        <v>811</v>
      </c>
      <c r="I113" s="44" t="s">
        <v>1078</v>
      </c>
      <c r="J113" s="44" t="s">
        <v>1079</v>
      </c>
    </row>
    <row r="114" spans="1:10" ht="28.5">
      <c r="A114" s="533"/>
      <c r="B114" s="542"/>
      <c r="C114" s="303"/>
      <c r="D114" s="303"/>
      <c r="E114" s="298" t="s">
        <v>1092</v>
      </c>
      <c r="F114" s="303" t="s">
        <v>1093</v>
      </c>
      <c r="G114" s="123" t="s">
        <v>887</v>
      </c>
      <c r="H114" s="298" t="s">
        <v>811</v>
      </c>
      <c r="I114" s="44" t="s">
        <v>1078</v>
      </c>
      <c r="J114" s="44" t="s">
        <v>1079</v>
      </c>
    </row>
    <row r="115" spans="1:10" ht="57">
      <c r="A115" s="533"/>
      <c r="B115" s="542"/>
      <c r="C115" s="298"/>
      <c r="D115" s="298"/>
      <c r="E115" s="298" t="s">
        <v>1094</v>
      </c>
      <c r="F115" s="298" t="s">
        <v>1095</v>
      </c>
      <c r="G115" s="123" t="s">
        <v>887</v>
      </c>
      <c r="H115" s="298" t="s">
        <v>811</v>
      </c>
      <c r="I115" s="44" t="s">
        <v>1078</v>
      </c>
      <c r="J115" s="44" t="s">
        <v>1079</v>
      </c>
    </row>
    <row r="116" spans="1:10" ht="30.75" customHeight="1">
      <c r="A116" s="533"/>
      <c r="B116" s="542"/>
      <c r="C116" s="303"/>
      <c r="D116" s="303"/>
      <c r="E116" s="298" t="s">
        <v>1096</v>
      </c>
      <c r="F116" s="303" t="s">
        <v>1097</v>
      </c>
      <c r="G116" s="123" t="s">
        <v>887</v>
      </c>
      <c r="H116" s="298" t="s">
        <v>811</v>
      </c>
      <c r="I116" s="44" t="s">
        <v>1078</v>
      </c>
      <c r="J116" s="44" t="s">
        <v>1079</v>
      </c>
    </row>
    <row r="117" spans="1:10" ht="216.75" customHeight="1">
      <c r="A117" s="533" t="s">
        <v>960</v>
      </c>
      <c r="B117" s="542" t="s">
        <v>961</v>
      </c>
      <c r="C117" s="298" t="s">
        <v>1098</v>
      </c>
      <c r="D117" s="298" t="s">
        <v>1099</v>
      </c>
      <c r="E117" s="298" t="s">
        <v>1100</v>
      </c>
      <c r="F117" s="298" t="s">
        <v>1101</v>
      </c>
      <c r="G117" s="123" t="s">
        <v>887</v>
      </c>
      <c r="H117" s="298" t="s">
        <v>811</v>
      </c>
      <c r="I117" s="44" t="s">
        <v>902</v>
      </c>
      <c r="J117" s="44" t="s">
        <v>903</v>
      </c>
    </row>
    <row r="118" spans="1:10" ht="42.75">
      <c r="A118" s="533"/>
      <c r="B118" s="542"/>
      <c r="C118" s="303"/>
      <c r="D118" s="303"/>
      <c r="E118" s="298" t="s">
        <v>1102</v>
      </c>
      <c r="F118" s="303" t="s">
        <v>1103</v>
      </c>
      <c r="G118" s="123" t="s">
        <v>887</v>
      </c>
      <c r="H118" s="298" t="s">
        <v>811</v>
      </c>
      <c r="I118" s="44" t="s">
        <v>902</v>
      </c>
      <c r="J118" s="44" t="s">
        <v>903</v>
      </c>
    </row>
    <row r="119" spans="1:10" ht="28.5">
      <c r="A119" s="533"/>
      <c r="B119" s="542"/>
      <c r="C119" s="298"/>
      <c r="D119" s="298"/>
      <c r="E119" s="298" t="s">
        <v>1104</v>
      </c>
      <c r="F119" s="298" t="s">
        <v>1105</v>
      </c>
      <c r="G119" s="123" t="s">
        <v>887</v>
      </c>
      <c r="H119" s="298" t="s">
        <v>811</v>
      </c>
      <c r="I119" s="44" t="s">
        <v>902</v>
      </c>
      <c r="J119" s="44" t="s">
        <v>903</v>
      </c>
    </row>
    <row r="120" spans="1:10" ht="28.5">
      <c r="A120" s="533"/>
      <c r="B120" s="542"/>
      <c r="C120" s="294"/>
      <c r="D120" s="303"/>
      <c r="E120" s="298" t="s">
        <v>1106</v>
      </c>
      <c r="F120" s="303" t="s">
        <v>1107</v>
      </c>
      <c r="G120" s="123" t="s">
        <v>887</v>
      </c>
      <c r="H120" s="298" t="s">
        <v>811</v>
      </c>
      <c r="I120" s="44" t="s">
        <v>902</v>
      </c>
      <c r="J120" s="44" t="s">
        <v>903</v>
      </c>
    </row>
    <row r="121" spans="1:10" ht="171" customHeight="1">
      <c r="A121" s="301" t="s">
        <v>1108</v>
      </c>
      <c r="B121" s="302" t="s">
        <v>1109</v>
      </c>
      <c r="C121" s="119" t="s">
        <v>1110</v>
      </c>
      <c r="D121" s="226" t="s">
        <v>1111</v>
      </c>
      <c r="E121" s="298" t="s">
        <v>1112</v>
      </c>
      <c r="F121" s="298" t="s">
        <v>1113</v>
      </c>
      <c r="G121" s="44" t="s">
        <v>1114</v>
      </c>
      <c r="H121" s="298" t="s">
        <v>1115</v>
      </c>
      <c r="I121" s="44" t="s">
        <v>916</v>
      </c>
      <c r="J121" s="298" t="s">
        <v>1116</v>
      </c>
    </row>
    <row r="122" spans="1:10" ht="128.25">
      <c r="A122" s="540" t="s">
        <v>1108</v>
      </c>
      <c r="B122" s="541" t="s">
        <v>1109</v>
      </c>
      <c r="C122" s="298" t="s">
        <v>1117</v>
      </c>
      <c r="D122" s="298" t="s">
        <v>1118</v>
      </c>
      <c r="E122" s="298" t="s">
        <v>1119</v>
      </c>
      <c r="F122" s="298" t="s">
        <v>1120</v>
      </c>
      <c r="G122" s="44" t="s">
        <v>1121</v>
      </c>
      <c r="H122" s="298" t="s">
        <v>1122</v>
      </c>
      <c r="I122" s="44" t="s">
        <v>916</v>
      </c>
      <c r="J122" s="298" t="s">
        <v>1116</v>
      </c>
    </row>
    <row r="123" spans="1:10" ht="128.25">
      <c r="A123" s="540"/>
      <c r="B123" s="542"/>
      <c r="C123" s="303"/>
      <c r="D123" s="303"/>
      <c r="E123" s="298" t="s">
        <v>1123</v>
      </c>
      <c r="F123" s="303" t="s">
        <v>1124</v>
      </c>
      <c r="G123" s="44" t="s">
        <v>1125</v>
      </c>
      <c r="H123" s="298" t="s">
        <v>1122</v>
      </c>
      <c r="I123" s="44" t="s">
        <v>916</v>
      </c>
      <c r="J123" s="298" t="s">
        <v>1116</v>
      </c>
    </row>
    <row r="124" spans="1:10" ht="128.25">
      <c r="A124" s="540"/>
      <c r="B124" s="542"/>
      <c r="C124" s="298"/>
      <c r="D124" s="298"/>
      <c r="E124" s="298" t="s">
        <v>1126</v>
      </c>
      <c r="F124" s="298" t="s">
        <v>1127</v>
      </c>
      <c r="G124" s="44" t="s">
        <v>1128</v>
      </c>
      <c r="H124" s="298" t="s">
        <v>1122</v>
      </c>
      <c r="I124" s="44" t="s">
        <v>916</v>
      </c>
      <c r="J124" s="298" t="s">
        <v>1116</v>
      </c>
    </row>
    <row r="125" spans="1:10" ht="128.25">
      <c r="A125" s="540"/>
      <c r="B125" s="542"/>
      <c r="C125" s="303"/>
      <c r="D125" s="303"/>
      <c r="E125" s="298" t="s">
        <v>1129</v>
      </c>
      <c r="F125" s="303" t="s">
        <v>1130</v>
      </c>
      <c r="G125" s="44" t="s">
        <v>1131</v>
      </c>
      <c r="H125" s="298" t="s">
        <v>1122</v>
      </c>
      <c r="I125" s="44" t="s">
        <v>916</v>
      </c>
      <c r="J125" s="298" t="s">
        <v>1116</v>
      </c>
    </row>
    <row r="126" spans="1:10" ht="114">
      <c r="A126" s="540" t="s">
        <v>1108</v>
      </c>
      <c r="B126" s="541" t="s">
        <v>1109</v>
      </c>
      <c r="C126" s="298" t="s">
        <v>1132</v>
      </c>
      <c r="D126" s="298" t="s">
        <v>1133</v>
      </c>
      <c r="E126" s="298" t="s">
        <v>1134</v>
      </c>
      <c r="F126" s="298" t="s">
        <v>1135</v>
      </c>
      <c r="G126" s="44" t="s">
        <v>1136</v>
      </c>
      <c r="H126" s="298" t="s">
        <v>1137</v>
      </c>
      <c r="I126" s="44" t="s">
        <v>916</v>
      </c>
      <c r="J126" s="298" t="s">
        <v>1116</v>
      </c>
    </row>
    <row r="127" spans="1:10" ht="114">
      <c r="A127" s="540"/>
      <c r="B127" s="542"/>
      <c r="C127" s="303"/>
      <c r="D127" s="303"/>
      <c r="E127" s="298" t="s">
        <v>1138</v>
      </c>
      <c r="F127" s="303" t="s">
        <v>1139</v>
      </c>
      <c r="G127" s="44" t="s">
        <v>1136</v>
      </c>
      <c r="H127" s="298" t="s">
        <v>1137</v>
      </c>
      <c r="I127" s="44" t="s">
        <v>916</v>
      </c>
      <c r="J127" s="298" t="s">
        <v>1116</v>
      </c>
    </row>
    <row r="128" spans="1:10" ht="114">
      <c r="A128" s="540"/>
      <c r="B128" s="542"/>
      <c r="C128" s="298"/>
      <c r="D128" s="298"/>
      <c r="E128" s="298" t="s">
        <v>1140</v>
      </c>
      <c r="F128" s="298" t="s">
        <v>1141</v>
      </c>
      <c r="G128" s="44" t="s">
        <v>1136</v>
      </c>
      <c r="H128" s="298" t="s">
        <v>1137</v>
      </c>
      <c r="I128" s="44" t="s">
        <v>1142</v>
      </c>
      <c r="J128" s="298" t="s">
        <v>1116</v>
      </c>
    </row>
    <row r="129" spans="1:10" ht="156.75">
      <c r="A129" s="540" t="s">
        <v>1108</v>
      </c>
      <c r="B129" s="541" t="s">
        <v>1109</v>
      </c>
      <c r="C129" s="298" t="s">
        <v>1143</v>
      </c>
      <c r="D129" s="298" t="s">
        <v>1144</v>
      </c>
      <c r="E129" s="298" t="s">
        <v>1145</v>
      </c>
      <c r="F129" s="298" t="s">
        <v>1146</v>
      </c>
      <c r="G129" s="44" t="s">
        <v>1147</v>
      </c>
      <c r="H129" s="298" t="s">
        <v>1148</v>
      </c>
      <c r="I129" s="44" t="s">
        <v>916</v>
      </c>
      <c r="J129" s="298" t="s">
        <v>1116</v>
      </c>
    </row>
    <row r="130" spans="1:10" ht="156.75">
      <c r="A130" s="540"/>
      <c r="B130" s="542"/>
      <c r="C130" s="303"/>
      <c r="D130" s="303"/>
      <c r="E130" s="298" t="s">
        <v>1149</v>
      </c>
      <c r="F130" s="303" t="s">
        <v>1150</v>
      </c>
      <c r="G130" s="44" t="s">
        <v>1147</v>
      </c>
      <c r="H130" s="298" t="s">
        <v>1148</v>
      </c>
      <c r="I130" s="44" t="s">
        <v>916</v>
      </c>
      <c r="J130" s="298" t="s">
        <v>1116</v>
      </c>
    </row>
    <row r="131" spans="1:10" ht="156.75">
      <c r="A131" s="540"/>
      <c r="B131" s="542"/>
      <c r="C131" s="298"/>
      <c r="D131" s="298"/>
      <c r="E131" s="298" t="s">
        <v>1151</v>
      </c>
      <c r="F131" s="298" t="s">
        <v>1152</v>
      </c>
      <c r="G131" s="44" t="s">
        <v>1147</v>
      </c>
      <c r="H131" s="298" t="s">
        <v>1148</v>
      </c>
      <c r="I131" s="44" t="s">
        <v>916</v>
      </c>
      <c r="J131" s="298" t="s">
        <v>1116</v>
      </c>
    </row>
    <row r="132" spans="1:10" ht="99.75">
      <c r="A132" s="546" t="s">
        <v>1153</v>
      </c>
      <c r="B132" s="541" t="s">
        <v>1154</v>
      </c>
      <c r="C132" s="298" t="s">
        <v>1155</v>
      </c>
      <c r="D132" s="298" t="s">
        <v>1156</v>
      </c>
      <c r="E132" s="298" t="s">
        <v>1157</v>
      </c>
      <c r="F132" s="298" t="s">
        <v>1158</v>
      </c>
      <c r="G132" s="44" t="s">
        <v>1159</v>
      </c>
      <c r="H132" s="298" t="s">
        <v>1160</v>
      </c>
      <c r="I132" s="44" t="s">
        <v>926</v>
      </c>
      <c r="J132" s="298" t="s">
        <v>1161</v>
      </c>
    </row>
    <row r="133" spans="1:10" ht="99.75">
      <c r="A133" s="546"/>
      <c r="B133" s="542"/>
      <c r="C133" s="303"/>
      <c r="D133" s="303"/>
      <c r="E133" s="298" t="s">
        <v>1162</v>
      </c>
      <c r="F133" s="303" t="s">
        <v>1163</v>
      </c>
      <c r="G133" s="44" t="s">
        <v>1159</v>
      </c>
      <c r="H133" s="303" t="s">
        <v>1160</v>
      </c>
      <c r="I133" s="44" t="s">
        <v>926</v>
      </c>
      <c r="J133" s="298" t="s">
        <v>1161</v>
      </c>
    </row>
    <row r="134" spans="1:10" ht="114">
      <c r="A134" s="546"/>
      <c r="B134" s="542"/>
      <c r="C134" s="298" t="s">
        <v>1164</v>
      </c>
      <c r="D134" s="298" t="s">
        <v>1165</v>
      </c>
      <c r="E134" s="298" t="s">
        <v>1166</v>
      </c>
      <c r="F134" s="298" t="s">
        <v>1167</v>
      </c>
      <c r="G134" s="44" t="s">
        <v>1168</v>
      </c>
      <c r="H134" s="298" t="s">
        <v>1169</v>
      </c>
      <c r="I134" s="44" t="s">
        <v>926</v>
      </c>
      <c r="J134" s="298" t="s">
        <v>1161</v>
      </c>
    </row>
    <row r="135" spans="1:10" ht="114">
      <c r="A135" s="546"/>
      <c r="B135" s="542"/>
      <c r="C135" s="298"/>
      <c r="D135" s="298"/>
      <c r="E135" s="298" t="s">
        <v>1170</v>
      </c>
      <c r="F135" s="298" t="s">
        <v>1171</v>
      </c>
      <c r="G135" s="44" t="s">
        <v>1168</v>
      </c>
      <c r="H135" s="298" t="s">
        <v>1169</v>
      </c>
      <c r="I135" s="44" t="s">
        <v>926</v>
      </c>
      <c r="J135" s="298" t="s">
        <v>1161</v>
      </c>
    </row>
    <row r="136" spans="1:10" ht="114">
      <c r="A136" s="546"/>
      <c r="B136" s="542"/>
      <c r="C136" s="298"/>
      <c r="D136" s="298"/>
      <c r="E136" s="298" t="s">
        <v>1172</v>
      </c>
      <c r="F136" s="298" t="s">
        <v>1173</v>
      </c>
      <c r="G136" s="44" t="s">
        <v>1168</v>
      </c>
      <c r="H136" s="298" t="s">
        <v>1169</v>
      </c>
      <c r="I136" s="44" t="s">
        <v>926</v>
      </c>
      <c r="J136" s="298" t="s">
        <v>1161</v>
      </c>
    </row>
    <row r="137" spans="1:10" ht="114">
      <c r="A137" s="546"/>
      <c r="B137" s="542"/>
      <c r="C137" s="298"/>
      <c r="D137" s="298"/>
      <c r="E137" s="298" t="s">
        <v>1174</v>
      </c>
      <c r="F137" s="298" t="s">
        <v>1175</v>
      </c>
      <c r="G137" s="44" t="s">
        <v>1168</v>
      </c>
      <c r="H137" s="298" t="s">
        <v>1169</v>
      </c>
      <c r="I137" s="44" t="s">
        <v>926</v>
      </c>
      <c r="J137" s="298" t="s">
        <v>1161</v>
      </c>
    </row>
    <row r="138" spans="1:10" ht="114">
      <c r="A138" s="546"/>
      <c r="B138" s="542"/>
      <c r="C138" s="303"/>
      <c r="D138" s="303"/>
      <c r="E138" s="298" t="s">
        <v>1176</v>
      </c>
      <c r="F138" s="303" t="s">
        <v>1177</v>
      </c>
      <c r="G138" s="44" t="s">
        <v>1168</v>
      </c>
      <c r="H138" s="298" t="s">
        <v>1169</v>
      </c>
      <c r="I138" s="44" t="s">
        <v>926</v>
      </c>
      <c r="J138" s="298" t="s">
        <v>1161</v>
      </c>
    </row>
    <row r="139" spans="1:10" ht="128.25">
      <c r="A139" s="547" t="s">
        <v>1178</v>
      </c>
      <c r="B139" s="542" t="s">
        <v>1179</v>
      </c>
      <c r="C139" s="303" t="s">
        <v>1180</v>
      </c>
      <c r="D139" s="303" t="s">
        <v>1181</v>
      </c>
      <c r="E139" s="298" t="s">
        <v>1182</v>
      </c>
      <c r="F139" s="303" t="s">
        <v>1183</v>
      </c>
      <c r="G139" s="44" t="s">
        <v>1184</v>
      </c>
      <c r="H139" s="303" t="s">
        <v>1185</v>
      </c>
      <c r="I139" s="44" t="s">
        <v>932</v>
      </c>
      <c r="J139" s="298" t="s">
        <v>1186</v>
      </c>
    </row>
    <row r="140" spans="1:10" ht="99.75">
      <c r="A140" s="547"/>
      <c r="B140" s="542"/>
      <c r="C140" s="303" t="s">
        <v>1187</v>
      </c>
      <c r="D140" s="303" t="s">
        <v>1188</v>
      </c>
      <c r="E140" s="298" t="s">
        <v>1189</v>
      </c>
      <c r="F140" s="303" t="s">
        <v>1190</v>
      </c>
      <c r="G140" s="44" t="s">
        <v>1191</v>
      </c>
      <c r="H140" s="303" t="s">
        <v>1192</v>
      </c>
      <c r="I140" s="44" t="s">
        <v>932</v>
      </c>
      <c r="J140" s="298" t="s">
        <v>1186</v>
      </c>
    </row>
    <row r="141" spans="1:10" ht="99.75">
      <c r="A141" s="547"/>
      <c r="B141" s="542"/>
      <c r="C141" s="303"/>
      <c r="E141" s="298" t="s">
        <v>1193</v>
      </c>
      <c r="F141" s="303" t="s">
        <v>1194</v>
      </c>
      <c r="G141" s="44" t="s">
        <v>1191</v>
      </c>
      <c r="H141" s="303" t="s">
        <v>1192</v>
      </c>
      <c r="I141" s="44" t="s">
        <v>932</v>
      </c>
      <c r="J141" s="298" t="s">
        <v>1186</v>
      </c>
    </row>
    <row r="142" spans="1:10" ht="71.25">
      <c r="A142" s="547"/>
      <c r="B142" s="542"/>
      <c r="C142" s="303" t="s">
        <v>1195</v>
      </c>
      <c r="D142" s="298" t="s">
        <v>1196</v>
      </c>
      <c r="E142" s="298" t="s">
        <v>1197</v>
      </c>
      <c r="F142" s="298" t="s">
        <v>1198</v>
      </c>
      <c r="G142" s="44" t="s">
        <v>1199</v>
      </c>
      <c r="H142" s="298" t="s">
        <v>1200</v>
      </c>
      <c r="I142" s="44" t="s">
        <v>932</v>
      </c>
      <c r="J142" s="298" t="s">
        <v>1186</v>
      </c>
    </row>
    <row r="143" spans="1:10" ht="57">
      <c r="A143" s="547"/>
      <c r="B143" s="542"/>
      <c r="C143" s="303"/>
      <c r="D143" s="298"/>
      <c r="E143" s="298" t="s">
        <v>1201</v>
      </c>
      <c r="F143" s="298" t="s">
        <v>1202</v>
      </c>
      <c r="G143" s="44"/>
      <c r="H143" s="298"/>
      <c r="I143" s="44" t="s">
        <v>932</v>
      </c>
      <c r="J143" s="298" t="s">
        <v>1186</v>
      </c>
    </row>
    <row r="144" spans="1:10" ht="28.5">
      <c r="A144" s="547"/>
      <c r="B144" s="542"/>
      <c r="C144" s="303"/>
      <c r="D144" s="298"/>
      <c r="E144" s="298" t="s">
        <v>1203</v>
      </c>
      <c r="F144" s="298" t="s">
        <v>1204</v>
      </c>
      <c r="G144" s="44"/>
      <c r="H144" s="298"/>
      <c r="I144" s="44" t="s">
        <v>932</v>
      </c>
      <c r="J144" s="298" t="s">
        <v>1186</v>
      </c>
    </row>
    <row r="145" spans="1:10" ht="28.5">
      <c r="A145" s="547"/>
      <c r="B145" s="542"/>
      <c r="C145" s="303"/>
      <c r="D145" s="298"/>
      <c r="E145" s="298" t="s">
        <v>1205</v>
      </c>
      <c r="F145" s="298" t="s">
        <v>1206</v>
      </c>
      <c r="G145" s="44"/>
      <c r="H145" s="298"/>
      <c r="I145" s="44" t="s">
        <v>932</v>
      </c>
      <c r="J145" s="298" t="s">
        <v>1186</v>
      </c>
    </row>
    <row r="146" spans="1:10" ht="85.5">
      <c r="A146" s="547"/>
      <c r="B146" s="542"/>
      <c r="C146" s="303" t="s">
        <v>1207</v>
      </c>
      <c r="D146" s="303" t="s">
        <v>1208</v>
      </c>
      <c r="E146" s="298" t="s">
        <v>1209</v>
      </c>
      <c r="F146" s="303" t="s">
        <v>1210</v>
      </c>
      <c r="G146" s="303" t="s">
        <v>1211</v>
      </c>
      <c r="H146" s="303" t="s">
        <v>1212</v>
      </c>
      <c r="I146" s="44" t="s">
        <v>932</v>
      </c>
      <c r="J146" s="298" t="s">
        <v>1186</v>
      </c>
    </row>
    <row r="147" spans="1:10" ht="28.5">
      <c r="A147" s="548"/>
      <c r="B147" s="542"/>
      <c r="C147" s="303"/>
      <c r="D147" s="303"/>
      <c r="E147" s="298" t="s">
        <v>1213</v>
      </c>
      <c r="F147" s="303" t="s">
        <v>1214</v>
      </c>
      <c r="G147" s="303"/>
      <c r="H147" s="303"/>
      <c r="I147" s="44" t="s">
        <v>932</v>
      </c>
      <c r="J147" s="298" t="s">
        <v>1186</v>
      </c>
    </row>
    <row r="148" spans="1:10" ht="57">
      <c r="A148" s="548"/>
      <c r="B148" s="542"/>
      <c r="C148" s="298" t="s">
        <v>1215</v>
      </c>
      <c r="D148" s="298" t="s">
        <v>1216</v>
      </c>
      <c r="E148" s="298" t="s">
        <v>1217</v>
      </c>
      <c r="F148" s="298" t="s">
        <v>1216</v>
      </c>
      <c r="G148" s="44" t="s">
        <v>1218</v>
      </c>
      <c r="H148" s="298" t="s">
        <v>1219</v>
      </c>
      <c r="I148" s="44" t="s">
        <v>932</v>
      </c>
      <c r="J148" s="298" t="s">
        <v>1186</v>
      </c>
    </row>
    <row r="149" spans="1:10" ht="186.75" customHeight="1">
      <c r="A149" s="548" t="s">
        <v>1220</v>
      </c>
      <c r="B149" s="542" t="s">
        <v>1221</v>
      </c>
      <c r="C149" s="298" t="s">
        <v>1222</v>
      </c>
      <c r="D149" s="298" t="s">
        <v>1223</v>
      </c>
      <c r="E149" s="298" t="s">
        <v>1224</v>
      </c>
      <c r="F149" s="298" t="s">
        <v>1225</v>
      </c>
      <c r="G149" s="44" t="s">
        <v>1226</v>
      </c>
      <c r="H149" s="298" t="s">
        <v>1227</v>
      </c>
      <c r="I149" s="44" t="s">
        <v>1228</v>
      </c>
      <c r="J149" s="298" t="s">
        <v>1229</v>
      </c>
    </row>
    <row r="150" spans="1:10" ht="71.25">
      <c r="A150" s="548"/>
      <c r="B150" s="542"/>
      <c r="C150" s="303"/>
      <c r="D150" s="303"/>
      <c r="E150" s="298" t="s">
        <v>1230</v>
      </c>
      <c r="F150" s="303" t="s">
        <v>1231</v>
      </c>
      <c r="G150" s="303"/>
      <c r="H150" s="303"/>
      <c r="I150" s="44" t="s">
        <v>1228</v>
      </c>
      <c r="J150" s="298" t="s">
        <v>1229</v>
      </c>
    </row>
    <row r="151" spans="1:10" ht="42.75">
      <c r="A151" s="548"/>
      <c r="B151" s="542"/>
      <c r="C151" s="298"/>
      <c r="D151" s="298"/>
      <c r="E151" s="298" t="s">
        <v>1232</v>
      </c>
      <c r="F151" s="295" t="s">
        <v>1233</v>
      </c>
      <c r="G151" s="44"/>
      <c r="H151" s="298"/>
      <c r="I151" s="44" t="s">
        <v>1228</v>
      </c>
      <c r="J151" s="298" t="s">
        <v>1229</v>
      </c>
    </row>
    <row r="152" spans="1:10" ht="60">
      <c r="A152" s="548"/>
      <c r="B152" s="542"/>
      <c r="C152" s="298"/>
      <c r="D152" s="298"/>
      <c r="E152" s="298" t="s">
        <v>1234</v>
      </c>
      <c r="F152" s="227" t="s">
        <v>1235</v>
      </c>
      <c r="G152" s="225"/>
      <c r="H152" s="298"/>
      <c r="I152" s="44" t="s">
        <v>1228</v>
      </c>
      <c r="J152" s="298" t="s">
        <v>1229</v>
      </c>
    </row>
    <row r="153" spans="1:10" ht="156.75">
      <c r="A153" s="548"/>
      <c r="B153" s="542"/>
      <c r="C153" s="303" t="s">
        <v>1236</v>
      </c>
      <c r="D153" s="303" t="s">
        <v>1237</v>
      </c>
      <c r="E153" s="298" t="s">
        <v>1238</v>
      </c>
      <c r="F153" s="228" t="s">
        <v>1239</v>
      </c>
      <c r="G153" s="226" t="s">
        <v>1240</v>
      </c>
      <c r="H153" s="303" t="s">
        <v>1241</v>
      </c>
      <c r="I153" s="44" t="s">
        <v>1228</v>
      </c>
      <c r="J153" s="298" t="s">
        <v>1229</v>
      </c>
    </row>
    <row r="154" spans="1:10" ht="30">
      <c r="A154" s="307"/>
      <c r="B154" s="303"/>
      <c r="C154" s="303"/>
      <c r="D154" s="303"/>
      <c r="E154" s="298" t="s">
        <v>1242</v>
      </c>
      <c r="F154" s="224" t="s">
        <v>1243</v>
      </c>
      <c r="G154" s="226"/>
      <c r="H154" s="303"/>
      <c r="I154" s="44" t="s">
        <v>1228</v>
      </c>
      <c r="J154" s="298" t="s">
        <v>1229</v>
      </c>
    </row>
    <row r="155" spans="1:10" ht="30">
      <c r="A155" s="307"/>
      <c r="B155" s="303"/>
      <c r="C155" s="303"/>
      <c r="D155" s="303"/>
      <c r="E155" s="298" t="s">
        <v>1244</v>
      </c>
      <c r="F155" s="224" t="s">
        <v>1245</v>
      </c>
      <c r="G155" s="226"/>
      <c r="H155" s="303"/>
      <c r="I155" s="44" t="s">
        <v>1228</v>
      </c>
      <c r="J155" s="298" t="s">
        <v>1229</v>
      </c>
    </row>
    <row r="156" spans="1:10" ht="60">
      <c r="A156" s="307"/>
      <c r="B156" s="303"/>
      <c r="C156" s="303"/>
      <c r="D156" s="303"/>
      <c r="E156" s="298" t="s">
        <v>1246</v>
      </c>
      <c r="F156" s="224" t="s">
        <v>1247</v>
      </c>
      <c r="G156" s="226"/>
      <c r="H156" s="303"/>
      <c r="I156" s="44" t="s">
        <v>1228</v>
      </c>
      <c r="J156" s="298" t="s">
        <v>1229</v>
      </c>
    </row>
    <row r="157" spans="1:10" ht="128.25">
      <c r="A157" s="549" t="s">
        <v>1248</v>
      </c>
      <c r="B157" s="542" t="s">
        <v>1249</v>
      </c>
      <c r="C157" s="298" t="s">
        <v>1250</v>
      </c>
      <c r="D157" s="298" t="s">
        <v>1251</v>
      </c>
      <c r="E157" s="298" t="s">
        <v>1252</v>
      </c>
      <c r="F157" s="300" t="s">
        <v>1253</v>
      </c>
      <c r="G157" s="44" t="s">
        <v>1254</v>
      </c>
      <c r="H157" s="298" t="s">
        <v>1255</v>
      </c>
      <c r="I157" s="44" t="s">
        <v>944</v>
      </c>
      <c r="J157" s="298" t="s">
        <v>1256</v>
      </c>
    </row>
    <row r="158" spans="1:10" ht="28.5">
      <c r="A158" s="549"/>
      <c r="B158" s="542"/>
      <c r="C158" s="303"/>
      <c r="D158" s="303"/>
      <c r="E158" s="298" t="s">
        <v>1257</v>
      </c>
      <c r="F158" s="303" t="s">
        <v>1258</v>
      </c>
      <c r="G158" s="303"/>
      <c r="H158" s="303"/>
      <c r="I158" s="44" t="s">
        <v>944</v>
      </c>
      <c r="J158" s="298" t="s">
        <v>1256</v>
      </c>
    </row>
    <row r="159" spans="1:10" ht="57">
      <c r="A159" s="549"/>
      <c r="B159" s="542"/>
      <c r="C159" s="298" t="s">
        <v>1259</v>
      </c>
      <c r="D159" s="298" t="s">
        <v>1260</v>
      </c>
      <c r="E159" s="298" t="s">
        <v>1261</v>
      </c>
      <c r="F159" s="298" t="s">
        <v>1262</v>
      </c>
      <c r="G159" s="44" t="s">
        <v>1263</v>
      </c>
      <c r="H159" s="298" t="s">
        <v>1264</v>
      </c>
      <c r="I159" s="44" t="s">
        <v>944</v>
      </c>
      <c r="J159" s="298" t="s">
        <v>1256</v>
      </c>
    </row>
    <row r="160" spans="1:10" ht="42.75">
      <c r="A160" s="549"/>
      <c r="B160" s="542"/>
      <c r="C160" s="303" t="s">
        <v>1265</v>
      </c>
      <c r="D160" s="303" t="s">
        <v>1266</v>
      </c>
      <c r="E160" s="298" t="s">
        <v>1267</v>
      </c>
      <c r="F160" s="303" t="s">
        <v>1268</v>
      </c>
      <c r="G160" s="44" t="s">
        <v>1269</v>
      </c>
      <c r="H160" s="303" t="s">
        <v>1270</v>
      </c>
      <c r="I160" s="44" t="s">
        <v>944</v>
      </c>
      <c r="J160" s="298" t="s">
        <v>1256</v>
      </c>
    </row>
    <row r="161" spans="1:10" ht="57">
      <c r="A161" s="550" t="s">
        <v>1271</v>
      </c>
      <c r="B161" s="542" t="s">
        <v>1272</v>
      </c>
      <c r="C161" s="298" t="s">
        <v>1273</v>
      </c>
      <c r="D161" s="298" t="s">
        <v>1274</v>
      </c>
      <c r="E161" s="298" t="s">
        <v>1275</v>
      </c>
      <c r="F161" s="298" t="s">
        <v>1276</v>
      </c>
      <c r="G161" s="44" t="s">
        <v>1277</v>
      </c>
      <c r="H161" s="298" t="s">
        <v>1278</v>
      </c>
      <c r="I161" s="44" t="s">
        <v>958</v>
      </c>
      <c r="J161" s="298" t="s">
        <v>1279</v>
      </c>
    </row>
    <row r="162" spans="1:10" ht="85.5">
      <c r="A162" s="550"/>
      <c r="B162" s="542"/>
      <c r="C162" s="303" t="s">
        <v>1280</v>
      </c>
      <c r="D162" s="303" t="s">
        <v>1281</v>
      </c>
      <c r="E162" s="298" t="s">
        <v>1282</v>
      </c>
      <c r="F162" s="303" t="s">
        <v>1283</v>
      </c>
      <c r="G162" s="44" t="s">
        <v>1284</v>
      </c>
      <c r="H162" s="303" t="s">
        <v>1285</v>
      </c>
      <c r="I162" s="44" t="s">
        <v>958</v>
      </c>
      <c r="J162" s="298" t="s">
        <v>1279</v>
      </c>
    </row>
    <row r="163" spans="1:10" ht="42.75">
      <c r="A163" s="550"/>
      <c r="B163" s="542"/>
      <c r="C163" s="298"/>
      <c r="D163" s="298"/>
      <c r="E163" s="298" t="s">
        <v>1286</v>
      </c>
      <c r="F163" s="298" t="s">
        <v>1287</v>
      </c>
      <c r="G163" s="44"/>
      <c r="H163" s="298"/>
      <c r="I163" s="44" t="s">
        <v>958</v>
      </c>
      <c r="J163" s="298" t="s">
        <v>1279</v>
      </c>
    </row>
    <row r="164" spans="1:10" ht="42.75">
      <c r="A164" s="550"/>
      <c r="B164" s="542"/>
      <c r="C164" s="303"/>
      <c r="D164" s="303"/>
      <c r="E164" s="298" t="s">
        <v>1288</v>
      </c>
      <c r="F164" s="303" t="s">
        <v>1289</v>
      </c>
      <c r="G164" s="303"/>
      <c r="H164" s="303"/>
      <c r="I164" s="44" t="s">
        <v>958</v>
      </c>
      <c r="J164" s="298" t="s">
        <v>1279</v>
      </c>
    </row>
    <row r="165" spans="1:10" ht="114">
      <c r="A165" s="551" t="s">
        <v>1290</v>
      </c>
      <c r="B165" s="542" t="s">
        <v>1291</v>
      </c>
      <c r="C165" s="298" t="s">
        <v>1292</v>
      </c>
      <c r="D165" s="298" t="s">
        <v>1293</v>
      </c>
      <c r="E165" s="298" t="s">
        <v>1294</v>
      </c>
      <c r="F165" s="298" t="s">
        <v>1295</v>
      </c>
      <c r="G165" s="44" t="s">
        <v>1296</v>
      </c>
      <c r="H165" s="298" t="s">
        <v>1297</v>
      </c>
      <c r="I165" s="44" t="s">
        <v>1024</v>
      </c>
      <c r="J165" s="298" t="s">
        <v>1298</v>
      </c>
    </row>
    <row r="166" spans="1:10" ht="99.75">
      <c r="A166" s="551"/>
      <c r="B166" s="542"/>
      <c r="C166" s="298" t="s">
        <v>1299</v>
      </c>
      <c r="D166" s="303" t="s">
        <v>1300</v>
      </c>
      <c r="E166" s="298" t="s">
        <v>1301</v>
      </c>
      <c r="F166" s="303" t="s">
        <v>1302</v>
      </c>
      <c r="G166" s="44" t="s">
        <v>1303</v>
      </c>
      <c r="H166" s="303" t="s">
        <v>1304</v>
      </c>
      <c r="I166" s="44" t="s">
        <v>1054</v>
      </c>
      <c r="J166" s="298" t="s">
        <v>1305</v>
      </c>
    </row>
    <row r="167" spans="1:10" ht="85.5">
      <c r="A167" s="551"/>
      <c r="B167" s="542"/>
      <c r="C167" s="298" t="s">
        <v>1306</v>
      </c>
      <c r="D167" s="303" t="s">
        <v>1307</v>
      </c>
      <c r="E167" s="298" t="s">
        <v>1308</v>
      </c>
      <c r="F167" s="303" t="s">
        <v>1309</v>
      </c>
      <c r="G167" s="44" t="s">
        <v>1310</v>
      </c>
      <c r="H167" s="303" t="s">
        <v>1311</v>
      </c>
      <c r="I167" s="44" t="s">
        <v>1078</v>
      </c>
      <c r="J167" s="298" t="s">
        <v>1312</v>
      </c>
    </row>
    <row r="168" spans="1:10" ht="71.25">
      <c r="A168" s="551"/>
      <c r="B168" s="542"/>
      <c r="C168" s="298" t="s">
        <v>1313</v>
      </c>
      <c r="D168" s="303" t="s">
        <v>1314</v>
      </c>
      <c r="E168" s="298" t="s">
        <v>1315</v>
      </c>
      <c r="F168" s="303" t="s">
        <v>1316</v>
      </c>
      <c r="G168" s="44" t="s">
        <v>1317</v>
      </c>
      <c r="H168" s="303" t="s">
        <v>1318</v>
      </c>
      <c r="I168" s="44" t="s">
        <v>1319</v>
      </c>
      <c r="J168" s="298" t="s">
        <v>1320</v>
      </c>
    </row>
    <row r="169" spans="1:10" ht="85.5">
      <c r="A169" s="551"/>
      <c r="B169" s="542"/>
      <c r="C169" s="298" t="s">
        <v>1321</v>
      </c>
      <c r="D169" s="303" t="s">
        <v>1322</v>
      </c>
      <c r="E169" s="298" t="s">
        <v>1323</v>
      </c>
      <c r="F169" s="303" t="s">
        <v>1324</v>
      </c>
      <c r="G169" s="44" t="s">
        <v>1325</v>
      </c>
      <c r="H169" s="303" t="s">
        <v>1326</v>
      </c>
      <c r="I169" s="44" t="s">
        <v>1327</v>
      </c>
      <c r="J169" s="298" t="s">
        <v>1328</v>
      </c>
    </row>
    <row r="170" spans="1:10" ht="42.75">
      <c r="A170" s="551"/>
      <c r="B170" s="542"/>
      <c r="C170" s="298"/>
      <c r="D170" s="303"/>
      <c r="E170" s="298" t="s">
        <v>1329</v>
      </c>
      <c r="F170" s="303" t="s">
        <v>1330</v>
      </c>
      <c r="G170" s="303"/>
      <c r="H170" s="303"/>
      <c r="I170" s="44" t="s">
        <v>1327</v>
      </c>
      <c r="J170" s="298" t="s">
        <v>1328</v>
      </c>
    </row>
    <row r="171" spans="1:10" ht="85.5">
      <c r="A171" s="551"/>
      <c r="B171" s="542"/>
      <c r="C171" s="298" t="s">
        <v>1331</v>
      </c>
      <c r="D171" s="298" t="s">
        <v>1332</v>
      </c>
      <c r="E171" s="298" t="s">
        <v>1333</v>
      </c>
      <c r="F171" s="298" t="s">
        <v>1334</v>
      </c>
      <c r="G171" s="44" t="s">
        <v>1335</v>
      </c>
      <c r="H171" s="298" t="s">
        <v>1336</v>
      </c>
      <c r="I171" s="44" t="s">
        <v>1337</v>
      </c>
      <c r="J171" s="298" t="s">
        <v>1338</v>
      </c>
    </row>
    <row r="172" spans="1:10" ht="85.5">
      <c r="A172" s="551"/>
      <c r="B172" s="542"/>
      <c r="C172" s="298" t="s">
        <v>1339</v>
      </c>
      <c r="D172" s="303" t="s">
        <v>1340</v>
      </c>
      <c r="E172" s="298" t="s">
        <v>1341</v>
      </c>
      <c r="F172" s="303" t="s">
        <v>1342</v>
      </c>
      <c r="G172" s="44" t="s">
        <v>1343</v>
      </c>
      <c r="H172" s="303" t="s">
        <v>1344</v>
      </c>
      <c r="I172" s="44" t="s">
        <v>1345</v>
      </c>
      <c r="J172" s="298" t="s">
        <v>1346</v>
      </c>
    </row>
    <row r="173" spans="1:10" ht="57">
      <c r="A173" s="308"/>
      <c r="B173" s="303"/>
      <c r="C173" s="298"/>
      <c r="D173" s="303"/>
      <c r="E173" s="298" t="s">
        <v>1347</v>
      </c>
      <c r="F173" s="303" t="s">
        <v>1348</v>
      </c>
      <c r="G173" s="303"/>
      <c r="H173" s="303"/>
      <c r="I173" s="44" t="s">
        <v>1345</v>
      </c>
      <c r="J173" s="298" t="s">
        <v>1346</v>
      </c>
    </row>
    <row r="174" spans="1:10" ht="105">
      <c r="A174" s="552" t="s">
        <v>1349</v>
      </c>
      <c r="B174" s="542" t="s">
        <v>1350</v>
      </c>
      <c r="C174" s="298" t="s">
        <v>1351</v>
      </c>
      <c r="D174" s="269" t="s">
        <v>1731</v>
      </c>
      <c r="E174" s="298" t="s">
        <v>1353</v>
      </c>
      <c r="F174" s="298" t="s">
        <v>1354</v>
      </c>
      <c r="G174" s="44" t="s">
        <v>1355</v>
      </c>
      <c r="H174" s="298" t="s">
        <v>1356</v>
      </c>
      <c r="I174" s="44" t="s">
        <v>1357</v>
      </c>
      <c r="J174" s="298" t="s">
        <v>1358</v>
      </c>
    </row>
    <row r="175" spans="1:10" ht="42.75">
      <c r="A175" s="552"/>
      <c r="B175" s="542"/>
      <c r="C175" s="303"/>
      <c r="D175" s="303"/>
      <c r="E175" s="298" t="s">
        <v>1359</v>
      </c>
      <c r="F175" s="303" t="s">
        <v>1360</v>
      </c>
      <c r="G175" s="303"/>
      <c r="H175" s="303"/>
      <c r="I175" s="44" t="s">
        <v>1357</v>
      </c>
      <c r="J175" s="298" t="s">
        <v>1358</v>
      </c>
    </row>
    <row r="176" spans="1:10" ht="85.5">
      <c r="A176" s="552"/>
      <c r="B176" s="542"/>
      <c r="C176" s="298" t="s">
        <v>1361</v>
      </c>
      <c r="D176" s="298" t="s">
        <v>1362</v>
      </c>
      <c r="E176" s="298" t="s">
        <v>1363</v>
      </c>
      <c r="F176" s="298" t="s">
        <v>1364</v>
      </c>
      <c r="G176" s="44" t="s">
        <v>1365</v>
      </c>
      <c r="H176" s="298" t="s">
        <v>1366</v>
      </c>
      <c r="I176" s="44" t="s">
        <v>1357</v>
      </c>
      <c r="J176" s="298" t="s">
        <v>1358</v>
      </c>
    </row>
    <row r="177" spans="1:10" ht="42.75">
      <c r="A177" s="552"/>
      <c r="B177" s="542"/>
      <c r="C177" s="303"/>
      <c r="D177" s="303"/>
      <c r="E177" s="298" t="s">
        <v>1367</v>
      </c>
      <c r="F177" s="303" t="s">
        <v>1368</v>
      </c>
      <c r="G177" s="303"/>
      <c r="H177" s="303"/>
      <c r="I177" s="44" t="s">
        <v>1357</v>
      </c>
      <c r="J177" s="298" t="s">
        <v>1358</v>
      </c>
    </row>
  </sheetData>
  <mergeCells count="68">
    <mergeCell ref="A1:J1"/>
    <mergeCell ref="A2:D2"/>
    <mergeCell ref="E2:J2"/>
    <mergeCell ref="A3:B3"/>
    <mergeCell ref="C3:D3"/>
    <mergeCell ref="E3:F3"/>
    <mergeCell ref="G3:H3"/>
    <mergeCell ref="I3:J3"/>
    <mergeCell ref="A5:A14"/>
    <mergeCell ref="B5:B14"/>
    <mergeCell ref="A15:A23"/>
    <mergeCell ref="B15:B23"/>
    <mergeCell ref="A24:A27"/>
    <mergeCell ref="B24:B27"/>
    <mergeCell ref="A28:A31"/>
    <mergeCell ref="B28:B31"/>
    <mergeCell ref="A32:A36"/>
    <mergeCell ref="B32:B36"/>
    <mergeCell ref="A37:A40"/>
    <mergeCell ref="B37:B40"/>
    <mergeCell ref="A45:B45"/>
    <mergeCell ref="C45:D45"/>
    <mergeCell ref="E45:F45"/>
    <mergeCell ref="G45:H45"/>
    <mergeCell ref="I45:J45"/>
    <mergeCell ref="A41:A42"/>
    <mergeCell ref="B41:B42"/>
    <mergeCell ref="A43:J43"/>
    <mergeCell ref="A44:D44"/>
    <mergeCell ref="E44:J44"/>
    <mergeCell ref="A47:A56"/>
    <mergeCell ref="B47:B56"/>
    <mergeCell ref="A58:A67"/>
    <mergeCell ref="B58:B67"/>
    <mergeCell ref="A68:A77"/>
    <mergeCell ref="B68:B77"/>
    <mergeCell ref="A78:A87"/>
    <mergeCell ref="B78:B87"/>
    <mergeCell ref="A88:A96"/>
    <mergeCell ref="B88:B96"/>
    <mergeCell ref="A97:A106"/>
    <mergeCell ref="B97:B106"/>
    <mergeCell ref="A107:A116"/>
    <mergeCell ref="B107:B116"/>
    <mergeCell ref="A117:A120"/>
    <mergeCell ref="B117:B120"/>
    <mergeCell ref="A122:A125"/>
    <mergeCell ref="B122:B125"/>
    <mergeCell ref="A126:A128"/>
    <mergeCell ref="B126:B128"/>
    <mergeCell ref="A129:A131"/>
    <mergeCell ref="B129:B131"/>
    <mergeCell ref="A132:A138"/>
    <mergeCell ref="B132:B138"/>
    <mergeCell ref="A139:A146"/>
    <mergeCell ref="B139:B146"/>
    <mergeCell ref="A147:A148"/>
    <mergeCell ref="B147:B148"/>
    <mergeCell ref="A149:A153"/>
    <mergeCell ref="B149:B153"/>
    <mergeCell ref="A174:A177"/>
    <mergeCell ref="B174:B177"/>
    <mergeCell ref="A157:A160"/>
    <mergeCell ref="B157:B160"/>
    <mergeCell ref="A161:A164"/>
    <mergeCell ref="B161:B164"/>
    <mergeCell ref="A165:A172"/>
    <mergeCell ref="B165:B172"/>
  </mergeCells>
  <phoneticPr fontId="18" type="noConversion"/>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EABC-9218-4086-BC7D-8C00ED0B997B}">
  <dimension ref="A1:H6"/>
  <sheetViews>
    <sheetView workbookViewId="0">
      <selection activeCell="B6" sqref="B6"/>
    </sheetView>
  </sheetViews>
  <sheetFormatPr baseColWidth="10" defaultColWidth="13.85546875" defaultRowHeight="15"/>
  <cols>
    <col min="1" max="1" width="6.28515625" customWidth="1"/>
    <col min="2" max="2" width="10.85546875" bestFit="1" customWidth="1"/>
    <col min="3" max="3" width="33.7109375" customWidth="1"/>
    <col min="4" max="4" width="16.28515625" bestFit="1" customWidth="1"/>
    <col min="5" max="5" width="23.140625" customWidth="1"/>
    <col min="6" max="6" width="18.140625" customWidth="1"/>
    <col min="7" max="7" width="15.7109375" bestFit="1" customWidth="1"/>
  </cols>
  <sheetData>
    <row r="1" spans="1:8" ht="19.149999999999999" customHeight="1">
      <c r="A1" s="655" t="s">
        <v>1732</v>
      </c>
      <c r="B1" s="655"/>
      <c r="C1" s="655"/>
      <c r="D1" s="655"/>
      <c r="E1" s="655"/>
      <c r="F1" s="655"/>
      <c r="G1" s="655"/>
      <c r="H1" s="655"/>
    </row>
    <row r="2" spans="1:8" ht="34.5">
      <c r="A2" s="276" t="s">
        <v>117</v>
      </c>
      <c r="B2" s="276" t="s">
        <v>1733</v>
      </c>
      <c r="C2" s="276" t="s">
        <v>1734</v>
      </c>
      <c r="D2" s="276" t="s">
        <v>1735</v>
      </c>
      <c r="E2" s="276" t="s">
        <v>1438</v>
      </c>
      <c r="F2" s="276" t="s">
        <v>1736</v>
      </c>
      <c r="G2" s="276" t="s">
        <v>1737</v>
      </c>
      <c r="H2" s="276" t="s">
        <v>1738</v>
      </c>
    </row>
    <row r="3" spans="1:8" ht="78" customHeight="1">
      <c r="A3" s="277" t="s">
        <v>1739</v>
      </c>
      <c r="B3" s="277" t="s">
        <v>442</v>
      </c>
      <c r="C3" s="278" t="s">
        <v>1740</v>
      </c>
      <c r="D3" s="279" t="s">
        <v>1741</v>
      </c>
      <c r="E3" s="277" t="s">
        <v>1742</v>
      </c>
      <c r="F3" s="277">
        <v>2</v>
      </c>
      <c r="G3" s="277">
        <v>120000000</v>
      </c>
      <c r="H3" s="279" t="s">
        <v>1410</v>
      </c>
    </row>
    <row r="4" spans="1:8" ht="39" customHeight="1">
      <c r="A4" s="280" t="s">
        <v>1743</v>
      </c>
      <c r="B4" s="280" t="s">
        <v>665</v>
      </c>
      <c r="C4" s="280" t="s">
        <v>1744</v>
      </c>
      <c r="D4" s="281" t="s">
        <v>1741</v>
      </c>
      <c r="E4" s="280" t="s">
        <v>1745</v>
      </c>
      <c r="F4" s="280">
        <v>2</v>
      </c>
      <c r="G4" s="280">
        <v>120000000</v>
      </c>
      <c r="H4" s="281" t="s">
        <v>1410</v>
      </c>
    </row>
    <row r="5" spans="1:8" ht="67.5">
      <c r="A5" s="277" t="s">
        <v>1746</v>
      </c>
      <c r="B5" s="277" t="s">
        <v>684</v>
      </c>
      <c r="C5" s="278" t="s">
        <v>1740</v>
      </c>
      <c r="D5" s="279" t="s">
        <v>1747</v>
      </c>
      <c r="E5" s="277" t="s">
        <v>1742</v>
      </c>
      <c r="F5" s="277">
        <v>1</v>
      </c>
      <c r="G5" s="277">
        <v>2000000</v>
      </c>
      <c r="H5" s="279" t="s">
        <v>1748</v>
      </c>
    </row>
    <row r="6" spans="1:8" ht="72" customHeight="1">
      <c r="A6" s="280" t="s">
        <v>1749</v>
      </c>
      <c r="B6" s="280" t="s">
        <v>1750</v>
      </c>
      <c r="C6" s="280" t="s">
        <v>1751</v>
      </c>
      <c r="D6" s="281" t="s">
        <v>1752</v>
      </c>
      <c r="E6" s="280" t="s">
        <v>1753</v>
      </c>
      <c r="F6" s="280">
        <v>1</v>
      </c>
      <c r="G6" s="280">
        <v>300000000</v>
      </c>
      <c r="H6" s="281" t="s">
        <v>1748</v>
      </c>
    </row>
  </sheetData>
  <mergeCells count="1">
    <mergeCell ref="A1:H1"/>
  </mergeCells>
  <phoneticPr fontId="18"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C2CBE-E49E-4666-9ED1-E7655FD33FED}">
  <dimension ref="A1:L11"/>
  <sheetViews>
    <sheetView topLeftCell="A2" workbookViewId="0">
      <selection activeCell="B11" sqref="B11"/>
    </sheetView>
  </sheetViews>
  <sheetFormatPr baseColWidth="10" defaultColWidth="11.42578125" defaultRowHeight="15"/>
  <cols>
    <col min="1" max="1" width="6.85546875" customWidth="1"/>
    <col min="2" max="2" width="15.42578125" customWidth="1"/>
    <col min="3" max="3" width="15.28515625" customWidth="1"/>
    <col min="4" max="4" width="19.140625" customWidth="1"/>
    <col min="5" max="5" width="14.42578125" customWidth="1"/>
    <col min="6" max="6" width="14.85546875" customWidth="1"/>
    <col min="7" max="7" width="14.28515625" customWidth="1"/>
    <col min="11" max="11" width="14.5703125" customWidth="1"/>
  </cols>
  <sheetData>
    <row r="1" spans="1:12" ht="19.149999999999999" customHeight="1">
      <c r="A1" s="656" t="s">
        <v>1754</v>
      </c>
      <c r="B1" s="656"/>
      <c r="C1" s="656"/>
      <c r="D1" s="656"/>
      <c r="E1" s="656"/>
      <c r="F1" s="656"/>
      <c r="G1" s="656"/>
      <c r="H1" s="656"/>
      <c r="I1" s="656"/>
      <c r="J1" s="656"/>
      <c r="K1" s="656"/>
      <c r="L1" s="656"/>
    </row>
    <row r="2" spans="1:12" ht="94.5">
      <c r="A2" s="40" t="s">
        <v>117</v>
      </c>
      <c r="B2" s="40" t="s">
        <v>1755</v>
      </c>
      <c r="C2" s="40" t="s">
        <v>1756</v>
      </c>
      <c r="D2" s="40" t="s">
        <v>1438</v>
      </c>
      <c r="E2" s="40" t="s">
        <v>1757</v>
      </c>
      <c r="F2" s="40" t="s">
        <v>1758</v>
      </c>
      <c r="G2" s="40" t="s">
        <v>1759</v>
      </c>
      <c r="H2" s="40" t="s">
        <v>1760</v>
      </c>
      <c r="I2" s="40" t="s">
        <v>1761</v>
      </c>
      <c r="J2" s="40" t="s">
        <v>1737</v>
      </c>
      <c r="K2" s="40" t="s">
        <v>1762</v>
      </c>
      <c r="L2" s="40" t="s">
        <v>1763</v>
      </c>
    </row>
    <row r="3" spans="1:12" ht="69.75" customHeight="1">
      <c r="A3" s="11" t="s">
        <v>1764</v>
      </c>
      <c r="B3" s="282" t="s">
        <v>1765</v>
      </c>
      <c r="C3" s="11" t="s">
        <v>1750</v>
      </c>
      <c r="D3" s="11" t="s">
        <v>1766</v>
      </c>
      <c r="E3" s="275" t="s">
        <v>1767</v>
      </c>
      <c r="F3" s="11"/>
      <c r="G3" s="11" t="s">
        <v>1768</v>
      </c>
      <c r="H3" s="11">
        <v>4</v>
      </c>
      <c r="I3" s="11" t="s">
        <v>1769</v>
      </c>
      <c r="J3" s="11"/>
      <c r="K3" s="11"/>
      <c r="L3" s="11" t="s">
        <v>1770</v>
      </c>
    </row>
    <row r="4" spans="1:12" ht="105">
      <c r="A4" s="15" t="s">
        <v>1771</v>
      </c>
      <c r="B4" s="282" t="s">
        <v>1772</v>
      </c>
      <c r="C4" s="15"/>
      <c r="D4" s="15" t="s">
        <v>1773</v>
      </c>
      <c r="E4" s="284" t="s">
        <v>1767</v>
      </c>
      <c r="F4" s="15"/>
      <c r="G4" s="11" t="s">
        <v>1774</v>
      </c>
      <c r="H4" s="11">
        <v>4</v>
      </c>
      <c r="I4" s="15" t="s">
        <v>1775</v>
      </c>
      <c r="J4" s="15"/>
      <c r="K4" s="15"/>
      <c r="L4" s="11" t="s">
        <v>1770</v>
      </c>
    </row>
    <row r="5" spans="1:12" ht="75">
      <c r="A5" s="11" t="s">
        <v>1776</v>
      </c>
      <c r="B5" s="282" t="s">
        <v>1777</v>
      </c>
      <c r="C5" s="11" t="s">
        <v>1750</v>
      </c>
      <c r="D5" s="11" t="s">
        <v>1778</v>
      </c>
      <c r="E5" s="284" t="s">
        <v>1767</v>
      </c>
      <c r="F5" s="11"/>
      <c r="G5" s="11" t="s">
        <v>1768</v>
      </c>
      <c r="H5" s="11">
        <v>4</v>
      </c>
      <c r="I5" s="15" t="s">
        <v>1775</v>
      </c>
      <c r="J5" s="11"/>
      <c r="K5" s="11"/>
      <c r="L5" s="11" t="s">
        <v>1770</v>
      </c>
    </row>
    <row r="6" spans="1:12" ht="90">
      <c r="A6" s="15" t="s">
        <v>1779</v>
      </c>
      <c r="B6" s="283" t="s">
        <v>1780</v>
      </c>
      <c r="C6" s="11" t="s">
        <v>1750</v>
      </c>
      <c r="D6" s="15" t="s">
        <v>1781</v>
      </c>
      <c r="E6" s="284" t="s">
        <v>1767</v>
      </c>
      <c r="F6" s="15"/>
      <c r="G6" s="11" t="s">
        <v>1782</v>
      </c>
      <c r="H6" s="11">
        <v>4</v>
      </c>
      <c r="I6" s="15" t="s">
        <v>1775</v>
      </c>
      <c r="J6" s="15"/>
      <c r="K6" s="284" t="s">
        <v>1748</v>
      </c>
      <c r="L6" s="11" t="s">
        <v>1770</v>
      </c>
    </row>
    <row r="7" spans="1:12" ht="105">
      <c r="A7" s="11" t="s">
        <v>1783</v>
      </c>
      <c r="B7" s="282" t="s">
        <v>1784</v>
      </c>
      <c r="C7" s="11"/>
      <c r="D7" s="11" t="s">
        <v>1785</v>
      </c>
      <c r="E7" s="284" t="s">
        <v>1767</v>
      </c>
      <c r="F7" s="11"/>
      <c r="G7" s="11" t="s">
        <v>1768</v>
      </c>
      <c r="H7" s="11">
        <v>4</v>
      </c>
      <c r="I7" s="15" t="s">
        <v>1775</v>
      </c>
      <c r="J7" s="11"/>
      <c r="K7" s="11"/>
      <c r="L7" s="11" t="s">
        <v>1770</v>
      </c>
    </row>
    <row r="8" spans="1:12" ht="210">
      <c r="A8" s="15" t="s">
        <v>1786</v>
      </c>
      <c r="B8" s="283" t="s">
        <v>1787</v>
      </c>
      <c r="C8" s="11" t="s">
        <v>1750</v>
      </c>
      <c r="D8" s="15" t="s">
        <v>1788</v>
      </c>
      <c r="E8" s="284" t="s">
        <v>1767</v>
      </c>
      <c r="F8" s="15"/>
      <c r="G8" s="11" t="s">
        <v>1789</v>
      </c>
      <c r="H8" s="11">
        <v>4</v>
      </c>
      <c r="I8" s="15" t="s">
        <v>1775</v>
      </c>
      <c r="J8" s="15"/>
      <c r="K8" s="284" t="s">
        <v>1748</v>
      </c>
      <c r="L8" s="11" t="s">
        <v>1770</v>
      </c>
    </row>
    <row r="9" spans="1:12" ht="150">
      <c r="A9" s="11" t="s">
        <v>1790</v>
      </c>
      <c r="B9" s="282" t="s">
        <v>1791</v>
      </c>
      <c r="C9" s="11" t="s">
        <v>1750</v>
      </c>
      <c r="D9" s="11" t="s">
        <v>1792</v>
      </c>
      <c r="E9" s="284" t="s">
        <v>1767</v>
      </c>
      <c r="F9" s="11"/>
      <c r="G9" s="11" t="s">
        <v>1768</v>
      </c>
      <c r="H9" s="11">
        <v>4</v>
      </c>
      <c r="I9" s="15" t="s">
        <v>1775</v>
      </c>
      <c r="J9" s="11"/>
      <c r="K9" s="275" t="s">
        <v>1748</v>
      </c>
      <c r="L9" s="11" t="s">
        <v>1770</v>
      </c>
    </row>
    <row r="10" spans="1:12" ht="90">
      <c r="A10" s="15" t="s">
        <v>1793</v>
      </c>
      <c r="B10" s="283" t="s">
        <v>1794</v>
      </c>
      <c r="C10" s="15"/>
      <c r="D10" s="11" t="s">
        <v>1792</v>
      </c>
      <c r="E10" s="284" t="s">
        <v>1767</v>
      </c>
      <c r="F10" s="15"/>
      <c r="G10" s="11" t="s">
        <v>1795</v>
      </c>
      <c r="H10" s="11">
        <v>4</v>
      </c>
      <c r="I10" s="15" t="s">
        <v>1775</v>
      </c>
      <c r="J10" s="15"/>
      <c r="K10" s="284" t="s">
        <v>1748</v>
      </c>
      <c r="L10" s="11" t="s">
        <v>1770</v>
      </c>
    </row>
    <row r="11" spans="1:12" ht="150">
      <c r="A11" s="11" t="s">
        <v>1796</v>
      </c>
      <c r="B11" s="282" t="s">
        <v>1797</v>
      </c>
      <c r="C11" s="11"/>
      <c r="D11" s="11" t="s">
        <v>1798</v>
      </c>
      <c r="E11" s="284" t="s">
        <v>1767</v>
      </c>
      <c r="F11" s="11"/>
      <c r="G11" s="11" t="s">
        <v>1799</v>
      </c>
      <c r="H11" s="11">
        <v>4</v>
      </c>
      <c r="I11" s="15" t="s">
        <v>1775</v>
      </c>
      <c r="J11" s="11"/>
      <c r="K11" s="284" t="s">
        <v>1748</v>
      </c>
      <c r="L11" s="11" t="s">
        <v>1770</v>
      </c>
    </row>
  </sheetData>
  <mergeCells count="1">
    <mergeCell ref="A1:L1"/>
  </mergeCells>
  <phoneticPr fontId="18" type="noConversion"/>
  <printOptions gridLines="1"/>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A4D36-DE1E-463B-80FE-DC33267737A9}">
  <dimension ref="A1:K53"/>
  <sheetViews>
    <sheetView zoomScale="85" zoomScaleNormal="85" workbookViewId="0">
      <selection activeCell="G2" sqref="G2"/>
    </sheetView>
  </sheetViews>
  <sheetFormatPr baseColWidth="10" defaultColWidth="11.42578125" defaultRowHeight="15"/>
  <cols>
    <col min="1" max="1" width="9.5703125" style="5" customWidth="1"/>
    <col min="2" max="2" width="49.28515625" style="6" bestFit="1" customWidth="1"/>
    <col min="3" max="3" width="23" style="25" customWidth="1"/>
    <col min="4" max="4" width="20.42578125" bestFit="1" customWidth="1"/>
    <col min="5" max="5" width="20.5703125" customWidth="1"/>
    <col min="6" max="7" width="15.28515625" customWidth="1"/>
    <col min="8" max="8" width="17" customWidth="1"/>
    <col min="9" max="9" width="16" customWidth="1"/>
    <col min="10" max="10" width="14.85546875" customWidth="1"/>
    <col min="11" max="11" width="19.42578125" customWidth="1"/>
  </cols>
  <sheetData>
    <row r="1" spans="1:11" ht="15.75" customHeight="1">
      <c r="A1" s="659" t="s">
        <v>1800</v>
      </c>
      <c r="B1" s="660"/>
      <c r="C1" s="19" t="s">
        <v>1801</v>
      </c>
      <c r="D1" s="18" t="s">
        <v>1802</v>
      </c>
      <c r="E1" s="18" t="s">
        <v>1803</v>
      </c>
      <c r="F1" s="18" t="s">
        <v>1804</v>
      </c>
      <c r="G1" s="18" t="s">
        <v>1805</v>
      </c>
      <c r="H1" s="18" t="s">
        <v>1806</v>
      </c>
      <c r="I1" s="18" t="s">
        <v>1807</v>
      </c>
      <c r="J1" s="18" t="s">
        <v>1808</v>
      </c>
      <c r="K1" s="18" t="s">
        <v>1809</v>
      </c>
    </row>
    <row r="2" spans="1:11" ht="205.5" customHeight="1">
      <c r="A2" s="657" t="s">
        <v>1810</v>
      </c>
      <c r="B2" s="658"/>
      <c r="C2" s="19" t="s">
        <v>1811</v>
      </c>
      <c r="D2" s="19" t="s">
        <v>1812</v>
      </c>
      <c r="E2" s="19" t="s">
        <v>1777</v>
      </c>
      <c r="F2" s="19" t="s">
        <v>1780</v>
      </c>
      <c r="G2" s="19" t="s">
        <v>1784</v>
      </c>
      <c r="H2" s="19" t="s">
        <v>1787</v>
      </c>
      <c r="I2" s="19" t="s">
        <v>1791</v>
      </c>
      <c r="J2" s="19" t="s">
        <v>1794</v>
      </c>
      <c r="K2" s="19" t="s">
        <v>1797</v>
      </c>
    </row>
    <row r="3" spans="1:11" ht="15.6" customHeight="1">
      <c r="A3" s="665" t="s">
        <v>1813</v>
      </c>
      <c r="B3" s="20" t="s">
        <v>1814</v>
      </c>
      <c r="C3" s="23">
        <v>10</v>
      </c>
      <c r="D3" s="23">
        <v>0</v>
      </c>
      <c r="E3" s="23">
        <v>0</v>
      </c>
      <c r="F3" s="23">
        <v>10</v>
      </c>
      <c r="G3" s="23">
        <v>0</v>
      </c>
      <c r="H3" s="23">
        <v>10</v>
      </c>
      <c r="I3" s="23">
        <v>10</v>
      </c>
      <c r="J3" s="23">
        <v>0</v>
      </c>
      <c r="K3" s="23">
        <v>0</v>
      </c>
    </row>
    <row r="4" spans="1:11">
      <c r="A4" s="666"/>
      <c r="B4" s="21" t="s">
        <v>1815</v>
      </c>
      <c r="C4" s="24">
        <v>0</v>
      </c>
      <c r="D4" s="24">
        <v>0</v>
      </c>
      <c r="E4" s="24">
        <v>0</v>
      </c>
      <c r="F4" s="24">
        <v>10</v>
      </c>
      <c r="G4" s="24">
        <v>0</v>
      </c>
      <c r="H4" s="24">
        <v>0</v>
      </c>
      <c r="I4" s="24">
        <v>0</v>
      </c>
      <c r="J4" s="24">
        <v>10</v>
      </c>
      <c r="K4" s="24">
        <v>10</v>
      </c>
    </row>
    <row r="5" spans="1:11">
      <c r="A5" s="666"/>
      <c r="B5" s="21" t="s">
        <v>1816</v>
      </c>
      <c r="C5" s="23">
        <v>0</v>
      </c>
      <c r="D5" s="23">
        <v>10</v>
      </c>
      <c r="E5" s="23">
        <v>10</v>
      </c>
      <c r="F5" s="23">
        <v>10</v>
      </c>
      <c r="G5" s="23">
        <v>0</v>
      </c>
      <c r="H5" s="23">
        <v>10</v>
      </c>
      <c r="I5" s="23">
        <v>10</v>
      </c>
      <c r="J5" s="23">
        <v>0</v>
      </c>
      <c r="K5" s="23">
        <v>10</v>
      </c>
    </row>
    <row r="6" spans="1:11" ht="30" customHeight="1">
      <c r="A6" s="666"/>
      <c r="B6" s="21" t="s">
        <v>1817</v>
      </c>
      <c r="C6" s="24">
        <v>10</v>
      </c>
      <c r="D6" s="24">
        <v>10</v>
      </c>
      <c r="E6" s="24">
        <v>10</v>
      </c>
      <c r="F6" s="24">
        <v>10</v>
      </c>
      <c r="G6" s="24">
        <v>10</v>
      </c>
      <c r="H6" s="24">
        <v>10</v>
      </c>
      <c r="I6" s="24">
        <v>10</v>
      </c>
      <c r="J6" s="24">
        <v>10</v>
      </c>
      <c r="K6" s="24">
        <v>10</v>
      </c>
    </row>
    <row r="7" spans="1:11" ht="18" customHeight="1">
      <c r="A7" s="666"/>
      <c r="B7" s="21" t="s">
        <v>1818</v>
      </c>
      <c r="C7" s="23">
        <v>0</v>
      </c>
      <c r="D7" s="23">
        <v>10</v>
      </c>
      <c r="E7" s="23">
        <v>0</v>
      </c>
      <c r="F7" s="23">
        <v>0</v>
      </c>
      <c r="G7" s="23">
        <v>0</v>
      </c>
      <c r="H7" s="23">
        <v>10</v>
      </c>
      <c r="I7" s="23">
        <v>10</v>
      </c>
      <c r="J7" s="23">
        <v>10</v>
      </c>
      <c r="K7" s="23">
        <v>10</v>
      </c>
    </row>
    <row r="8" spans="1:11">
      <c r="A8" s="666"/>
      <c r="B8" s="21" t="s">
        <v>1819</v>
      </c>
      <c r="C8" s="24">
        <v>10</v>
      </c>
      <c r="D8" s="24">
        <v>10</v>
      </c>
      <c r="E8" s="24">
        <v>10</v>
      </c>
      <c r="F8" s="24">
        <v>10</v>
      </c>
      <c r="G8" s="24">
        <v>10</v>
      </c>
      <c r="H8" s="24">
        <v>10</v>
      </c>
      <c r="I8" s="24">
        <v>10</v>
      </c>
      <c r="J8" s="24">
        <v>10</v>
      </c>
      <c r="K8" s="24">
        <v>10</v>
      </c>
    </row>
    <row r="9" spans="1:11">
      <c r="A9" s="666"/>
      <c r="B9" s="21" t="s">
        <v>1820</v>
      </c>
      <c r="C9" s="23">
        <v>0</v>
      </c>
      <c r="D9" s="23">
        <v>0</v>
      </c>
      <c r="E9" s="23">
        <v>0</v>
      </c>
      <c r="F9" s="23">
        <v>10</v>
      </c>
      <c r="G9" s="23">
        <v>0</v>
      </c>
      <c r="H9" s="23">
        <v>0</v>
      </c>
      <c r="I9" s="23">
        <v>0</v>
      </c>
      <c r="J9" s="23">
        <v>0</v>
      </c>
      <c r="K9" s="23">
        <v>10</v>
      </c>
    </row>
    <row r="10" spans="1:11">
      <c r="A10" s="666"/>
      <c r="B10" s="21" t="s">
        <v>1821</v>
      </c>
      <c r="C10" s="24">
        <v>10</v>
      </c>
      <c r="D10" s="24">
        <v>10</v>
      </c>
      <c r="E10" s="24">
        <v>10</v>
      </c>
      <c r="F10" s="24">
        <v>10</v>
      </c>
      <c r="G10" s="24">
        <v>10</v>
      </c>
      <c r="H10" s="24">
        <v>10</v>
      </c>
      <c r="I10" s="24">
        <v>10</v>
      </c>
      <c r="J10" s="24">
        <v>10</v>
      </c>
      <c r="K10" s="24">
        <v>10</v>
      </c>
    </row>
    <row r="11" spans="1:11">
      <c r="A11" s="666"/>
      <c r="B11" s="21" t="s">
        <v>1822</v>
      </c>
      <c r="C11" s="23">
        <v>10</v>
      </c>
      <c r="D11" s="23">
        <v>10</v>
      </c>
      <c r="E11" s="23">
        <v>10</v>
      </c>
      <c r="F11" s="23">
        <v>10</v>
      </c>
      <c r="G11" s="23">
        <v>10</v>
      </c>
      <c r="H11" s="23">
        <v>10</v>
      </c>
      <c r="I11" s="23">
        <v>10</v>
      </c>
      <c r="J11" s="23">
        <v>10</v>
      </c>
      <c r="K11" s="23">
        <v>10</v>
      </c>
    </row>
    <row r="12" spans="1:11">
      <c r="A12" s="666"/>
      <c r="B12" s="22" t="s">
        <v>1823</v>
      </c>
      <c r="C12" s="24">
        <v>10</v>
      </c>
      <c r="D12" s="24">
        <v>10</v>
      </c>
      <c r="E12" s="24">
        <v>10</v>
      </c>
      <c r="F12" s="24">
        <v>0</v>
      </c>
      <c r="G12" s="24">
        <v>0</v>
      </c>
      <c r="H12" s="24">
        <v>10</v>
      </c>
      <c r="I12" s="24">
        <v>10</v>
      </c>
      <c r="J12" s="24">
        <v>10</v>
      </c>
      <c r="K12" s="24">
        <v>10</v>
      </c>
    </row>
    <row r="13" spans="1:11">
      <c r="A13" s="666"/>
      <c r="B13" s="22" t="s">
        <v>1824</v>
      </c>
      <c r="C13" s="23">
        <v>0</v>
      </c>
      <c r="D13" s="23">
        <v>0</v>
      </c>
      <c r="E13" s="23">
        <v>0</v>
      </c>
      <c r="F13" s="23">
        <v>10</v>
      </c>
      <c r="G13" s="23">
        <v>0</v>
      </c>
      <c r="H13" s="23">
        <v>0</v>
      </c>
      <c r="I13" s="23">
        <v>0</v>
      </c>
      <c r="J13" s="23">
        <v>10</v>
      </c>
      <c r="K13" s="23">
        <v>0</v>
      </c>
    </row>
    <row r="14" spans="1:11" ht="15.75">
      <c r="A14" s="664" t="s">
        <v>1825</v>
      </c>
      <c r="B14" s="664"/>
      <c r="C14" s="317">
        <f>IFERROR(AVERAGE(C3:C12),"")</f>
        <v>6</v>
      </c>
      <c r="D14" s="317">
        <f t="shared" ref="D14:I14" si="0">IFERROR(AVERAGE(D3:D12),"")</f>
        <v>7</v>
      </c>
      <c r="E14" s="317">
        <f t="shared" si="0"/>
        <v>6</v>
      </c>
      <c r="F14" s="317">
        <f t="shared" si="0"/>
        <v>8</v>
      </c>
      <c r="G14" s="317">
        <f t="shared" si="0"/>
        <v>4</v>
      </c>
      <c r="H14" s="317">
        <f t="shared" si="0"/>
        <v>8</v>
      </c>
      <c r="I14" s="317">
        <f t="shared" si="0"/>
        <v>8</v>
      </c>
      <c r="J14" s="317">
        <f t="shared" ref="J14:K14" si="1">IFERROR(AVERAGE(J3:J12),"")</f>
        <v>7</v>
      </c>
      <c r="K14" s="317">
        <f t="shared" si="1"/>
        <v>9</v>
      </c>
    </row>
    <row r="15" spans="1:11">
      <c r="A15" s="665" t="s">
        <v>1826</v>
      </c>
      <c r="B15" s="21" t="s">
        <v>1827</v>
      </c>
      <c r="C15" s="23">
        <v>0</v>
      </c>
      <c r="D15" s="23">
        <v>10</v>
      </c>
      <c r="E15" s="23">
        <v>10</v>
      </c>
      <c r="F15" s="23">
        <v>0</v>
      </c>
      <c r="G15" s="23">
        <v>10</v>
      </c>
      <c r="H15" s="23">
        <v>10</v>
      </c>
      <c r="I15" s="23">
        <v>10</v>
      </c>
      <c r="J15" s="23">
        <v>0</v>
      </c>
      <c r="K15" s="23">
        <v>10</v>
      </c>
    </row>
    <row r="16" spans="1:11">
      <c r="A16" s="666"/>
      <c r="B16" s="21" t="s">
        <v>1828</v>
      </c>
      <c r="C16" s="24">
        <v>10</v>
      </c>
      <c r="D16" s="24">
        <v>10</v>
      </c>
      <c r="E16" s="24">
        <v>10</v>
      </c>
      <c r="F16" s="24">
        <v>0</v>
      </c>
      <c r="G16" s="24">
        <v>10</v>
      </c>
      <c r="H16" s="24">
        <v>10</v>
      </c>
      <c r="I16" s="24">
        <v>10</v>
      </c>
      <c r="J16" s="24">
        <v>10</v>
      </c>
      <c r="K16" s="24">
        <v>10</v>
      </c>
    </row>
    <row r="17" spans="1:11">
      <c r="A17" s="666"/>
      <c r="B17" s="21" t="s">
        <v>1829</v>
      </c>
      <c r="C17" s="24">
        <v>10</v>
      </c>
      <c r="D17" s="24">
        <v>10</v>
      </c>
      <c r="E17" s="24">
        <v>10</v>
      </c>
      <c r="F17" s="24">
        <v>0</v>
      </c>
      <c r="G17" s="24">
        <v>0</v>
      </c>
      <c r="H17" s="24">
        <v>0</v>
      </c>
      <c r="I17" s="24">
        <v>10</v>
      </c>
      <c r="J17" s="24">
        <v>0</v>
      </c>
      <c r="K17" s="24">
        <v>10</v>
      </c>
    </row>
    <row r="18" spans="1:11">
      <c r="A18" s="666"/>
      <c r="B18" s="21" t="s">
        <v>1830</v>
      </c>
      <c r="C18" s="23">
        <v>10</v>
      </c>
      <c r="D18" s="23">
        <v>10</v>
      </c>
      <c r="E18" s="23">
        <v>10</v>
      </c>
      <c r="F18" s="23">
        <v>10</v>
      </c>
      <c r="G18" s="23">
        <v>0</v>
      </c>
      <c r="H18" s="23">
        <v>10</v>
      </c>
      <c r="I18" s="23">
        <v>10</v>
      </c>
      <c r="J18" s="23">
        <v>0</v>
      </c>
      <c r="K18" s="23">
        <v>0</v>
      </c>
    </row>
    <row r="19" spans="1:11">
      <c r="A19" s="666"/>
      <c r="B19" s="21" t="s">
        <v>1831</v>
      </c>
      <c r="C19" s="24">
        <v>0</v>
      </c>
      <c r="D19" s="24">
        <v>10</v>
      </c>
      <c r="E19" s="24">
        <v>10</v>
      </c>
      <c r="F19" s="24">
        <v>10</v>
      </c>
      <c r="G19" s="24">
        <v>0</v>
      </c>
      <c r="H19" s="24">
        <v>0</v>
      </c>
      <c r="I19" s="24">
        <v>0</v>
      </c>
      <c r="J19" s="24">
        <v>0</v>
      </c>
      <c r="K19" s="24">
        <v>0</v>
      </c>
    </row>
    <row r="20" spans="1:11">
      <c r="A20" s="666"/>
      <c r="B20" s="21" t="s">
        <v>1832</v>
      </c>
      <c r="C20" s="23">
        <v>10</v>
      </c>
      <c r="D20" s="23">
        <v>10</v>
      </c>
      <c r="E20" s="23">
        <v>10</v>
      </c>
      <c r="F20" s="23">
        <v>10</v>
      </c>
      <c r="G20" s="23">
        <v>0</v>
      </c>
      <c r="H20" s="23">
        <v>10</v>
      </c>
      <c r="I20" s="23">
        <v>0</v>
      </c>
      <c r="J20" s="23">
        <v>10</v>
      </c>
      <c r="K20" s="23">
        <v>0</v>
      </c>
    </row>
    <row r="21" spans="1:11">
      <c r="A21" s="667"/>
      <c r="B21" s="21" t="s">
        <v>1833</v>
      </c>
      <c r="C21" s="24">
        <v>10</v>
      </c>
      <c r="D21" s="24">
        <v>10</v>
      </c>
      <c r="E21" s="24">
        <v>0</v>
      </c>
      <c r="F21" s="24">
        <v>10</v>
      </c>
      <c r="G21" s="24">
        <v>0</v>
      </c>
      <c r="H21" s="24">
        <v>0</v>
      </c>
      <c r="I21" s="24">
        <v>10</v>
      </c>
      <c r="J21" s="24">
        <v>10</v>
      </c>
      <c r="K21" s="24">
        <v>10</v>
      </c>
    </row>
    <row r="22" spans="1:11" ht="15.75">
      <c r="A22" s="664" t="s">
        <v>1834</v>
      </c>
      <c r="B22" s="664"/>
      <c r="C22" s="26">
        <f t="shared" ref="C22:I22" si="2">IFERROR(AVERAGE(C15:C21),"")</f>
        <v>7.1428571428571432</v>
      </c>
      <c r="D22" s="317">
        <f t="shared" si="2"/>
        <v>10</v>
      </c>
      <c r="E22" s="26">
        <f t="shared" si="2"/>
        <v>8.5714285714285712</v>
      </c>
      <c r="F22" s="26">
        <f t="shared" si="2"/>
        <v>5.7142857142857144</v>
      </c>
      <c r="G22" s="26">
        <f t="shared" si="2"/>
        <v>2.8571428571428572</v>
      </c>
      <c r="H22" s="26">
        <f t="shared" si="2"/>
        <v>5.7142857142857144</v>
      </c>
      <c r="I22" s="26">
        <f t="shared" si="2"/>
        <v>7.1428571428571432</v>
      </c>
      <c r="J22" s="26">
        <f t="shared" ref="J22:K22" si="3">IFERROR(AVERAGE(J15:J21),"")</f>
        <v>4.2857142857142856</v>
      </c>
      <c r="K22" s="26">
        <f t="shared" si="3"/>
        <v>5.7142857142857144</v>
      </c>
    </row>
    <row r="23" spans="1:11" ht="34.9" customHeight="1">
      <c r="A23" s="668" t="s">
        <v>1835</v>
      </c>
      <c r="B23" s="21" t="s">
        <v>1836</v>
      </c>
      <c r="C23" s="23">
        <v>10</v>
      </c>
      <c r="D23" s="23">
        <v>10</v>
      </c>
      <c r="E23" s="23">
        <v>10</v>
      </c>
      <c r="F23" s="23">
        <v>10</v>
      </c>
      <c r="G23" s="23">
        <v>10</v>
      </c>
      <c r="H23" s="23">
        <v>10</v>
      </c>
      <c r="I23" s="23">
        <v>10</v>
      </c>
      <c r="J23" s="23">
        <v>10</v>
      </c>
      <c r="K23" s="23">
        <v>10</v>
      </c>
    </row>
    <row r="24" spans="1:11">
      <c r="A24" s="669"/>
      <c r="B24" s="21" t="s">
        <v>1837</v>
      </c>
      <c r="C24" s="24">
        <v>10</v>
      </c>
      <c r="D24" s="24">
        <v>10</v>
      </c>
      <c r="E24" s="24">
        <v>10</v>
      </c>
      <c r="F24" s="24">
        <v>10</v>
      </c>
      <c r="G24" s="24">
        <v>10</v>
      </c>
      <c r="H24" s="24">
        <v>10</v>
      </c>
      <c r="I24" s="24">
        <v>10</v>
      </c>
      <c r="J24" s="24">
        <v>10</v>
      </c>
      <c r="K24" s="24">
        <v>10</v>
      </c>
    </row>
    <row r="25" spans="1:11" ht="15.75">
      <c r="A25" s="664" t="s">
        <v>1838</v>
      </c>
      <c r="B25" s="664"/>
      <c r="C25" s="317">
        <f>IFERROR(AVERAGE(C23:C24),"")</f>
        <v>10</v>
      </c>
      <c r="D25" s="317">
        <f t="shared" ref="D25:G25" si="4">IFERROR(AVERAGE(D23:D24),"")</f>
        <v>10</v>
      </c>
      <c r="E25" s="317">
        <f t="shared" si="4"/>
        <v>10</v>
      </c>
      <c r="F25" s="317">
        <f t="shared" si="4"/>
        <v>10</v>
      </c>
      <c r="G25" s="317">
        <f t="shared" si="4"/>
        <v>10</v>
      </c>
      <c r="H25" s="317">
        <f t="shared" ref="H25" si="5">IFERROR(AVERAGE(H23:H24),"")</f>
        <v>10</v>
      </c>
      <c r="I25" s="317">
        <f t="shared" ref="I25:K25" si="6">IFERROR(AVERAGE(I23:I24),"")</f>
        <v>10</v>
      </c>
      <c r="J25" s="317">
        <f t="shared" si="6"/>
        <v>10</v>
      </c>
      <c r="K25" s="317">
        <f t="shared" si="6"/>
        <v>10</v>
      </c>
    </row>
    <row r="26" spans="1:11" ht="30">
      <c r="A26" s="316" t="s">
        <v>1839</v>
      </c>
      <c r="B26" s="21" t="s">
        <v>1840</v>
      </c>
      <c r="C26" s="23">
        <v>10</v>
      </c>
      <c r="D26" s="23">
        <v>10</v>
      </c>
      <c r="E26" s="23">
        <v>10</v>
      </c>
      <c r="F26" s="23">
        <v>10</v>
      </c>
      <c r="G26" s="23">
        <v>10</v>
      </c>
      <c r="H26" s="23">
        <v>10</v>
      </c>
      <c r="I26" s="23">
        <v>10</v>
      </c>
      <c r="J26" s="23">
        <v>10</v>
      </c>
      <c r="K26" s="23">
        <v>10</v>
      </c>
    </row>
    <row r="27" spans="1:11" ht="15.75">
      <c r="A27" s="664" t="s">
        <v>1839</v>
      </c>
      <c r="B27" s="664"/>
      <c r="C27" s="317">
        <f>IFERROR(AVERAGE(C26),"")</f>
        <v>10</v>
      </c>
      <c r="D27" s="317">
        <f t="shared" ref="D27:I27" si="7">IFERROR(AVERAGE(D26),"")</f>
        <v>10</v>
      </c>
      <c r="E27" s="317">
        <f t="shared" si="7"/>
        <v>10</v>
      </c>
      <c r="F27" s="317">
        <f t="shared" si="7"/>
        <v>10</v>
      </c>
      <c r="G27" s="317">
        <f t="shared" si="7"/>
        <v>10</v>
      </c>
      <c r="H27" s="317">
        <f t="shared" si="7"/>
        <v>10</v>
      </c>
      <c r="I27" s="317">
        <f t="shared" si="7"/>
        <v>10</v>
      </c>
      <c r="J27" s="317">
        <f t="shared" ref="J27:K27" si="8">IFERROR(AVERAGE(J26),"")</f>
        <v>10</v>
      </c>
      <c r="K27" s="317">
        <f t="shared" si="8"/>
        <v>10</v>
      </c>
    </row>
    <row r="31" spans="1:11" ht="15.75">
      <c r="A31" s="663" t="s">
        <v>1841</v>
      </c>
      <c r="B31" s="663"/>
      <c r="C31" s="661" t="s">
        <v>1826</v>
      </c>
      <c r="D31" s="661" t="s">
        <v>1813</v>
      </c>
      <c r="E31" s="661" t="s">
        <v>1835</v>
      </c>
      <c r="F31" s="661" t="s">
        <v>1842</v>
      </c>
    </row>
    <row r="32" spans="1:11" ht="15.75">
      <c r="A32" s="315" t="s">
        <v>117</v>
      </c>
      <c r="B32" s="315" t="s">
        <v>1810</v>
      </c>
      <c r="C32" s="662"/>
      <c r="D32" s="662"/>
      <c r="E32" s="662"/>
      <c r="F32" s="662"/>
    </row>
    <row r="33" spans="1:6" ht="47.25">
      <c r="A33" s="315" t="str">
        <f ca="1">INDIRECT(ADDRESS(COLUMN(),(ROW()-30),4))</f>
        <v>I001</v>
      </c>
      <c r="B33" s="315" t="str">
        <f ca="1">INDIRECT(ADDRESS(COLUMN(),(ROW()-30),4))</f>
        <v>Consolidación de ciudadanos competitivos, proactivos e innovadores con uso y apropiación de tic</v>
      </c>
      <c r="C33" s="297">
        <v>7.14</v>
      </c>
      <c r="D33" s="296">
        <v>6</v>
      </c>
      <c r="E33" s="296">
        <v>10</v>
      </c>
      <c r="F33" s="296">
        <v>10</v>
      </c>
    </row>
    <row r="34" spans="1:6" ht="31.5">
      <c r="A34" s="315" t="str">
        <f t="shared" ref="A34:B41" ca="1" si="9">INDIRECT(ADDRESS(COLUMN(),(ROW()-30),4))</f>
        <v>I002</v>
      </c>
      <c r="B34" s="315" t="str">
        <f t="shared" ca="1" si="9"/>
        <v>Apoyo y ejecución de proyectos con TI para sectores estratégicos priorizados</v>
      </c>
      <c r="C34" s="297">
        <v>10</v>
      </c>
      <c r="D34" s="296">
        <v>7</v>
      </c>
      <c r="E34" s="296">
        <v>10</v>
      </c>
      <c r="F34" s="296">
        <v>10</v>
      </c>
    </row>
    <row r="35" spans="1:6" ht="15.75">
      <c r="A35" s="315" t="str">
        <f t="shared" ca="1" si="9"/>
        <v>I003</v>
      </c>
      <c r="B35" s="315" t="str">
        <f t="shared" ca="1" si="9"/>
        <v>Inclusión social  en la inversión de TI</v>
      </c>
      <c r="C35" s="297">
        <v>8.5</v>
      </c>
      <c r="D35" s="296">
        <v>6</v>
      </c>
      <c r="E35" s="296">
        <v>10</v>
      </c>
      <c r="F35" s="296">
        <v>10</v>
      </c>
    </row>
    <row r="36" spans="1:6" ht="31.5">
      <c r="A36" s="315" t="str">
        <f t="shared" ca="1" si="9"/>
        <v>I004</v>
      </c>
      <c r="B36" s="315" t="str">
        <f t="shared" ca="1" si="9"/>
        <v xml:space="preserve">Transformar trámites y servicios totalmente en línea </v>
      </c>
      <c r="C36" s="297">
        <v>5.71</v>
      </c>
      <c r="D36" s="296">
        <v>8</v>
      </c>
      <c r="E36" s="296">
        <v>10</v>
      </c>
      <c r="F36" s="296">
        <v>10</v>
      </c>
    </row>
    <row r="37" spans="1:6" ht="31.5">
      <c r="A37" s="315" t="str">
        <f t="shared" ca="1" si="9"/>
        <v>I005</v>
      </c>
      <c r="B37" s="315" t="str">
        <f t="shared" ca="1" si="9"/>
        <v>Apoyo a proyectos  de emprendimientos a traves de la apropiación en TIC</v>
      </c>
      <c r="C37" s="297">
        <v>2.85</v>
      </c>
      <c r="D37" s="296">
        <v>4</v>
      </c>
      <c r="E37" s="296">
        <v>10</v>
      </c>
      <c r="F37" s="296">
        <v>10</v>
      </c>
    </row>
    <row r="38" spans="1:6" ht="78.75">
      <c r="A38" s="315" t="str">
        <f t="shared" ca="1" si="9"/>
        <v>I006</v>
      </c>
      <c r="B38" s="315" t="str">
        <f t="shared" ca="1" si="9"/>
        <v>Dotación con infraestructura de conectividad los parques principales bibliotecas e instituciones educativas que no han sido beneficiados en  proyectos TIC.</v>
      </c>
      <c r="C38" s="297">
        <v>5.71</v>
      </c>
      <c r="D38" s="296">
        <v>8</v>
      </c>
      <c r="E38" s="296">
        <v>10</v>
      </c>
      <c r="F38" s="296">
        <v>10</v>
      </c>
    </row>
    <row r="39" spans="1:6" ht="47.25">
      <c r="A39" s="315" t="str">
        <f t="shared" ca="1" si="9"/>
        <v>I007</v>
      </c>
      <c r="B39" s="315" t="str">
        <f t="shared" ca="1" si="9"/>
        <v>Desarrollo de App's para empoderar al ciudadano en uso de las tic y ejecutar políticas públicas formuladas en el Dpto</v>
      </c>
      <c r="C39" s="297">
        <v>7.14</v>
      </c>
      <c r="D39" s="296">
        <v>8</v>
      </c>
      <c r="E39" s="296">
        <v>10</v>
      </c>
      <c r="F39" s="296">
        <v>10</v>
      </c>
    </row>
    <row r="40" spans="1:6" ht="31.5">
      <c r="A40" s="315" t="str">
        <f t="shared" ca="1" si="9"/>
        <v>I008</v>
      </c>
      <c r="B40" s="315" t="str">
        <f t="shared" ca="1" si="9"/>
        <v xml:space="preserve">Adoptar un modelo de Teletrabajo para la entidad </v>
      </c>
      <c r="C40" s="297">
        <v>4.2</v>
      </c>
      <c r="D40" s="296">
        <v>7</v>
      </c>
      <c r="E40" s="296">
        <v>10</v>
      </c>
      <c r="F40" s="296">
        <v>10</v>
      </c>
    </row>
    <row r="41" spans="1:6" ht="47.25">
      <c r="A41" s="315" t="str">
        <f ca="1">INDIRECT(ADDRESS(COLUMN(),(ROW()-30),4))</f>
        <v>I009</v>
      </c>
      <c r="B41" s="315" t="str">
        <f t="shared" ca="1" si="9"/>
        <v xml:space="preserve">Impulsar el modelo de territorio y ciudad inteligente a través del desarrollo de una iniciativa de impacto a la comunidad </v>
      </c>
      <c r="C41" s="297">
        <v>5.71</v>
      </c>
      <c r="D41" s="296">
        <v>9</v>
      </c>
      <c r="E41" s="296">
        <v>10</v>
      </c>
      <c r="F41" s="296">
        <v>10</v>
      </c>
    </row>
    <row r="53" ht="21.75" customHeight="1"/>
  </sheetData>
  <mergeCells count="14">
    <mergeCell ref="F31:F32"/>
    <mergeCell ref="A31:B31"/>
    <mergeCell ref="A22:B22"/>
    <mergeCell ref="A3:A13"/>
    <mergeCell ref="A25:B25"/>
    <mergeCell ref="A15:A21"/>
    <mergeCell ref="A14:B14"/>
    <mergeCell ref="A27:B27"/>
    <mergeCell ref="A23:A24"/>
    <mergeCell ref="A2:B2"/>
    <mergeCell ref="A1:B1"/>
    <mergeCell ref="C31:C32"/>
    <mergeCell ref="D31:D32"/>
    <mergeCell ref="E31:E32"/>
  </mergeCells>
  <conditionalFormatting sqref="C33:E33 C34:D41">
    <cfRule type="cellIs" dxfId="3" priority="6" operator="equal">
      <formula>0</formula>
    </cfRule>
  </conditionalFormatting>
  <conditionalFormatting sqref="F33">
    <cfRule type="cellIs" dxfId="2" priority="5" operator="equal">
      <formula>0</formula>
    </cfRule>
  </conditionalFormatting>
  <conditionalFormatting sqref="E34:E41">
    <cfRule type="cellIs" dxfId="1" priority="2" operator="equal">
      <formula>0</formula>
    </cfRule>
  </conditionalFormatting>
  <conditionalFormatting sqref="F34:F41">
    <cfRule type="cellIs" dxfId="0" priority="1" operator="equal">
      <formula>0</formula>
    </cfRule>
  </conditionalFormatting>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71BD1-FD32-400E-A248-47FD5DD8AB1F}">
  <dimension ref="A1:I7"/>
  <sheetViews>
    <sheetView topLeftCell="A5" workbookViewId="0">
      <selection activeCell="E7" sqref="E7"/>
    </sheetView>
  </sheetViews>
  <sheetFormatPr baseColWidth="10" defaultColWidth="11.42578125" defaultRowHeight="15"/>
  <cols>
    <col min="2" max="2" width="19.140625" customWidth="1"/>
    <col min="3" max="4" width="16.85546875" customWidth="1"/>
    <col min="5" max="5" width="30.5703125" customWidth="1"/>
    <col min="6" max="6" width="15.7109375" customWidth="1"/>
    <col min="7" max="7" width="13.85546875" customWidth="1"/>
    <col min="8" max="8" width="19.140625" customWidth="1"/>
  </cols>
  <sheetData>
    <row r="1" spans="1:9" ht="19.149999999999999" customHeight="1">
      <c r="A1" s="656" t="s">
        <v>1843</v>
      </c>
      <c r="B1" s="656"/>
      <c r="C1" s="656"/>
      <c r="D1" s="656"/>
      <c r="E1" s="656"/>
      <c r="F1" s="656"/>
      <c r="G1" s="656"/>
      <c r="H1" s="656"/>
      <c r="I1" s="656"/>
    </row>
    <row r="2" spans="1:9" ht="78.75">
      <c r="A2" s="40" t="s">
        <v>117</v>
      </c>
      <c r="B2" s="40" t="s">
        <v>1844</v>
      </c>
      <c r="C2" s="40" t="s">
        <v>1845</v>
      </c>
      <c r="D2" s="40" t="s">
        <v>1846</v>
      </c>
      <c r="E2" s="40" t="s">
        <v>1438</v>
      </c>
      <c r="F2" s="40" t="s">
        <v>1759</v>
      </c>
      <c r="G2" s="40" t="s">
        <v>1760</v>
      </c>
      <c r="H2" s="40" t="s">
        <v>1737</v>
      </c>
      <c r="I2" s="40" t="s">
        <v>1761</v>
      </c>
    </row>
    <row r="3" spans="1:9" ht="129" customHeight="1">
      <c r="A3" s="11" t="s">
        <v>1847</v>
      </c>
      <c r="B3" s="330" t="s">
        <v>1848</v>
      </c>
      <c r="C3" s="298" t="s">
        <v>1849</v>
      </c>
      <c r="D3" s="331" t="s">
        <v>307</v>
      </c>
      <c r="E3" s="303" t="s">
        <v>1850</v>
      </c>
      <c r="F3" s="331" t="s">
        <v>1851</v>
      </c>
      <c r="G3" s="331">
        <v>4</v>
      </c>
      <c r="H3" s="331">
        <v>5200000000</v>
      </c>
      <c r="I3" s="331" t="s">
        <v>1852</v>
      </c>
    </row>
    <row r="4" spans="1:9" ht="71.25">
      <c r="A4" s="15" t="s">
        <v>1853</v>
      </c>
      <c r="B4" s="332" t="s">
        <v>1854</v>
      </c>
      <c r="C4" s="332" t="s">
        <v>1855</v>
      </c>
      <c r="D4" s="332" t="s">
        <v>1856</v>
      </c>
      <c r="E4" s="334" t="s">
        <v>1857</v>
      </c>
      <c r="F4" s="332" t="s">
        <v>1858</v>
      </c>
      <c r="G4" s="335">
        <v>4</v>
      </c>
      <c r="H4" s="335">
        <v>5000000000</v>
      </c>
      <c r="I4" s="332" t="s">
        <v>1859</v>
      </c>
    </row>
    <row r="5" spans="1:9" ht="161.25" customHeight="1">
      <c r="A5" s="11" t="s">
        <v>1860</v>
      </c>
      <c r="B5" s="331" t="s">
        <v>1861</v>
      </c>
      <c r="C5" s="331" t="s">
        <v>1750</v>
      </c>
      <c r="D5" s="331" t="s">
        <v>1862</v>
      </c>
      <c r="E5" s="331" t="s">
        <v>1863</v>
      </c>
      <c r="F5" s="336" t="s">
        <v>1864</v>
      </c>
      <c r="G5" s="331">
        <v>4</v>
      </c>
      <c r="H5" s="331">
        <v>1430000000</v>
      </c>
      <c r="I5" s="331" t="s">
        <v>1852</v>
      </c>
    </row>
    <row r="6" spans="1:9" ht="114">
      <c r="A6" s="15" t="s">
        <v>1865</v>
      </c>
      <c r="B6" s="333" t="s">
        <v>1866</v>
      </c>
      <c r="C6" s="331" t="s">
        <v>1750</v>
      </c>
      <c r="D6" s="332" t="s">
        <v>1867</v>
      </c>
      <c r="E6" s="332" t="s">
        <v>1868</v>
      </c>
      <c r="F6" s="332" t="s">
        <v>1864</v>
      </c>
      <c r="G6" s="335">
        <v>4</v>
      </c>
      <c r="H6" s="335">
        <v>6600000000</v>
      </c>
      <c r="I6" s="332" t="s">
        <v>1852</v>
      </c>
    </row>
    <row r="7" spans="1:9" ht="71.25">
      <c r="A7" s="11" t="s">
        <v>1869</v>
      </c>
      <c r="B7" s="330" t="s">
        <v>1870</v>
      </c>
      <c r="C7" s="332" t="s">
        <v>1855</v>
      </c>
      <c r="D7" s="331" t="s">
        <v>1871</v>
      </c>
      <c r="E7" s="331" t="s">
        <v>1872</v>
      </c>
      <c r="F7" s="331" t="s">
        <v>1711</v>
      </c>
      <c r="G7" s="331">
        <v>1</v>
      </c>
      <c r="H7" s="331">
        <v>800000000</v>
      </c>
      <c r="I7" s="331" t="s">
        <v>1852</v>
      </c>
    </row>
  </sheetData>
  <mergeCells count="1">
    <mergeCell ref="A1:I1"/>
  </mergeCells>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CF081-06D9-4AA8-808D-0A2BE5FEB4DD}">
  <dimension ref="A1:E13"/>
  <sheetViews>
    <sheetView workbookViewId="0">
      <selection activeCell="E6" sqref="E6"/>
    </sheetView>
  </sheetViews>
  <sheetFormatPr baseColWidth="10" defaultColWidth="11.42578125" defaultRowHeight="15"/>
  <cols>
    <col min="1" max="1" width="26" customWidth="1"/>
    <col min="2" max="2" width="25.140625" customWidth="1"/>
    <col min="3" max="3" width="23.5703125" customWidth="1"/>
    <col min="4" max="4" width="38.85546875" customWidth="1"/>
    <col min="5" max="5" width="23.85546875" style="2" customWidth="1"/>
  </cols>
  <sheetData>
    <row r="1" spans="1:4" ht="18.75">
      <c r="A1" s="77" t="s">
        <v>57</v>
      </c>
    </row>
    <row r="2" spans="1:4" ht="18">
      <c r="A2" s="421" t="s">
        <v>58</v>
      </c>
      <c r="B2" s="422"/>
      <c r="C2" s="422"/>
      <c r="D2" s="423"/>
    </row>
    <row r="3" spans="1:4" ht="15.75">
      <c r="A3" s="76" t="s">
        <v>59</v>
      </c>
      <c r="B3" s="430" t="s">
        <v>60</v>
      </c>
      <c r="C3" s="431"/>
      <c r="D3" s="76" t="s">
        <v>61</v>
      </c>
    </row>
    <row r="4" spans="1:4" ht="48" thickBot="1">
      <c r="A4" s="76" t="s">
        <v>62</v>
      </c>
      <c r="B4" s="428" t="s">
        <v>63</v>
      </c>
      <c r="C4" s="428"/>
      <c r="D4" s="95" t="s">
        <v>64</v>
      </c>
    </row>
    <row r="5" spans="1:4" ht="72" customHeight="1" thickBot="1">
      <c r="A5" s="76" t="s">
        <v>65</v>
      </c>
      <c r="B5" s="424" t="s">
        <v>66</v>
      </c>
      <c r="C5" s="425"/>
      <c r="D5" s="95" t="s">
        <v>67</v>
      </c>
    </row>
    <row r="6" spans="1:4" ht="173.25" customHeight="1" thickBot="1">
      <c r="A6" s="76" t="s">
        <v>68</v>
      </c>
      <c r="B6" s="429" t="s">
        <v>69</v>
      </c>
      <c r="C6" s="429"/>
      <c r="D6" s="95" t="s">
        <v>70</v>
      </c>
    </row>
    <row r="7" spans="1:4" ht="48" thickBot="1">
      <c r="A7" s="76" t="s">
        <v>71</v>
      </c>
      <c r="B7" s="432" t="s">
        <v>72</v>
      </c>
      <c r="C7" s="433"/>
      <c r="D7" s="95" t="s">
        <v>73</v>
      </c>
    </row>
    <row r="8" spans="1:4" ht="45.75" customHeight="1" thickBot="1">
      <c r="A8" s="76" t="s">
        <v>74</v>
      </c>
      <c r="B8" s="428" t="s">
        <v>75</v>
      </c>
      <c r="C8" s="429"/>
      <c r="D8" s="95" t="s">
        <v>76</v>
      </c>
    </row>
    <row r="9" spans="1:4" ht="87.75" customHeight="1" thickBot="1">
      <c r="A9" s="76" t="s">
        <v>77</v>
      </c>
      <c r="B9" s="424" t="s">
        <v>78</v>
      </c>
      <c r="C9" s="425"/>
      <c r="D9" s="95" t="s">
        <v>79</v>
      </c>
    </row>
    <row r="10" spans="1:4" ht="60" customHeight="1" thickBot="1">
      <c r="A10" s="286" t="s">
        <v>80</v>
      </c>
      <c r="B10" s="428" t="s">
        <v>81</v>
      </c>
      <c r="C10" s="429"/>
      <c r="D10" s="95" t="s">
        <v>82</v>
      </c>
    </row>
    <row r="11" spans="1:4" ht="78.75" customHeight="1">
      <c r="A11" s="286" t="s">
        <v>83</v>
      </c>
      <c r="B11" s="438" t="s">
        <v>84</v>
      </c>
      <c r="C11" s="439"/>
      <c r="D11" s="96" t="s">
        <v>85</v>
      </c>
    </row>
    <row r="12" spans="1:4" ht="35.450000000000003" customHeight="1">
      <c r="A12" s="426" t="s">
        <v>86</v>
      </c>
      <c r="B12" s="97" t="s">
        <v>59</v>
      </c>
      <c r="C12" s="434" t="s">
        <v>87</v>
      </c>
      <c r="D12" s="435"/>
    </row>
    <row r="13" spans="1:4" ht="83.45" customHeight="1">
      <c r="A13" s="427"/>
      <c r="B13" s="285" t="s">
        <v>88</v>
      </c>
      <c r="C13" s="436" t="s">
        <v>89</v>
      </c>
      <c r="D13" s="437"/>
    </row>
  </sheetData>
  <mergeCells count="13">
    <mergeCell ref="A2:D2"/>
    <mergeCell ref="B9:C9"/>
    <mergeCell ref="A12:A13"/>
    <mergeCell ref="B10:C10"/>
    <mergeCell ref="B3:C3"/>
    <mergeCell ref="B4:C4"/>
    <mergeCell ref="B5:C5"/>
    <mergeCell ref="B6:C6"/>
    <mergeCell ref="B7:C7"/>
    <mergeCell ref="B8:C8"/>
    <mergeCell ref="C12:D12"/>
    <mergeCell ref="C13:D13"/>
    <mergeCell ref="B11:C1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CDEB0-B9FD-4674-A887-7B9114C44DA4}">
  <dimension ref="A1:L7"/>
  <sheetViews>
    <sheetView workbookViewId="0">
      <selection activeCell="C3" sqref="C3"/>
    </sheetView>
  </sheetViews>
  <sheetFormatPr baseColWidth="10" defaultColWidth="11.42578125" defaultRowHeight="15"/>
  <cols>
    <col min="2" max="2" width="19" customWidth="1"/>
    <col min="3" max="3" width="18.42578125" customWidth="1"/>
    <col min="4" max="4" width="17.28515625" customWidth="1"/>
    <col min="5" max="5" width="25.85546875" customWidth="1"/>
    <col min="7" max="7" width="13.5703125" customWidth="1"/>
    <col min="8" max="8" width="14.7109375" customWidth="1"/>
    <col min="11" max="11" width="14.140625" customWidth="1"/>
  </cols>
  <sheetData>
    <row r="1" spans="1:12" ht="19.149999999999999" customHeight="1">
      <c r="A1" s="656" t="s">
        <v>1873</v>
      </c>
      <c r="B1" s="656"/>
      <c r="C1" s="656"/>
      <c r="D1" s="656"/>
      <c r="E1" s="656"/>
      <c r="F1" s="656"/>
      <c r="G1" s="656"/>
      <c r="H1" s="656"/>
      <c r="I1" s="656"/>
      <c r="J1" s="656"/>
      <c r="K1" s="656"/>
      <c r="L1" s="656"/>
    </row>
    <row r="2" spans="1:12" ht="72" customHeight="1">
      <c r="A2" s="40" t="s">
        <v>117</v>
      </c>
      <c r="B2" s="40" t="s">
        <v>1755</v>
      </c>
      <c r="C2" s="40" t="s">
        <v>1874</v>
      </c>
      <c r="D2" s="40" t="s">
        <v>1875</v>
      </c>
      <c r="E2" s="40" t="s">
        <v>1438</v>
      </c>
      <c r="F2" s="40" t="s">
        <v>1757</v>
      </c>
      <c r="G2" s="40" t="s">
        <v>1758</v>
      </c>
      <c r="H2" s="40" t="s">
        <v>1759</v>
      </c>
      <c r="I2" s="40" t="s">
        <v>1760</v>
      </c>
      <c r="J2" s="40" t="s">
        <v>1761</v>
      </c>
      <c r="K2" s="40" t="s">
        <v>1737</v>
      </c>
      <c r="L2" s="40" t="s">
        <v>1876</v>
      </c>
    </row>
    <row r="3" spans="1:12" ht="83.25" customHeight="1">
      <c r="A3" s="11" t="s">
        <v>1877</v>
      </c>
      <c r="B3" s="329" t="s">
        <v>1878</v>
      </c>
      <c r="C3" s="329" t="s">
        <v>1396</v>
      </c>
      <c r="D3" s="11" t="s">
        <v>1879</v>
      </c>
      <c r="E3" s="11" t="s">
        <v>1880</v>
      </c>
      <c r="F3" s="275" t="s">
        <v>1864</v>
      </c>
      <c r="G3" s="11" t="s">
        <v>1881</v>
      </c>
      <c r="H3" s="11" t="s">
        <v>1882</v>
      </c>
      <c r="I3" s="275">
        <v>2</v>
      </c>
      <c r="J3" s="11" t="s">
        <v>1769</v>
      </c>
      <c r="K3" s="11">
        <v>200000000</v>
      </c>
      <c r="L3" s="15" t="s">
        <v>1770</v>
      </c>
    </row>
    <row r="4" spans="1:12" ht="98.25" customHeight="1">
      <c r="A4" s="15" t="s">
        <v>1883</v>
      </c>
      <c r="B4" s="337" t="s">
        <v>1884</v>
      </c>
      <c r="C4" s="337" t="s">
        <v>1885</v>
      </c>
      <c r="D4" s="15" t="s">
        <v>1886</v>
      </c>
      <c r="E4" s="15" t="s">
        <v>1887</v>
      </c>
      <c r="F4" s="284" t="s">
        <v>1864</v>
      </c>
      <c r="G4" s="15" t="s">
        <v>1888</v>
      </c>
      <c r="H4" s="337" t="s">
        <v>1889</v>
      </c>
      <c r="I4" s="284">
        <v>4</v>
      </c>
      <c r="J4" s="15" t="s">
        <v>1775</v>
      </c>
      <c r="K4" s="284">
        <v>200000000</v>
      </c>
      <c r="L4" s="15" t="s">
        <v>1749</v>
      </c>
    </row>
    <row r="5" spans="1:12" ht="72.75" customHeight="1">
      <c r="A5" s="11" t="s">
        <v>1890</v>
      </c>
      <c r="B5" s="329" t="s">
        <v>1891</v>
      </c>
      <c r="C5" s="329" t="s">
        <v>1892</v>
      </c>
      <c r="D5" s="11" t="s">
        <v>1893</v>
      </c>
      <c r="E5" s="11" t="s">
        <v>1894</v>
      </c>
      <c r="F5" s="275" t="s">
        <v>1864</v>
      </c>
      <c r="G5" s="11" t="s">
        <v>377</v>
      </c>
      <c r="H5" s="11" t="s">
        <v>1895</v>
      </c>
      <c r="I5" s="275">
        <v>4</v>
      </c>
      <c r="J5" s="11" t="s">
        <v>1769</v>
      </c>
      <c r="K5" s="11">
        <v>800000000</v>
      </c>
      <c r="L5" s="11" t="s">
        <v>1749</v>
      </c>
    </row>
    <row r="6" spans="1:12" ht="94.5" customHeight="1">
      <c r="A6" s="15" t="s">
        <v>1896</v>
      </c>
      <c r="B6" s="337" t="s">
        <v>1897</v>
      </c>
      <c r="C6" s="337" t="s">
        <v>1898</v>
      </c>
      <c r="D6" s="11" t="s">
        <v>1899</v>
      </c>
      <c r="E6" s="15" t="s">
        <v>1900</v>
      </c>
      <c r="F6" s="284" t="s">
        <v>1864</v>
      </c>
      <c r="G6" s="15" t="s">
        <v>380</v>
      </c>
      <c r="H6" s="11" t="s">
        <v>1711</v>
      </c>
      <c r="I6" s="284">
        <v>4</v>
      </c>
      <c r="J6" s="15" t="s">
        <v>1769</v>
      </c>
      <c r="K6" s="15"/>
      <c r="L6" s="15" t="s">
        <v>1770</v>
      </c>
    </row>
    <row r="7" spans="1:12" ht="78.75" customHeight="1">
      <c r="A7" s="11" t="s">
        <v>1901</v>
      </c>
      <c r="B7" s="329" t="s">
        <v>1902</v>
      </c>
      <c r="C7" s="329" t="s">
        <v>1903</v>
      </c>
      <c r="D7" s="11" t="s">
        <v>1904</v>
      </c>
      <c r="E7" s="15" t="s">
        <v>1900</v>
      </c>
      <c r="F7" s="275" t="s">
        <v>1864</v>
      </c>
      <c r="G7" s="11" t="s">
        <v>383</v>
      </c>
      <c r="H7" s="11" t="s">
        <v>1711</v>
      </c>
      <c r="I7" s="275">
        <v>4</v>
      </c>
      <c r="J7" s="11" t="s">
        <v>1769</v>
      </c>
      <c r="K7" s="11"/>
      <c r="L7" s="11" t="s">
        <v>1749</v>
      </c>
    </row>
  </sheetData>
  <mergeCells count="1">
    <mergeCell ref="A1:L1"/>
  </mergeCells>
  <phoneticPr fontId="18"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DC765-5AE0-4E8C-8DAE-FB9DF9E06CEC}">
  <dimension ref="A1:AT173"/>
  <sheetViews>
    <sheetView zoomScaleNormal="100" workbookViewId="0">
      <selection activeCell="D13" sqref="D13"/>
    </sheetView>
  </sheetViews>
  <sheetFormatPr baseColWidth="10" defaultColWidth="11.42578125" defaultRowHeight="15"/>
  <cols>
    <col min="1" max="1" width="16.28515625" customWidth="1"/>
    <col min="2" max="2" width="17.7109375" customWidth="1"/>
    <col min="3" max="3" width="12.140625" customWidth="1"/>
    <col min="4" max="4" width="30.7109375" customWidth="1"/>
    <col min="5" max="46" width="2.7109375" customWidth="1"/>
    <col min="47" max="116" width="3.5703125" customWidth="1"/>
  </cols>
  <sheetData>
    <row r="1" spans="1:46" ht="15.75">
      <c r="A1" s="318"/>
      <c r="B1" s="672" t="s">
        <v>1905</v>
      </c>
      <c r="C1" s="672"/>
      <c r="D1" s="672"/>
      <c r="E1" s="605">
        <v>2020</v>
      </c>
      <c r="F1" s="605"/>
      <c r="G1" s="605"/>
      <c r="H1" s="605"/>
      <c r="I1" s="605"/>
      <c r="J1" s="606"/>
      <c r="K1" s="604">
        <v>2021</v>
      </c>
      <c r="L1" s="605"/>
      <c r="M1" s="605"/>
      <c r="N1" s="605"/>
      <c r="O1" s="605"/>
      <c r="P1" s="605"/>
      <c r="Q1" s="605"/>
      <c r="R1" s="605"/>
      <c r="S1" s="605"/>
      <c r="T1" s="605"/>
      <c r="U1" s="605"/>
      <c r="V1" s="606"/>
      <c r="W1" s="604">
        <v>2022</v>
      </c>
      <c r="X1" s="605"/>
      <c r="Y1" s="605"/>
      <c r="Z1" s="605"/>
      <c r="AA1" s="605"/>
      <c r="AB1" s="605"/>
      <c r="AC1" s="605"/>
      <c r="AD1" s="605"/>
      <c r="AE1" s="605"/>
      <c r="AF1" s="605"/>
      <c r="AG1" s="605"/>
      <c r="AH1" s="606"/>
      <c r="AI1" s="604">
        <v>2023</v>
      </c>
      <c r="AJ1" s="605"/>
      <c r="AK1" s="605"/>
      <c r="AL1" s="605"/>
      <c r="AM1" s="605"/>
      <c r="AN1" s="605"/>
      <c r="AO1" s="605"/>
      <c r="AP1" s="605"/>
      <c r="AQ1" s="605"/>
      <c r="AR1" s="605"/>
      <c r="AS1" s="605"/>
      <c r="AT1" s="606"/>
    </row>
    <row r="2" spans="1:46" ht="15.75" customHeight="1">
      <c r="A2" s="318"/>
      <c r="B2" s="318"/>
      <c r="C2" s="318"/>
      <c r="D2" s="318" t="s">
        <v>1906</v>
      </c>
      <c r="E2" s="673" t="s">
        <v>1907</v>
      </c>
      <c r="F2" s="673"/>
      <c r="G2" s="673"/>
      <c r="H2" s="673"/>
      <c r="I2" s="673"/>
      <c r="J2" s="674"/>
      <c r="K2" s="673" t="s">
        <v>1907</v>
      </c>
      <c r="L2" s="673"/>
      <c r="M2" s="673"/>
      <c r="N2" s="673"/>
      <c r="O2" s="673"/>
      <c r="P2" s="674"/>
      <c r="Q2" s="673"/>
      <c r="R2" s="673"/>
      <c r="S2" s="673"/>
      <c r="T2" s="673"/>
      <c r="U2" s="673"/>
      <c r="V2" s="674"/>
      <c r="W2" s="673" t="s">
        <v>1907</v>
      </c>
      <c r="X2" s="673"/>
      <c r="Y2" s="673"/>
      <c r="Z2" s="673"/>
      <c r="AA2" s="673"/>
      <c r="AB2" s="674"/>
      <c r="AC2" s="673"/>
      <c r="AD2" s="673"/>
      <c r="AE2" s="673"/>
      <c r="AF2" s="673"/>
      <c r="AG2" s="673"/>
      <c r="AH2" s="674"/>
      <c r="AI2" s="673" t="s">
        <v>1907</v>
      </c>
      <c r="AJ2" s="673"/>
      <c r="AK2" s="673"/>
      <c r="AL2" s="673"/>
      <c r="AM2" s="673"/>
      <c r="AN2" s="674"/>
      <c r="AO2" s="696"/>
      <c r="AP2" s="697"/>
      <c r="AQ2" s="697"/>
      <c r="AR2" s="697"/>
      <c r="AS2" s="697"/>
      <c r="AT2" s="698"/>
    </row>
    <row r="3" spans="1:46" s="3" customFormat="1" ht="15.75">
      <c r="A3" s="318"/>
      <c r="B3" s="39" t="s">
        <v>1757</v>
      </c>
      <c r="C3" s="39" t="s">
        <v>117</v>
      </c>
      <c r="D3" s="318" t="s">
        <v>1908</v>
      </c>
      <c r="E3" s="341" t="s">
        <v>1909</v>
      </c>
      <c r="F3" s="342" t="s">
        <v>1910</v>
      </c>
      <c r="G3" s="342" t="s">
        <v>1911</v>
      </c>
      <c r="H3" s="342" t="s">
        <v>1912</v>
      </c>
      <c r="I3" s="342" t="s">
        <v>1913</v>
      </c>
      <c r="J3" s="342" t="s">
        <v>1914</v>
      </c>
      <c r="K3" s="46" t="s">
        <v>1915</v>
      </c>
      <c r="L3" s="46" t="s">
        <v>1916</v>
      </c>
      <c r="M3" s="46" t="s">
        <v>1917</v>
      </c>
      <c r="N3" s="46" t="s">
        <v>1910</v>
      </c>
      <c r="O3" s="46" t="s">
        <v>1917</v>
      </c>
      <c r="P3" s="46" t="s">
        <v>1909</v>
      </c>
      <c r="Q3" s="46" t="s">
        <v>1909</v>
      </c>
      <c r="R3" s="46" t="s">
        <v>1910</v>
      </c>
      <c r="S3" s="46" t="s">
        <v>1911</v>
      </c>
      <c r="T3" s="46" t="s">
        <v>1912</v>
      </c>
      <c r="U3" s="46" t="s">
        <v>1913</v>
      </c>
      <c r="V3" s="46" t="s">
        <v>1914</v>
      </c>
      <c r="W3" s="46" t="s">
        <v>1915</v>
      </c>
      <c r="X3" s="46" t="s">
        <v>1916</v>
      </c>
      <c r="Y3" s="46" t="s">
        <v>1917</v>
      </c>
      <c r="Z3" s="46" t="s">
        <v>1910</v>
      </c>
      <c r="AA3" s="46" t="s">
        <v>1917</v>
      </c>
      <c r="AB3" s="46" t="s">
        <v>1909</v>
      </c>
      <c r="AC3" s="46" t="s">
        <v>1909</v>
      </c>
      <c r="AD3" s="46" t="s">
        <v>1910</v>
      </c>
      <c r="AE3" s="46" t="s">
        <v>1911</v>
      </c>
      <c r="AF3" s="46" t="s">
        <v>1912</v>
      </c>
      <c r="AG3" s="46" t="s">
        <v>1913</v>
      </c>
      <c r="AH3" s="46" t="s">
        <v>1914</v>
      </c>
      <c r="AI3" s="46" t="s">
        <v>1915</v>
      </c>
      <c r="AJ3" s="46" t="s">
        <v>1916</v>
      </c>
      <c r="AK3" s="46" t="s">
        <v>1917</v>
      </c>
      <c r="AL3" s="46" t="s">
        <v>1910</v>
      </c>
      <c r="AM3" s="46" t="s">
        <v>1917</v>
      </c>
      <c r="AN3" s="46" t="s">
        <v>1909</v>
      </c>
      <c r="AO3" s="46" t="s">
        <v>1909</v>
      </c>
      <c r="AP3" s="46" t="s">
        <v>1910</v>
      </c>
      <c r="AQ3" s="46" t="s">
        <v>1911</v>
      </c>
      <c r="AR3" s="46" t="s">
        <v>1912</v>
      </c>
      <c r="AS3" s="46" t="s">
        <v>1913</v>
      </c>
      <c r="AT3" s="47" t="s">
        <v>1914</v>
      </c>
    </row>
    <row r="4" spans="1:46" ht="19.899999999999999" customHeight="1">
      <c r="A4" s="670" t="s">
        <v>1841</v>
      </c>
      <c r="B4" s="691" t="s">
        <v>1864</v>
      </c>
      <c r="C4" s="315" t="s">
        <v>1809</v>
      </c>
      <c r="D4" s="340" t="s">
        <v>1797</v>
      </c>
      <c r="E4" s="343"/>
      <c r="F4" s="343"/>
      <c r="G4" s="343"/>
      <c r="H4" s="343"/>
      <c r="I4" s="343"/>
      <c r="J4" s="343"/>
      <c r="K4" s="704"/>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6"/>
      <c r="AO4" s="344"/>
      <c r="AP4" s="344"/>
      <c r="AQ4" s="344"/>
      <c r="AR4" s="344"/>
      <c r="AS4" s="344"/>
      <c r="AT4" s="345"/>
    </row>
    <row r="5" spans="1:46" ht="19.149999999999999" customHeight="1">
      <c r="A5" s="670"/>
      <c r="B5" s="692"/>
      <c r="C5" s="18" t="s">
        <v>1804</v>
      </c>
      <c r="D5" s="340" t="s">
        <v>1780</v>
      </c>
      <c r="E5" s="351"/>
      <c r="F5" s="707"/>
      <c r="G5" s="708"/>
      <c r="H5" s="708"/>
      <c r="I5" s="708"/>
      <c r="J5" s="708"/>
      <c r="K5" s="708"/>
      <c r="L5" s="708"/>
      <c r="M5" s="708"/>
      <c r="N5" s="708"/>
      <c r="O5" s="708"/>
      <c r="P5" s="708"/>
      <c r="Q5" s="708"/>
      <c r="R5" s="708"/>
      <c r="S5" s="708"/>
      <c r="T5" s="708"/>
      <c r="U5" s="708"/>
      <c r="V5" s="708"/>
      <c r="W5" s="708"/>
      <c r="X5" s="708"/>
      <c r="Y5" s="708"/>
      <c r="Z5" s="708"/>
      <c r="AA5" s="708"/>
      <c r="AB5" s="708"/>
      <c r="AC5" s="708"/>
      <c r="AD5" s="708"/>
      <c r="AE5" s="708"/>
      <c r="AF5" s="708"/>
      <c r="AG5" s="708"/>
      <c r="AH5" s="708"/>
      <c r="AI5" s="708"/>
      <c r="AJ5" s="708"/>
      <c r="AK5" s="708"/>
      <c r="AL5" s="708"/>
      <c r="AM5" s="708"/>
      <c r="AN5" s="709"/>
      <c r="AO5" s="346"/>
      <c r="AP5" s="346"/>
      <c r="AQ5" s="346"/>
      <c r="AR5" s="346"/>
      <c r="AS5" s="346"/>
      <c r="AT5" s="346"/>
    </row>
    <row r="6" spans="1:46" ht="19.149999999999999" customHeight="1">
      <c r="A6" s="670"/>
      <c r="B6" s="692"/>
      <c r="C6" s="18" t="s">
        <v>1806</v>
      </c>
      <c r="D6" s="340" t="s">
        <v>1787</v>
      </c>
      <c r="E6" s="350"/>
      <c r="F6" s="350"/>
      <c r="G6" s="350"/>
      <c r="H6" s="350"/>
      <c r="I6" s="350"/>
      <c r="J6" s="350"/>
      <c r="K6" s="710"/>
      <c r="L6" s="711"/>
      <c r="M6" s="711"/>
      <c r="N6" s="711"/>
      <c r="O6" s="711"/>
      <c r="P6" s="711"/>
      <c r="Q6" s="711"/>
      <c r="R6" s="711"/>
      <c r="S6" s="711"/>
      <c r="T6" s="711"/>
      <c r="U6" s="711"/>
      <c r="V6" s="711"/>
      <c r="W6" s="711"/>
      <c r="X6" s="711"/>
      <c r="Y6" s="711"/>
      <c r="Z6" s="711"/>
      <c r="AA6" s="711"/>
      <c r="AB6" s="711"/>
      <c r="AC6" s="711"/>
      <c r="AD6" s="711"/>
      <c r="AE6" s="711"/>
      <c r="AF6" s="711"/>
      <c r="AG6" s="711"/>
      <c r="AH6" s="711"/>
      <c r="AI6" s="711"/>
      <c r="AJ6" s="711"/>
      <c r="AK6" s="711"/>
      <c r="AL6" s="711"/>
      <c r="AM6" s="711"/>
      <c r="AN6" s="711"/>
      <c r="AO6" s="711"/>
      <c r="AP6" s="711"/>
      <c r="AQ6" s="711"/>
      <c r="AR6" s="711"/>
      <c r="AS6" s="711"/>
      <c r="AT6" s="712"/>
    </row>
    <row r="7" spans="1:46" ht="18.75" customHeight="1">
      <c r="A7" s="670"/>
      <c r="B7" s="693"/>
      <c r="C7" s="18" t="s">
        <v>1807</v>
      </c>
      <c r="D7" s="19" t="s">
        <v>1791</v>
      </c>
      <c r="E7" s="349"/>
      <c r="F7" s="347"/>
      <c r="G7" s="347"/>
      <c r="H7" s="713"/>
      <c r="I7" s="714"/>
      <c r="J7" s="714"/>
      <c r="K7" s="714"/>
      <c r="L7" s="714"/>
      <c r="M7" s="714"/>
      <c r="N7" s="714"/>
      <c r="O7" s="714"/>
      <c r="P7" s="714"/>
      <c r="Q7" s="714"/>
      <c r="R7" s="714"/>
      <c r="S7" s="714"/>
      <c r="T7" s="714"/>
      <c r="U7" s="714"/>
      <c r="V7" s="715"/>
      <c r="W7" s="343"/>
      <c r="X7" s="343"/>
      <c r="Y7" s="343"/>
      <c r="Z7" s="343"/>
      <c r="AA7" s="343"/>
      <c r="AB7" s="343"/>
      <c r="AC7" s="343"/>
      <c r="AD7" s="360"/>
      <c r="AE7" s="360"/>
      <c r="AF7" s="360"/>
      <c r="AG7" s="360"/>
      <c r="AH7" s="361"/>
      <c r="AI7" s="344"/>
      <c r="AJ7" s="344"/>
      <c r="AK7" s="344"/>
      <c r="AL7" s="344"/>
      <c r="AM7" s="344"/>
      <c r="AN7" s="344"/>
      <c r="AO7" s="344"/>
      <c r="AP7" s="344"/>
      <c r="AQ7" s="344"/>
      <c r="AR7" s="344"/>
      <c r="AS7" s="344"/>
      <c r="AT7" s="345"/>
    </row>
    <row r="8" spans="1:46" ht="19.149999999999999" customHeight="1">
      <c r="A8" s="670"/>
      <c r="B8" s="694" t="s">
        <v>1918</v>
      </c>
      <c r="C8" s="18" t="s">
        <v>1802</v>
      </c>
      <c r="D8" s="19" t="s">
        <v>1812</v>
      </c>
      <c r="E8" s="348"/>
      <c r="F8" s="339"/>
      <c r="G8" s="339"/>
      <c r="H8" s="339"/>
      <c r="I8" s="339"/>
      <c r="J8" s="353"/>
      <c r="K8" s="716"/>
      <c r="L8" s="716"/>
      <c r="M8" s="716"/>
      <c r="N8" s="716"/>
      <c r="O8" s="716"/>
      <c r="P8" s="716"/>
      <c r="Q8" s="716"/>
      <c r="R8" s="716"/>
      <c r="S8" s="716"/>
      <c r="T8" s="716"/>
      <c r="U8" s="716"/>
      <c r="V8" s="716"/>
      <c r="W8" s="716"/>
      <c r="X8" s="716"/>
      <c r="Y8" s="716"/>
      <c r="Z8" s="716"/>
      <c r="AA8" s="716"/>
      <c r="AB8" s="716"/>
      <c r="AC8" s="716"/>
      <c r="AD8" s="716"/>
      <c r="AE8" s="716"/>
      <c r="AF8" s="716"/>
      <c r="AG8" s="716"/>
      <c r="AH8" s="716"/>
      <c r="AI8" s="716"/>
      <c r="AJ8" s="716"/>
      <c r="AK8" s="716"/>
      <c r="AL8" s="716"/>
      <c r="AM8" s="716"/>
      <c r="AN8" s="716"/>
      <c r="AO8" s="716"/>
      <c r="AP8" s="716"/>
      <c r="AQ8" s="716"/>
      <c r="AR8" s="716"/>
      <c r="AS8" s="716"/>
      <c r="AT8" s="716"/>
    </row>
    <row r="9" spans="1:46" ht="31.5">
      <c r="A9" s="670"/>
      <c r="B9" s="695"/>
      <c r="C9" s="18" t="s">
        <v>1808</v>
      </c>
      <c r="D9" s="19" t="s">
        <v>1794</v>
      </c>
      <c r="E9" s="348"/>
      <c r="F9" s="339"/>
      <c r="G9" s="339"/>
      <c r="H9" s="339"/>
      <c r="I9" s="339"/>
      <c r="J9" s="353"/>
      <c r="K9" s="716"/>
      <c r="L9" s="716"/>
      <c r="M9" s="716"/>
      <c r="N9" s="716"/>
      <c r="O9" s="716"/>
      <c r="P9" s="716"/>
      <c r="Q9" s="716"/>
      <c r="R9" s="716"/>
      <c r="S9" s="716"/>
      <c r="T9" s="716"/>
      <c r="U9" s="716"/>
      <c r="V9" s="716"/>
      <c r="W9" s="716"/>
      <c r="X9" s="716"/>
      <c r="Y9" s="716"/>
      <c r="Z9" s="716"/>
      <c r="AA9" s="716"/>
      <c r="AB9" s="716"/>
      <c r="AC9" s="716"/>
      <c r="AD9" s="716"/>
      <c r="AE9" s="716"/>
      <c r="AF9" s="716"/>
      <c r="AG9" s="716"/>
      <c r="AH9" s="716"/>
      <c r="AI9" s="716"/>
      <c r="AJ9" s="716"/>
      <c r="AK9" s="716"/>
      <c r="AL9" s="716"/>
      <c r="AM9" s="716"/>
      <c r="AN9" s="716"/>
      <c r="AO9" s="716"/>
      <c r="AP9" s="716"/>
      <c r="AQ9" s="716"/>
      <c r="AR9" s="716"/>
      <c r="AS9" s="716"/>
      <c r="AT9" s="716"/>
    </row>
    <row r="10" spans="1:46" ht="19.149999999999999" customHeight="1">
      <c r="A10" s="670"/>
      <c r="B10" s="695"/>
      <c r="C10" s="19" t="s">
        <v>1801</v>
      </c>
      <c r="D10" s="19" t="s">
        <v>1811</v>
      </c>
      <c r="E10" s="348"/>
      <c r="F10" s="339"/>
      <c r="G10" s="339"/>
      <c r="H10" s="339"/>
      <c r="I10" s="339"/>
      <c r="J10" s="339"/>
      <c r="K10" s="717"/>
      <c r="L10" s="718"/>
      <c r="M10" s="718"/>
      <c r="N10" s="718"/>
      <c r="O10" s="718"/>
      <c r="P10" s="718"/>
      <c r="Q10" s="718"/>
      <c r="R10" s="718"/>
      <c r="S10" s="718"/>
      <c r="T10" s="718"/>
      <c r="U10" s="718"/>
      <c r="V10" s="718"/>
      <c r="W10" s="718"/>
      <c r="X10" s="718"/>
      <c r="Y10" s="718"/>
      <c r="Z10" s="718"/>
      <c r="AA10" s="718"/>
      <c r="AB10" s="718"/>
      <c r="AC10" s="718"/>
      <c r="AD10" s="718"/>
      <c r="AE10" s="718"/>
      <c r="AF10" s="718"/>
      <c r="AG10" s="718"/>
      <c r="AH10" s="718"/>
      <c r="AI10" s="718"/>
      <c r="AJ10" s="718"/>
      <c r="AK10" s="718"/>
      <c r="AL10" s="718"/>
      <c r="AM10" s="718"/>
      <c r="AN10" s="718"/>
      <c r="AO10" s="718"/>
      <c r="AP10" s="718"/>
      <c r="AQ10" s="718"/>
      <c r="AR10" s="718"/>
      <c r="AS10" s="718"/>
      <c r="AT10" s="719"/>
    </row>
    <row r="11" spans="1:46" ht="19.149999999999999" customHeight="1">
      <c r="A11" s="670"/>
      <c r="B11" s="695"/>
      <c r="C11" s="18" t="s">
        <v>1803</v>
      </c>
      <c r="D11" s="19" t="s">
        <v>1777</v>
      </c>
      <c r="E11" s="348"/>
      <c r="F11" s="339"/>
      <c r="G11" s="339"/>
      <c r="H11" s="339"/>
      <c r="I11" s="339"/>
      <c r="J11" s="339"/>
      <c r="K11" s="720"/>
      <c r="L11" s="721"/>
      <c r="M11" s="721"/>
      <c r="N11" s="721"/>
      <c r="O11" s="721"/>
      <c r="P11" s="721"/>
      <c r="Q11" s="721"/>
      <c r="R11" s="721"/>
      <c r="S11" s="721"/>
      <c r="T11" s="721"/>
      <c r="U11" s="721"/>
      <c r="V11" s="721"/>
      <c r="W11" s="721"/>
      <c r="X11" s="721"/>
      <c r="Y11" s="721"/>
      <c r="Z11" s="721"/>
      <c r="AA11" s="721"/>
      <c r="AB11" s="721"/>
      <c r="AC11" s="721"/>
      <c r="AD11" s="721"/>
      <c r="AE11" s="721"/>
      <c r="AF11" s="721"/>
      <c r="AG11" s="721"/>
      <c r="AH11" s="721"/>
      <c r="AI11" s="721"/>
      <c r="AJ11" s="721"/>
      <c r="AK11" s="721"/>
      <c r="AL11" s="721"/>
      <c r="AM11" s="721"/>
      <c r="AN11" s="721"/>
      <c r="AO11" s="721"/>
      <c r="AP11" s="721"/>
      <c r="AQ11" s="721"/>
      <c r="AR11" s="721"/>
      <c r="AS11" s="721"/>
      <c r="AT11" s="722"/>
    </row>
    <row r="12" spans="1:46" ht="19.149999999999999" customHeight="1">
      <c r="A12" s="670"/>
      <c r="B12" s="695"/>
      <c r="C12" s="18" t="s">
        <v>1805</v>
      </c>
      <c r="D12" s="19" t="s">
        <v>1784</v>
      </c>
      <c r="E12" s="348"/>
      <c r="F12" s="339"/>
      <c r="G12" s="339"/>
      <c r="H12" s="339"/>
      <c r="I12" s="339"/>
      <c r="J12" s="339"/>
      <c r="K12" s="720"/>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1"/>
      <c r="AK12" s="721"/>
      <c r="AL12" s="721"/>
      <c r="AM12" s="721"/>
      <c r="AN12" s="721"/>
      <c r="AO12" s="721"/>
      <c r="AP12" s="721"/>
      <c r="AQ12" s="721"/>
      <c r="AR12" s="721"/>
      <c r="AS12" s="721"/>
      <c r="AT12" s="722"/>
    </row>
    <row r="13" spans="1:46" ht="19.149999999999999" customHeight="1">
      <c r="A13" s="670"/>
      <c r="B13" s="695"/>
      <c r="C13" s="338" t="s">
        <v>1919</v>
      </c>
      <c r="D13" s="352" t="s">
        <v>1920</v>
      </c>
      <c r="E13" s="734" t="s">
        <v>1921</v>
      </c>
      <c r="F13" s="735"/>
      <c r="G13" s="735"/>
      <c r="H13" s="735"/>
      <c r="I13" s="735"/>
      <c r="J13" s="736"/>
      <c r="K13" s="728"/>
      <c r="L13" s="729"/>
      <c r="M13" s="729"/>
      <c r="N13" s="729"/>
      <c r="O13" s="729"/>
      <c r="P13" s="729"/>
      <c r="Q13" s="729"/>
      <c r="R13" s="729"/>
      <c r="S13" s="729"/>
      <c r="T13" s="729"/>
      <c r="U13" s="729"/>
      <c r="V13" s="729"/>
      <c r="W13" s="729"/>
      <c r="X13" s="729"/>
      <c r="Y13" s="729"/>
      <c r="Z13" s="729"/>
      <c r="AA13" s="729"/>
      <c r="AB13" s="729"/>
      <c r="AC13" s="729"/>
      <c r="AD13" s="729"/>
      <c r="AE13" s="729"/>
      <c r="AF13" s="729"/>
      <c r="AG13" s="729"/>
      <c r="AH13" s="729"/>
      <c r="AI13" s="729"/>
      <c r="AJ13" s="729"/>
      <c r="AK13" s="729"/>
      <c r="AL13" s="729"/>
      <c r="AM13" s="729"/>
      <c r="AN13" s="729"/>
      <c r="AO13" s="729"/>
      <c r="AP13" s="729"/>
      <c r="AQ13" s="729"/>
      <c r="AR13" s="729"/>
      <c r="AS13" s="729"/>
      <c r="AT13" s="730"/>
    </row>
    <row r="14" spans="1:46" ht="19.149999999999999" customHeight="1">
      <c r="A14" s="670" t="s">
        <v>1922</v>
      </c>
      <c r="B14" s="671" t="s">
        <v>1923</v>
      </c>
      <c r="C14" s="355" t="s">
        <v>1924</v>
      </c>
      <c r="D14" s="356" t="s">
        <v>1848</v>
      </c>
      <c r="E14" s="675" t="s">
        <v>1925</v>
      </c>
      <c r="F14" s="676"/>
      <c r="G14" s="676"/>
      <c r="H14" s="676"/>
      <c r="I14" s="676"/>
      <c r="J14" s="676"/>
      <c r="K14" s="677"/>
      <c r="L14" s="675" t="s">
        <v>1925</v>
      </c>
      <c r="M14" s="676"/>
      <c r="N14" s="676"/>
      <c r="O14" s="676"/>
      <c r="P14" s="676"/>
      <c r="Q14" s="676"/>
      <c r="R14" s="676"/>
      <c r="S14" s="676"/>
      <c r="T14" s="676"/>
      <c r="U14" s="676"/>
      <c r="V14" s="676"/>
      <c r="W14" s="676"/>
      <c r="X14" s="676"/>
      <c r="Y14" s="677"/>
      <c r="Z14" s="675" t="s">
        <v>1925</v>
      </c>
      <c r="AA14" s="676"/>
      <c r="AB14" s="676"/>
      <c r="AC14" s="676"/>
      <c r="AD14" s="676"/>
      <c r="AE14" s="676"/>
      <c r="AF14" s="676"/>
      <c r="AG14" s="676"/>
      <c r="AH14" s="676"/>
      <c r="AI14" s="676"/>
      <c r="AJ14" s="676"/>
      <c r="AK14" s="676"/>
      <c r="AL14" s="676"/>
      <c r="AM14" s="677"/>
      <c r="AN14" s="675" t="s">
        <v>1925</v>
      </c>
      <c r="AO14" s="676"/>
      <c r="AP14" s="676"/>
      <c r="AQ14" s="676"/>
      <c r="AR14" s="676"/>
      <c r="AS14" s="676"/>
      <c r="AT14" s="677"/>
    </row>
    <row r="15" spans="1:46" ht="15.75">
      <c r="A15" s="670"/>
      <c r="B15" s="671"/>
      <c r="C15" s="69" t="s">
        <v>1926</v>
      </c>
      <c r="D15" s="357" t="s">
        <v>1854</v>
      </c>
      <c r="E15" s="678" t="s">
        <v>1927</v>
      </c>
      <c r="F15" s="676"/>
      <c r="G15" s="676"/>
      <c r="H15" s="676"/>
      <c r="I15" s="676"/>
      <c r="J15" s="676"/>
      <c r="K15" s="677"/>
      <c r="L15" s="678" t="s">
        <v>1927</v>
      </c>
      <c r="M15" s="676"/>
      <c r="N15" s="676"/>
      <c r="O15" s="676"/>
      <c r="P15" s="676"/>
      <c r="Q15" s="676"/>
      <c r="R15" s="676"/>
      <c r="S15" s="676"/>
      <c r="T15" s="676"/>
      <c r="U15" s="676"/>
      <c r="V15" s="676"/>
      <c r="W15" s="676"/>
      <c r="X15" s="676"/>
      <c r="Y15" s="733"/>
      <c r="Z15" s="678" t="s">
        <v>1927</v>
      </c>
      <c r="AA15" s="676"/>
      <c r="AB15" s="676"/>
      <c r="AC15" s="676"/>
      <c r="AD15" s="676"/>
      <c r="AE15" s="676"/>
      <c r="AF15" s="676"/>
      <c r="AG15" s="676"/>
      <c r="AH15" s="676"/>
      <c r="AI15" s="676"/>
      <c r="AJ15" s="676"/>
      <c r="AK15" s="676"/>
      <c r="AL15" s="676"/>
      <c r="AM15" s="733"/>
      <c r="AN15" s="678" t="s">
        <v>1927</v>
      </c>
      <c r="AO15" s="676"/>
      <c r="AP15" s="676"/>
      <c r="AQ15" s="676"/>
      <c r="AR15" s="676"/>
      <c r="AS15" s="676"/>
      <c r="AT15" s="677"/>
    </row>
    <row r="16" spans="1:46" ht="19.149999999999999" customHeight="1">
      <c r="A16" s="670"/>
      <c r="B16" s="671"/>
      <c r="C16" s="355" t="s">
        <v>1928</v>
      </c>
      <c r="D16" s="358" t="s">
        <v>1861</v>
      </c>
      <c r="E16" s="685" t="s">
        <v>1929</v>
      </c>
      <c r="F16" s="686"/>
      <c r="G16" s="686"/>
      <c r="H16" s="686"/>
      <c r="I16" s="686"/>
      <c r="J16" s="686"/>
      <c r="K16" s="686"/>
      <c r="L16" s="677"/>
      <c r="M16" s="688" t="s">
        <v>1929</v>
      </c>
      <c r="N16" s="688"/>
      <c r="O16" s="688"/>
      <c r="P16" s="688"/>
      <c r="Q16" s="688"/>
      <c r="R16" s="688"/>
      <c r="S16" s="688"/>
      <c r="T16" s="688"/>
      <c r="U16" s="688"/>
      <c r="V16" s="688"/>
      <c r="W16" s="682" t="s">
        <v>1929</v>
      </c>
      <c r="X16" s="683"/>
      <c r="Y16" s="683"/>
      <c r="Z16" s="683"/>
      <c r="AA16" s="683"/>
      <c r="AB16" s="683"/>
      <c r="AC16" s="683"/>
      <c r="AD16" s="683"/>
      <c r="AE16" s="683"/>
      <c r="AF16" s="683"/>
      <c r="AG16" s="683"/>
      <c r="AH16" s="684"/>
      <c r="AI16" s="678" t="s">
        <v>1929</v>
      </c>
      <c r="AJ16" s="676"/>
      <c r="AK16" s="676"/>
      <c r="AL16" s="676"/>
      <c r="AM16" s="676"/>
      <c r="AN16" s="676"/>
      <c r="AO16" s="676"/>
      <c r="AP16" s="676"/>
      <c r="AQ16" s="676"/>
      <c r="AR16" s="676"/>
      <c r="AS16" s="676"/>
      <c r="AT16" s="677"/>
    </row>
    <row r="17" spans="1:46" ht="19.149999999999999" customHeight="1">
      <c r="A17" s="670"/>
      <c r="B17" s="671"/>
      <c r="C17" s="69" t="s">
        <v>1930</v>
      </c>
      <c r="D17" s="359" t="s">
        <v>1866</v>
      </c>
      <c r="E17" s="725" t="s">
        <v>1931</v>
      </c>
      <c r="F17" s="725"/>
      <c r="G17" s="725"/>
      <c r="H17" s="725"/>
      <c r="I17" s="725"/>
      <c r="J17" s="725"/>
      <c r="K17" s="725"/>
      <c r="L17" s="726" t="s">
        <v>1931</v>
      </c>
      <c r="M17" s="676"/>
      <c r="N17" s="676"/>
      <c r="O17" s="676"/>
      <c r="P17" s="676"/>
      <c r="Q17" s="676"/>
      <c r="R17" s="676"/>
      <c r="S17" s="676"/>
      <c r="T17" s="676"/>
      <c r="U17" s="676"/>
      <c r="V17" s="676"/>
      <c r="W17" s="676"/>
      <c r="X17" s="676"/>
      <c r="Y17" s="727"/>
      <c r="Z17" s="726" t="s">
        <v>1931</v>
      </c>
      <c r="AA17" s="676"/>
      <c r="AB17" s="676"/>
      <c r="AC17" s="676"/>
      <c r="AD17" s="676"/>
      <c r="AE17" s="676"/>
      <c r="AF17" s="676"/>
      <c r="AG17" s="676"/>
      <c r="AH17" s="676"/>
      <c r="AI17" s="676"/>
      <c r="AJ17" s="676"/>
      <c r="AK17" s="676"/>
      <c r="AL17" s="676"/>
      <c r="AM17" s="727"/>
      <c r="AN17" s="725" t="s">
        <v>1931</v>
      </c>
      <c r="AO17" s="725"/>
      <c r="AP17" s="725"/>
      <c r="AQ17" s="725"/>
      <c r="AR17" s="725"/>
      <c r="AS17" s="725"/>
      <c r="AT17" s="725"/>
    </row>
    <row r="18" spans="1:46" ht="19.149999999999999" customHeight="1">
      <c r="A18" s="670"/>
      <c r="B18" s="671"/>
      <c r="C18" s="355" t="s">
        <v>1932</v>
      </c>
      <c r="D18" s="356" t="s">
        <v>1870</v>
      </c>
      <c r="E18" s="687" t="s">
        <v>1933</v>
      </c>
      <c r="F18" s="687"/>
      <c r="G18" s="687"/>
      <c r="H18" s="687"/>
      <c r="I18" s="687"/>
      <c r="J18" s="687"/>
      <c r="K18" s="687"/>
      <c r="L18" s="681"/>
      <c r="M18" s="689"/>
      <c r="N18" s="689"/>
      <c r="O18" s="689"/>
      <c r="P18" s="689"/>
      <c r="Q18" s="689"/>
      <c r="R18" s="689"/>
      <c r="S18" s="689"/>
      <c r="T18" s="689"/>
      <c r="U18" s="689"/>
      <c r="V18" s="690"/>
      <c r="W18" s="679"/>
      <c r="X18" s="680"/>
      <c r="Y18" s="680"/>
      <c r="Z18" s="680"/>
      <c r="AA18" s="680"/>
      <c r="AB18" s="680"/>
      <c r="AC18" s="680"/>
      <c r="AD18" s="680"/>
      <c r="AE18" s="680"/>
      <c r="AF18" s="680"/>
      <c r="AG18" s="680"/>
      <c r="AH18" s="681"/>
      <c r="AI18" s="679"/>
      <c r="AJ18" s="680"/>
      <c r="AK18" s="680"/>
      <c r="AL18" s="680"/>
      <c r="AM18" s="680"/>
      <c r="AN18" s="680"/>
      <c r="AO18" s="680"/>
      <c r="AP18" s="680"/>
      <c r="AQ18" s="680"/>
      <c r="AR18" s="680"/>
      <c r="AS18" s="680"/>
      <c r="AT18" s="681"/>
    </row>
    <row r="19" spans="1:46" ht="15.75" customHeight="1">
      <c r="AK19" s="354"/>
      <c r="AL19" s="354"/>
      <c r="AM19" s="354"/>
      <c r="AN19" s="354"/>
      <c r="AO19" s="354"/>
      <c r="AP19" s="354"/>
      <c r="AQ19" s="354"/>
      <c r="AR19" s="354"/>
      <c r="AS19" s="354"/>
      <c r="AT19" s="354"/>
    </row>
    <row r="20" spans="1:46" ht="15" customHeight="1">
      <c r="B20" s="699" t="s">
        <v>1934</v>
      </c>
      <c r="C20" s="700"/>
      <c r="D20" s="701"/>
    </row>
    <row r="21" spans="1:46" ht="15" customHeight="1">
      <c r="B21" s="28" t="s">
        <v>87</v>
      </c>
      <c r="C21" s="557" t="s">
        <v>1878</v>
      </c>
      <c r="D21" s="557"/>
    </row>
    <row r="22" spans="1:46" ht="15" customHeight="1">
      <c r="B22" s="702" t="s">
        <v>1438</v>
      </c>
      <c r="C22" s="703" t="s">
        <v>1880</v>
      </c>
      <c r="D22" s="703"/>
      <c r="AK22" s="731" t="s">
        <v>1935</v>
      </c>
      <c r="AL22" s="731"/>
      <c r="AM22" s="731"/>
      <c r="AN22" s="731"/>
      <c r="AO22" s="731"/>
      <c r="AP22" s="731"/>
      <c r="AQ22" s="731"/>
      <c r="AR22" s="731"/>
      <c r="AS22" s="731"/>
      <c r="AT22" s="731"/>
    </row>
    <row r="23" spans="1:46" ht="15" customHeight="1">
      <c r="B23" s="702"/>
      <c r="C23" s="703"/>
      <c r="D23" s="703"/>
      <c r="AK23" s="732" t="s">
        <v>1936</v>
      </c>
      <c r="AL23" s="732"/>
      <c r="AM23" s="732"/>
      <c r="AN23" s="732"/>
      <c r="AO23" s="732"/>
      <c r="AP23" s="732"/>
      <c r="AQ23" s="732"/>
      <c r="AR23" s="732"/>
      <c r="AS23" s="732"/>
      <c r="AT23" s="732"/>
    </row>
    <row r="24" spans="1:46" ht="15" customHeight="1">
      <c r="B24" s="702"/>
      <c r="C24" s="703"/>
      <c r="D24" s="703"/>
    </row>
    <row r="25" spans="1:46">
      <c r="B25" s="702"/>
      <c r="C25" s="703"/>
      <c r="D25" s="703"/>
    </row>
    <row r="26" spans="1:46">
      <c r="B26" s="702" t="s">
        <v>1937</v>
      </c>
      <c r="C26" s="557" t="s">
        <v>1938</v>
      </c>
      <c r="D26" s="557"/>
    </row>
    <row r="27" spans="1:46">
      <c r="B27" s="702"/>
      <c r="C27" s="557"/>
      <c r="D27" s="557"/>
    </row>
    <row r="28" spans="1:46">
      <c r="B28" s="702"/>
      <c r="C28" s="557"/>
      <c r="D28" s="557"/>
    </row>
    <row r="29" spans="1:46">
      <c r="B29" s="702"/>
      <c r="C29" s="557"/>
      <c r="D29" s="557"/>
    </row>
    <row r="30" spans="1:46">
      <c r="B30" s="319" t="s">
        <v>802</v>
      </c>
      <c r="C30" s="557">
        <v>200000000</v>
      </c>
      <c r="D30" s="557"/>
    </row>
    <row r="31" spans="1:46" ht="26.25">
      <c r="B31" s="28" t="s">
        <v>1939</v>
      </c>
      <c r="C31" s="557">
        <v>200000000</v>
      </c>
      <c r="D31" s="557"/>
    </row>
    <row r="32" spans="1:46">
      <c r="B32" s="28" t="s">
        <v>1940</v>
      </c>
      <c r="C32" s="557" t="s">
        <v>1864</v>
      </c>
      <c r="D32" s="557"/>
    </row>
    <row r="33" spans="2:4" ht="26.25">
      <c r="B33" s="55" t="s">
        <v>1941</v>
      </c>
      <c r="C33" s="724" t="s">
        <v>1769</v>
      </c>
      <c r="D33" s="724"/>
    </row>
    <row r="34" spans="2:4" ht="26.25">
      <c r="B34" s="55" t="s">
        <v>1942</v>
      </c>
      <c r="C34" s="557" t="s">
        <v>1943</v>
      </c>
      <c r="D34" s="557"/>
    </row>
    <row r="36" spans="2:4">
      <c r="B36" s="699" t="s">
        <v>1944</v>
      </c>
      <c r="C36" s="700"/>
      <c r="D36" s="701"/>
    </row>
    <row r="37" spans="2:4">
      <c r="B37" s="28" t="s">
        <v>87</v>
      </c>
      <c r="C37" s="557" t="s">
        <v>1870</v>
      </c>
      <c r="D37" s="557"/>
    </row>
    <row r="38" spans="2:4">
      <c r="B38" s="702" t="s">
        <v>1438</v>
      </c>
      <c r="C38" s="703" t="s">
        <v>1872</v>
      </c>
      <c r="D38" s="703"/>
    </row>
    <row r="39" spans="2:4">
      <c r="B39" s="702"/>
      <c r="C39" s="703"/>
      <c r="D39" s="703"/>
    </row>
    <row r="40" spans="2:4">
      <c r="B40" s="702"/>
      <c r="C40" s="703"/>
      <c r="D40" s="703"/>
    </row>
    <row r="41" spans="2:4">
      <c r="B41" s="702"/>
      <c r="C41" s="703"/>
      <c r="D41" s="703"/>
    </row>
    <row r="42" spans="2:4">
      <c r="B42" s="702" t="s">
        <v>1945</v>
      </c>
      <c r="C42" s="557" t="s">
        <v>1938</v>
      </c>
      <c r="D42" s="557"/>
    </row>
    <row r="43" spans="2:4">
      <c r="B43" s="702"/>
      <c r="C43" s="557"/>
      <c r="D43" s="557"/>
    </row>
    <row r="44" spans="2:4">
      <c r="B44" s="702"/>
      <c r="C44" s="557"/>
      <c r="D44" s="557"/>
    </row>
    <row r="45" spans="2:4">
      <c r="B45" s="702"/>
      <c r="C45" s="557"/>
      <c r="D45" s="557"/>
    </row>
    <row r="46" spans="2:4">
      <c r="B46" s="319" t="s">
        <v>802</v>
      </c>
      <c r="C46" s="723">
        <v>800000000</v>
      </c>
      <c r="D46" s="723"/>
    </row>
    <row r="47" spans="2:4">
      <c r="B47" s="54" t="s">
        <v>1939</v>
      </c>
      <c r="C47" s="557">
        <v>800000000</v>
      </c>
      <c r="D47" s="557"/>
    </row>
    <row r="48" spans="2:4" ht="26.25">
      <c r="B48" s="55" t="s">
        <v>1941</v>
      </c>
      <c r="C48" s="723" t="s">
        <v>1852</v>
      </c>
      <c r="D48" s="723"/>
    </row>
    <row r="49" spans="2:4" ht="26.25">
      <c r="B49" s="55" t="s">
        <v>1942</v>
      </c>
      <c r="C49" s="557" t="s">
        <v>1946</v>
      </c>
      <c r="D49" s="557"/>
    </row>
    <row r="51" spans="2:4">
      <c r="B51" s="699" t="s">
        <v>1934</v>
      </c>
      <c r="C51" s="700"/>
      <c r="D51" s="701"/>
    </row>
    <row r="52" spans="2:4">
      <c r="B52" s="28" t="s">
        <v>87</v>
      </c>
      <c r="C52" s="557" t="s">
        <v>1884</v>
      </c>
      <c r="D52" s="557"/>
    </row>
    <row r="53" spans="2:4">
      <c r="B53" s="702" t="s">
        <v>1438</v>
      </c>
      <c r="C53" s="703" t="s">
        <v>1887</v>
      </c>
      <c r="D53" s="703"/>
    </row>
    <row r="54" spans="2:4">
      <c r="B54" s="702"/>
      <c r="C54" s="703"/>
      <c r="D54" s="703"/>
    </row>
    <row r="55" spans="2:4">
      <c r="B55" s="702"/>
      <c r="C55" s="703"/>
      <c r="D55" s="703"/>
    </row>
    <row r="56" spans="2:4">
      <c r="B56" s="702"/>
      <c r="C56" s="703"/>
      <c r="D56" s="703"/>
    </row>
    <row r="57" spans="2:4">
      <c r="B57" s="702" t="s">
        <v>1937</v>
      </c>
      <c r="C57" s="557" t="s">
        <v>370</v>
      </c>
      <c r="D57" s="557"/>
    </row>
    <row r="58" spans="2:4">
      <c r="B58" s="702"/>
      <c r="C58" s="557"/>
      <c r="D58" s="557"/>
    </row>
    <row r="59" spans="2:4">
      <c r="B59" s="702"/>
      <c r="C59" s="557"/>
      <c r="D59" s="557"/>
    </row>
    <row r="60" spans="2:4">
      <c r="B60" s="702"/>
      <c r="C60" s="557"/>
      <c r="D60" s="557"/>
    </row>
    <row r="61" spans="2:4">
      <c r="B61" s="319" t="s">
        <v>802</v>
      </c>
      <c r="C61" s="723">
        <v>200000000</v>
      </c>
      <c r="D61" s="723"/>
    </row>
    <row r="62" spans="2:4" ht="26.25">
      <c r="B62" s="28" t="s">
        <v>1939</v>
      </c>
      <c r="C62" s="557">
        <v>200000000</v>
      </c>
      <c r="D62" s="557"/>
    </row>
    <row r="63" spans="2:4">
      <c r="B63" s="28" t="s">
        <v>1940</v>
      </c>
      <c r="C63" s="557" t="s">
        <v>1864</v>
      </c>
      <c r="D63" s="557"/>
    </row>
    <row r="64" spans="2:4" ht="26.25">
      <c r="B64" s="55" t="s">
        <v>1941</v>
      </c>
      <c r="C64" s="723" t="s">
        <v>1947</v>
      </c>
      <c r="D64" s="723"/>
    </row>
    <row r="65" spans="2:4" ht="26.25">
      <c r="B65" s="55" t="s">
        <v>1942</v>
      </c>
      <c r="C65" s="557" t="s">
        <v>1948</v>
      </c>
      <c r="D65" s="557"/>
    </row>
    <row r="67" spans="2:4">
      <c r="B67" s="699" t="s">
        <v>1944</v>
      </c>
      <c r="C67" s="700"/>
      <c r="D67" s="701"/>
    </row>
    <row r="68" spans="2:4">
      <c r="B68" s="28" t="s">
        <v>87</v>
      </c>
      <c r="C68" s="557" t="s">
        <v>1866</v>
      </c>
      <c r="D68" s="557"/>
    </row>
    <row r="69" spans="2:4">
      <c r="B69" s="702" t="s">
        <v>1438</v>
      </c>
      <c r="C69" s="703" t="s">
        <v>1868</v>
      </c>
      <c r="D69" s="703"/>
    </row>
    <row r="70" spans="2:4">
      <c r="B70" s="702"/>
      <c r="C70" s="703"/>
      <c r="D70" s="703"/>
    </row>
    <row r="71" spans="2:4">
      <c r="B71" s="702"/>
      <c r="C71" s="703"/>
      <c r="D71" s="703"/>
    </row>
    <row r="72" spans="2:4">
      <c r="B72" s="702"/>
      <c r="C72" s="703"/>
      <c r="D72" s="703"/>
    </row>
    <row r="73" spans="2:4">
      <c r="B73" s="702" t="s">
        <v>1945</v>
      </c>
      <c r="C73" s="557" t="s">
        <v>144</v>
      </c>
      <c r="D73" s="557"/>
    </row>
    <row r="74" spans="2:4">
      <c r="B74" s="702"/>
      <c r="C74" s="557"/>
      <c r="D74" s="557"/>
    </row>
    <row r="75" spans="2:4">
      <c r="B75" s="702"/>
      <c r="C75" s="557"/>
      <c r="D75" s="557"/>
    </row>
    <row r="76" spans="2:4">
      <c r="B76" s="702"/>
      <c r="C76" s="557"/>
      <c r="D76" s="557"/>
    </row>
    <row r="77" spans="2:4">
      <c r="B77" s="319" t="s">
        <v>802</v>
      </c>
      <c r="C77" s="723">
        <v>6600000000</v>
      </c>
      <c r="D77" s="723"/>
    </row>
    <row r="78" spans="2:4">
      <c r="B78" s="54" t="s">
        <v>1939</v>
      </c>
      <c r="C78" s="723">
        <v>6600000000</v>
      </c>
      <c r="D78" s="723"/>
    </row>
    <row r="79" spans="2:4" ht="26.25">
      <c r="B79" s="55" t="s">
        <v>1941</v>
      </c>
      <c r="C79" s="723" t="s">
        <v>1949</v>
      </c>
      <c r="D79" s="723"/>
    </row>
    <row r="80" spans="2:4" ht="26.25">
      <c r="B80" s="55" t="s">
        <v>1942</v>
      </c>
      <c r="C80" s="557" t="s">
        <v>1948</v>
      </c>
      <c r="D80" s="557"/>
    </row>
    <row r="82" spans="2:4">
      <c r="B82" s="699" t="s">
        <v>1934</v>
      </c>
      <c r="C82" s="700"/>
      <c r="D82" s="701"/>
    </row>
    <row r="83" spans="2:4">
      <c r="B83" s="28" t="s">
        <v>87</v>
      </c>
      <c r="C83" s="557" t="s">
        <v>1891</v>
      </c>
      <c r="D83" s="557"/>
    </row>
    <row r="84" spans="2:4">
      <c r="B84" s="702" t="s">
        <v>1438</v>
      </c>
      <c r="C84" s="703" t="s">
        <v>1894</v>
      </c>
      <c r="D84" s="703"/>
    </row>
    <row r="85" spans="2:4">
      <c r="B85" s="702"/>
      <c r="C85" s="703"/>
      <c r="D85" s="703"/>
    </row>
    <row r="86" spans="2:4">
      <c r="B86" s="702"/>
      <c r="C86" s="703"/>
      <c r="D86" s="703"/>
    </row>
    <row r="87" spans="2:4">
      <c r="B87" s="702"/>
      <c r="C87" s="703"/>
      <c r="D87" s="703"/>
    </row>
    <row r="88" spans="2:4">
      <c r="B88" s="702" t="s">
        <v>1937</v>
      </c>
      <c r="C88" s="557" t="s">
        <v>1950</v>
      </c>
      <c r="D88" s="557"/>
    </row>
    <row r="89" spans="2:4">
      <c r="B89" s="702"/>
      <c r="C89" s="557"/>
      <c r="D89" s="557"/>
    </row>
    <row r="90" spans="2:4">
      <c r="B90" s="702"/>
      <c r="C90" s="557"/>
      <c r="D90" s="557"/>
    </row>
    <row r="91" spans="2:4">
      <c r="B91" s="702"/>
      <c r="C91" s="557"/>
      <c r="D91" s="557"/>
    </row>
    <row r="92" spans="2:4">
      <c r="B92" s="319" t="s">
        <v>802</v>
      </c>
      <c r="C92" s="723">
        <v>800000000</v>
      </c>
      <c r="D92" s="723"/>
    </row>
    <row r="93" spans="2:4" ht="26.25">
      <c r="B93" s="28" t="s">
        <v>1939</v>
      </c>
      <c r="C93" s="557">
        <v>800000000</v>
      </c>
      <c r="D93" s="557"/>
    </row>
    <row r="94" spans="2:4">
      <c r="B94" s="28" t="s">
        <v>1940</v>
      </c>
      <c r="C94" s="557" t="s">
        <v>1864</v>
      </c>
      <c r="D94" s="557"/>
    </row>
    <row r="95" spans="2:4" ht="26.25">
      <c r="B95" s="55" t="s">
        <v>1941</v>
      </c>
      <c r="C95" s="723" t="s">
        <v>1949</v>
      </c>
      <c r="D95" s="723"/>
    </row>
    <row r="96" spans="2:4" ht="26.25">
      <c r="B96" s="55" t="s">
        <v>1942</v>
      </c>
      <c r="C96" s="557" t="s">
        <v>1951</v>
      </c>
      <c r="D96" s="557"/>
    </row>
    <row r="98" spans="1:4">
      <c r="B98" s="699" t="s">
        <v>1944</v>
      </c>
      <c r="C98" s="700"/>
      <c r="D98" s="701"/>
    </row>
    <row r="99" spans="1:4" ht="15" customHeight="1">
      <c r="B99" s="28" t="s">
        <v>87</v>
      </c>
      <c r="C99" s="557" t="s">
        <v>1870</v>
      </c>
      <c r="D99" s="557"/>
    </row>
    <row r="100" spans="1:4" ht="15" customHeight="1">
      <c r="B100" s="702" t="s">
        <v>1438</v>
      </c>
      <c r="C100" s="703" t="s">
        <v>1872</v>
      </c>
      <c r="D100" s="703"/>
    </row>
    <row r="101" spans="1:4">
      <c r="B101" s="702"/>
      <c r="C101" s="703"/>
      <c r="D101" s="703"/>
    </row>
    <row r="102" spans="1:4">
      <c r="B102" s="702"/>
      <c r="C102" s="703"/>
      <c r="D102" s="703"/>
    </row>
    <row r="103" spans="1:4">
      <c r="B103" s="702"/>
      <c r="C103" s="703"/>
      <c r="D103" s="703"/>
    </row>
    <row r="104" spans="1:4">
      <c r="A104" s="185"/>
      <c r="B104" s="702" t="s">
        <v>1945</v>
      </c>
      <c r="C104" s="557" t="s">
        <v>1950</v>
      </c>
      <c r="D104" s="557"/>
    </row>
    <row r="105" spans="1:4">
      <c r="B105" s="702"/>
      <c r="C105" s="557"/>
      <c r="D105" s="557"/>
    </row>
    <row r="106" spans="1:4">
      <c r="B106" s="702"/>
      <c r="C106" s="557"/>
      <c r="D106" s="557"/>
    </row>
    <row r="107" spans="1:4">
      <c r="B107" s="702"/>
      <c r="C107" s="557"/>
      <c r="D107" s="557"/>
    </row>
    <row r="108" spans="1:4">
      <c r="B108" s="319" t="s">
        <v>802</v>
      </c>
      <c r="C108" s="723">
        <v>800000000</v>
      </c>
      <c r="D108" s="723"/>
    </row>
    <row r="109" spans="1:4">
      <c r="B109" s="54" t="s">
        <v>1939</v>
      </c>
      <c r="C109" s="557">
        <v>800000000</v>
      </c>
      <c r="D109" s="557"/>
    </row>
    <row r="110" spans="1:4" ht="26.25">
      <c r="B110" s="55" t="s">
        <v>1941</v>
      </c>
      <c r="C110" s="723" t="s">
        <v>1949</v>
      </c>
      <c r="D110" s="723"/>
    </row>
    <row r="111" spans="1:4" ht="26.25">
      <c r="B111" s="55" t="s">
        <v>1942</v>
      </c>
      <c r="C111" s="557" t="s">
        <v>1946</v>
      </c>
      <c r="D111" s="557"/>
    </row>
    <row r="113" spans="2:4">
      <c r="B113" s="699" t="s">
        <v>1934</v>
      </c>
      <c r="C113" s="700"/>
      <c r="D113" s="701"/>
    </row>
    <row r="114" spans="2:4">
      <c r="B114" s="28" t="s">
        <v>87</v>
      </c>
      <c r="C114" s="557" t="s">
        <v>1897</v>
      </c>
      <c r="D114" s="557"/>
    </row>
    <row r="115" spans="2:4">
      <c r="B115" s="702" t="s">
        <v>1438</v>
      </c>
      <c r="C115" s="703" t="s">
        <v>1900</v>
      </c>
      <c r="D115" s="703"/>
    </row>
    <row r="116" spans="2:4">
      <c r="B116" s="702"/>
      <c r="C116" s="703"/>
      <c r="D116" s="703"/>
    </row>
    <row r="117" spans="2:4">
      <c r="B117" s="702"/>
      <c r="C117" s="703"/>
      <c r="D117" s="703"/>
    </row>
    <row r="118" spans="2:4">
      <c r="B118" s="702"/>
      <c r="C118" s="703"/>
      <c r="D118" s="703"/>
    </row>
    <row r="119" spans="2:4" ht="15" customHeight="1">
      <c r="B119" s="702" t="s">
        <v>1937</v>
      </c>
      <c r="C119" s="557" t="s">
        <v>379</v>
      </c>
      <c r="D119" s="557"/>
    </row>
    <row r="120" spans="2:4">
      <c r="B120" s="702"/>
      <c r="C120" s="557"/>
      <c r="D120" s="557"/>
    </row>
    <row r="121" spans="2:4">
      <c r="B121" s="702"/>
      <c r="C121" s="557"/>
      <c r="D121" s="557"/>
    </row>
    <row r="122" spans="2:4">
      <c r="B122" s="702"/>
      <c r="C122" s="557"/>
      <c r="D122" s="557"/>
    </row>
    <row r="123" spans="2:4">
      <c r="B123" s="319" t="s">
        <v>802</v>
      </c>
      <c r="C123" s="723"/>
      <c r="D123" s="723"/>
    </row>
    <row r="124" spans="2:4" ht="26.25">
      <c r="B124" s="28" t="s">
        <v>1939</v>
      </c>
      <c r="C124" s="723"/>
      <c r="D124" s="723"/>
    </row>
    <row r="125" spans="2:4">
      <c r="B125" s="28" t="s">
        <v>1940</v>
      </c>
      <c r="C125" s="557" t="s">
        <v>1864</v>
      </c>
      <c r="D125" s="557"/>
    </row>
    <row r="126" spans="2:4" ht="26.25">
      <c r="B126" s="55" t="s">
        <v>1941</v>
      </c>
      <c r="C126" s="723" t="s">
        <v>1949</v>
      </c>
      <c r="D126" s="723"/>
    </row>
    <row r="127" spans="2:4" ht="26.25">
      <c r="B127" s="55" t="s">
        <v>1942</v>
      </c>
      <c r="C127" s="557" t="s">
        <v>1952</v>
      </c>
      <c r="D127" s="557"/>
    </row>
    <row r="129" spans="1:4">
      <c r="B129" s="699" t="s">
        <v>1944</v>
      </c>
      <c r="C129" s="700"/>
      <c r="D129" s="701"/>
    </row>
    <row r="130" spans="1:4">
      <c r="B130" s="28" t="s">
        <v>87</v>
      </c>
      <c r="C130" s="557" t="s">
        <v>1870</v>
      </c>
      <c r="D130" s="557"/>
    </row>
    <row r="131" spans="1:4">
      <c r="B131" s="702" t="s">
        <v>1438</v>
      </c>
      <c r="C131" s="703" t="s">
        <v>1872</v>
      </c>
      <c r="D131" s="703"/>
    </row>
    <row r="132" spans="1:4">
      <c r="B132" s="702"/>
      <c r="C132" s="703"/>
      <c r="D132" s="703"/>
    </row>
    <row r="133" spans="1:4">
      <c r="A133" s="185"/>
      <c r="B133" s="702"/>
      <c r="C133" s="703"/>
      <c r="D133" s="703"/>
    </row>
    <row r="134" spans="1:4">
      <c r="B134" s="702"/>
      <c r="C134" s="703"/>
      <c r="D134" s="703"/>
    </row>
    <row r="135" spans="1:4">
      <c r="B135" s="702" t="s">
        <v>1945</v>
      </c>
      <c r="C135" s="557" t="s">
        <v>379</v>
      </c>
      <c r="D135" s="557"/>
    </row>
    <row r="136" spans="1:4">
      <c r="B136" s="702"/>
      <c r="C136" s="557"/>
      <c r="D136" s="557"/>
    </row>
    <row r="137" spans="1:4">
      <c r="B137" s="702"/>
      <c r="C137" s="557"/>
      <c r="D137" s="557"/>
    </row>
    <row r="138" spans="1:4">
      <c r="B138" s="702"/>
      <c r="C138" s="557"/>
      <c r="D138" s="557"/>
    </row>
    <row r="139" spans="1:4">
      <c r="B139" s="319" t="s">
        <v>802</v>
      </c>
      <c r="C139" s="723">
        <v>800000000</v>
      </c>
      <c r="D139" s="723"/>
    </row>
    <row r="140" spans="1:4">
      <c r="B140" s="54" t="s">
        <v>1939</v>
      </c>
      <c r="C140" s="723">
        <v>800000000</v>
      </c>
      <c r="D140" s="723"/>
    </row>
    <row r="141" spans="1:4" ht="26.25">
      <c r="B141" s="55" t="s">
        <v>1941</v>
      </c>
      <c r="C141" s="723" t="s">
        <v>1949</v>
      </c>
      <c r="D141" s="723"/>
    </row>
    <row r="142" spans="1:4" ht="26.25">
      <c r="B142" s="55" t="s">
        <v>1942</v>
      </c>
      <c r="C142" s="557" t="s">
        <v>1951</v>
      </c>
      <c r="D142" s="557"/>
    </row>
    <row r="144" spans="1:4">
      <c r="B144" s="699" t="s">
        <v>1934</v>
      </c>
      <c r="C144" s="700"/>
      <c r="D144" s="701"/>
    </row>
    <row r="145" spans="1:4">
      <c r="B145" s="28" t="s">
        <v>87</v>
      </c>
      <c r="C145" s="557" t="s">
        <v>1902</v>
      </c>
      <c r="D145" s="557"/>
    </row>
    <row r="146" spans="1:4">
      <c r="B146" s="702" t="s">
        <v>1438</v>
      </c>
      <c r="C146" s="703" t="s">
        <v>1900</v>
      </c>
      <c r="D146" s="703"/>
    </row>
    <row r="147" spans="1:4">
      <c r="A147" s="185"/>
      <c r="B147" s="702"/>
      <c r="C147" s="703"/>
      <c r="D147" s="703"/>
    </row>
    <row r="148" spans="1:4">
      <c r="B148" s="702"/>
      <c r="C148" s="703"/>
      <c r="D148" s="703"/>
    </row>
    <row r="149" spans="1:4">
      <c r="B149" s="702"/>
      <c r="C149" s="703"/>
      <c r="D149" s="703"/>
    </row>
    <row r="150" spans="1:4">
      <c r="B150" s="702" t="s">
        <v>1937</v>
      </c>
      <c r="C150" s="557" t="s">
        <v>382</v>
      </c>
      <c r="D150" s="557"/>
    </row>
    <row r="151" spans="1:4">
      <c r="B151" s="702"/>
      <c r="C151" s="557"/>
      <c r="D151" s="557"/>
    </row>
    <row r="152" spans="1:4">
      <c r="B152" s="702"/>
      <c r="C152" s="557"/>
      <c r="D152" s="557"/>
    </row>
    <row r="153" spans="1:4">
      <c r="B153" s="702"/>
      <c r="C153" s="557"/>
      <c r="D153" s="557"/>
    </row>
    <row r="154" spans="1:4">
      <c r="B154" s="319" t="s">
        <v>802</v>
      </c>
      <c r="C154" s="723"/>
      <c r="D154" s="723"/>
    </row>
    <row r="155" spans="1:4" ht="26.25">
      <c r="B155" s="28" t="s">
        <v>1939</v>
      </c>
      <c r="C155" s="557"/>
      <c r="D155" s="557"/>
    </row>
    <row r="156" spans="1:4">
      <c r="B156" s="28" t="s">
        <v>1940</v>
      </c>
      <c r="C156" s="557" t="s">
        <v>1864</v>
      </c>
      <c r="D156" s="557"/>
    </row>
    <row r="157" spans="1:4" ht="26.25">
      <c r="B157" s="55" t="s">
        <v>1941</v>
      </c>
      <c r="C157" s="723" t="s">
        <v>1949</v>
      </c>
      <c r="D157" s="723"/>
    </row>
    <row r="158" spans="1:4" ht="26.25">
      <c r="B158" s="55" t="s">
        <v>1942</v>
      </c>
      <c r="C158" s="557" t="s">
        <v>1952</v>
      </c>
      <c r="D158" s="557"/>
    </row>
    <row r="160" spans="1:4">
      <c r="B160" s="699" t="s">
        <v>1944</v>
      </c>
      <c r="C160" s="700"/>
      <c r="D160" s="701"/>
    </row>
    <row r="161" spans="2:4">
      <c r="B161" s="28" t="s">
        <v>87</v>
      </c>
      <c r="C161" s="557" t="s">
        <v>1870</v>
      </c>
      <c r="D161" s="557"/>
    </row>
    <row r="162" spans="2:4">
      <c r="B162" s="702" t="s">
        <v>1438</v>
      </c>
      <c r="C162" s="703" t="s">
        <v>1872</v>
      </c>
      <c r="D162" s="703"/>
    </row>
    <row r="163" spans="2:4">
      <c r="B163" s="702"/>
      <c r="C163" s="703"/>
      <c r="D163" s="703"/>
    </row>
    <row r="164" spans="2:4">
      <c r="B164" s="702"/>
      <c r="C164" s="703"/>
      <c r="D164" s="703"/>
    </row>
    <row r="165" spans="2:4">
      <c r="B165" s="702"/>
      <c r="C165" s="703"/>
      <c r="D165" s="703"/>
    </row>
    <row r="166" spans="2:4">
      <c r="B166" s="702" t="s">
        <v>1945</v>
      </c>
      <c r="C166" s="557" t="s">
        <v>1953</v>
      </c>
      <c r="D166" s="557"/>
    </row>
    <row r="167" spans="2:4">
      <c r="B167" s="702"/>
      <c r="C167" s="557"/>
      <c r="D167" s="557"/>
    </row>
    <row r="168" spans="2:4">
      <c r="B168" s="702"/>
      <c r="C168" s="557"/>
      <c r="D168" s="557"/>
    </row>
    <row r="169" spans="2:4">
      <c r="B169" s="702"/>
      <c r="C169" s="557"/>
      <c r="D169" s="557"/>
    </row>
    <row r="170" spans="2:4">
      <c r="B170" s="319" t="s">
        <v>802</v>
      </c>
      <c r="C170" s="723">
        <v>800000000</v>
      </c>
      <c r="D170" s="723"/>
    </row>
    <row r="171" spans="2:4">
      <c r="B171" s="54" t="s">
        <v>1939</v>
      </c>
      <c r="C171" s="723">
        <v>800000000</v>
      </c>
      <c r="D171" s="723"/>
    </row>
    <row r="172" spans="2:4" ht="26.25">
      <c r="B172" s="55" t="s">
        <v>1941</v>
      </c>
      <c r="C172" s="723" t="s">
        <v>1949</v>
      </c>
      <c r="D172" s="723"/>
    </row>
    <row r="173" spans="2:4" ht="26.25">
      <c r="B173" s="55" t="s">
        <v>1942</v>
      </c>
      <c r="C173" s="557" t="s">
        <v>1951</v>
      </c>
      <c r="D173" s="557"/>
    </row>
  </sheetData>
  <mergeCells count="155">
    <mergeCell ref="C170:D170"/>
    <mergeCell ref="C171:D171"/>
    <mergeCell ref="C172:D172"/>
    <mergeCell ref="C173:D173"/>
    <mergeCell ref="B160:D160"/>
    <mergeCell ref="C161:D161"/>
    <mergeCell ref="B162:B165"/>
    <mergeCell ref="C162:D165"/>
    <mergeCell ref="B166:B169"/>
    <mergeCell ref="C166:D169"/>
    <mergeCell ref="C154:D154"/>
    <mergeCell ref="C155:D155"/>
    <mergeCell ref="C156:D156"/>
    <mergeCell ref="C157:D157"/>
    <mergeCell ref="C158:D158"/>
    <mergeCell ref="C145:D145"/>
    <mergeCell ref="B146:B149"/>
    <mergeCell ref="C146:D149"/>
    <mergeCell ref="B150:B153"/>
    <mergeCell ref="C150:D153"/>
    <mergeCell ref="C139:D139"/>
    <mergeCell ref="C140:D140"/>
    <mergeCell ref="C141:D141"/>
    <mergeCell ref="C142:D142"/>
    <mergeCell ref="B144:D144"/>
    <mergeCell ref="B129:D129"/>
    <mergeCell ref="C130:D130"/>
    <mergeCell ref="B131:B134"/>
    <mergeCell ref="C131:D134"/>
    <mergeCell ref="B135:B138"/>
    <mergeCell ref="C135:D138"/>
    <mergeCell ref="C123:D123"/>
    <mergeCell ref="C124:D124"/>
    <mergeCell ref="C125:D125"/>
    <mergeCell ref="C126:D126"/>
    <mergeCell ref="C127:D127"/>
    <mergeCell ref="C114:D114"/>
    <mergeCell ref="B115:B118"/>
    <mergeCell ref="C115:D118"/>
    <mergeCell ref="B119:B122"/>
    <mergeCell ref="C119:D122"/>
    <mergeCell ref="C108:D108"/>
    <mergeCell ref="C109:D109"/>
    <mergeCell ref="C110:D110"/>
    <mergeCell ref="C111:D111"/>
    <mergeCell ref="B113:D113"/>
    <mergeCell ref="B98:D98"/>
    <mergeCell ref="C99:D99"/>
    <mergeCell ref="B100:B103"/>
    <mergeCell ref="C100:D103"/>
    <mergeCell ref="B104:B107"/>
    <mergeCell ref="C104:D107"/>
    <mergeCell ref="C92:D92"/>
    <mergeCell ref="C93:D93"/>
    <mergeCell ref="C94:D94"/>
    <mergeCell ref="C95:D95"/>
    <mergeCell ref="C96:D96"/>
    <mergeCell ref="C83:D83"/>
    <mergeCell ref="B84:B87"/>
    <mergeCell ref="C84:D87"/>
    <mergeCell ref="B88:B91"/>
    <mergeCell ref="C88:D91"/>
    <mergeCell ref="C77:D77"/>
    <mergeCell ref="C78:D78"/>
    <mergeCell ref="C79:D79"/>
    <mergeCell ref="C80:D80"/>
    <mergeCell ref="B82:D82"/>
    <mergeCell ref="B67:D67"/>
    <mergeCell ref="C68:D68"/>
    <mergeCell ref="B69:B72"/>
    <mergeCell ref="C69:D72"/>
    <mergeCell ref="B73:B76"/>
    <mergeCell ref="C73:D76"/>
    <mergeCell ref="C61:D61"/>
    <mergeCell ref="C62:D62"/>
    <mergeCell ref="C63:D63"/>
    <mergeCell ref="C64:D64"/>
    <mergeCell ref="C65:D65"/>
    <mergeCell ref="B51:D51"/>
    <mergeCell ref="C52:D52"/>
    <mergeCell ref="B53:B56"/>
    <mergeCell ref="C53:D56"/>
    <mergeCell ref="B57:B60"/>
    <mergeCell ref="C57:D60"/>
    <mergeCell ref="AN17:AT17"/>
    <mergeCell ref="L17:Y17"/>
    <mergeCell ref="Z17:AM17"/>
    <mergeCell ref="K13:AT13"/>
    <mergeCell ref="AK22:AT22"/>
    <mergeCell ref="AK23:AT23"/>
    <mergeCell ref="E15:K15"/>
    <mergeCell ref="E17:K17"/>
    <mergeCell ref="AN15:AT15"/>
    <mergeCell ref="L15:Y15"/>
    <mergeCell ref="Z15:AM15"/>
    <mergeCell ref="E13:J13"/>
    <mergeCell ref="C48:D48"/>
    <mergeCell ref="C49:D49"/>
    <mergeCell ref="C46:D46"/>
    <mergeCell ref="C47:D47"/>
    <mergeCell ref="C33:D33"/>
    <mergeCell ref="C34:D34"/>
    <mergeCell ref="C37:D37"/>
    <mergeCell ref="B38:B41"/>
    <mergeCell ref="C38:D41"/>
    <mergeCell ref="B42:B45"/>
    <mergeCell ref="C42:D45"/>
    <mergeCell ref="Q2:V2"/>
    <mergeCell ref="W2:AB2"/>
    <mergeCell ref="AC2:AH2"/>
    <mergeCell ref="AI2:AN2"/>
    <mergeCell ref="AO2:AT2"/>
    <mergeCell ref="C30:D30"/>
    <mergeCell ref="C31:D31"/>
    <mergeCell ref="C32:D32"/>
    <mergeCell ref="B36:D36"/>
    <mergeCell ref="B20:D20"/>
    <mergeCell ref="C21:D21"/>
    <mergeCell ref="B22:B25"/>
    <mergeCell ref="C22:D25"/>
    <mergeCell ref="B26:B29"/>
    <mergeCell ref="C26:D29"/>
    <mergeCell ref="K4:AN4"/>
    <mergeCell ref="F5:AN5"/>
    <mergeCell ref="K6:AT6"/>
    <mergeCell ref="H7:V7"/>
    <mergeCell ref="K8:AT8"/>
    <mergeCell ref="K9:AT9"/>
    <mergeCell ref="K10:AT10"/>
    <mergeCell ref="K11:AT11"/>
    <mergeCell ref="K12:AT12"/>
    <mergeCell ref="A4:A13"/>
    <mergeCell ref="A14:A18"/>
    <mergeCell ref="B14:B18"/>
    <mergeCell ref="B1:D1"/>
    <mergeCell ref="E2:J2"/>
    <mergeCell ref="E14:K14"/>
    <mergeCell ref="AI16:AT16"/>
    <mergeCell ref="AI18:AT18"/>
    <mergeCell ref="W16:AH16"/>
    <mergeCell ref="W18:AH18"/>
    <mergeCell ref="AN14:AT14"/>
    <mergeCell ref="L14:Y14"/>
    <mergeCell ref="Z14:AM14"/>
    <mergeCell ref="E16:L16"/>
    <mergeCell ref="E18:K18"/>
    <mergeCell ref="M16:V16"/>
    <mergeCell ref="L18:V18"/>
    <mergeCell ref="B4:B7"/>
    <mergeCell ref="B8:B13"/>
    <mergeCell ref="E1:J1"/>
    <mergeCell ref="K1:V1"/>
    <mergeCell ref="W1:AH1"/>
    <mergeCell ref="AI1:AT1"/>
    <mergeCell ref="K2:P2"/>
  </mergeCells>
  <phoneticPr fontId="18" type="noConversion"/>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A9FA8-3774-4A36-BE60-4FD0999C24BB}">
  <dimension ref="A1:G28"/>
  <sheetViews>
    <sheetView tabSelected="1" zoomScale="74" workbookViewId="0">
      <selection activeCell="P22" sqref="P22"/>
    </sheetView>
  </sheetViews>
  <sheetFormatPr baseColWidth="10" defaultColWidth="11.42578125" defaultRowHeight="15"/>
  <cols>
    <col min="1" max="1" width="17" customWidth="1"/>
    <col min="2" max="2" width="29" bestFit="1" customWidth="1"/>
    <col min="3" max="3" width="33.7109375" customWidth="1"/>
    <col min="4" max="4" width="18.28515625" customWidth="1"/>
    <col min="5" max="5" width="18.5703125" customWidth="1"/>
    <col min="6" max="6" width="17.7109375" customWidth="1"/>
    <col min="7" max="7" width="18.7109375" customWidth="1"/>
    <col min="8" max="8" width="17.28515625" customWidth="1"/>
  </cols>
  <sheetData>
    <row r="1" spans="1:7" ht="31.5">
      <c r="A1" s="16" t="s">
        <v>1954</v>
      </c>
      <c r="B1" s="16" t="s">
        <v>1438</v>
      </c>
      <c r="C1" s="16" t="s">
        <v>1598</v>
      </c>
      <c r="D1" s="6"/>
      <c r="E1" s="6"/>
      <c r="F1" s="6"/>
      <c r="G1" s="6"/>
    </row>
    <row r="2" spans="1:7" ht="40.5" customHeight="1">
      <c r="A2" s="771" t="s">
        <v>1711</v>
      </c>
      <c r="B2" s="771" t="s">
        <v>1955</v>
      </c>
      <c r="C2" s="771" t="s">
        <v>1956</v>
      </c>
    </row>
    <row r="3" spans="1:7" ht="30.6" customHeight="1">
      <c r="A3" s="771" t="s">
        <v>1957</v>
      </c>
      <c r="B3" s="771" t="s">
        <v>1958</v>
      </c>
      <c r="C3" s="771" t="s">
        <v>1959</v>
      </c>
    </row>
    <row r="4" spans="1:7" ht="30.6" customHeight="1">
      <c r="A4" s="771" t="s">
        <v>1960</v>
      </c>
      <c r="B4" s="771" t="s">
        <v>1961</v>
      </c>
      <c r="C4" s="771" t="s">
        <v>2173</v>
      </c>
    </row>
    <row r="5" spans="1:7" ht="30.6" customHeight="1">
      <c r="A5" s="771" t="s">
        <v>1962</v>
      </c>
      <c r="B5" s="771" t="s">
        <v>1963</v>
      </c>
      <c r="C5" s="771" t="s">
        <v>1964</v>
      </c>
    </row>
    <row r="6" spans="1:7" ht="30.6" customHeight="1">
      <c r="A6" s="771" t="s">
        <v>1965</v>
      </c>
      <c r="B6" s="771" t="s">
        <v>1966</v>
      </c>
      <c r="C6" s="771" t="s">
        <v>1967</v>
      </c>
    </row>
    <row r="7" spans="1:7" ht="30.6" customHeight="1">
      <c r="A7" s="771" t="s">
        <v>1968</v>
      </c>
      <c r="B7" s="771" t="s">
        <v>1969</v>
      </c>
      <c r="C7" s="771" t="s">
        <v>1970</v>
      </c>
    </row>
    <row r="8" spans="1:7" ht="30.6" customHeight="1">
      <c r="A8" s="771" t="s">
        <v>1864</v>
      </c>
      <c r="B8" s="771" t="s">
        <v>1971</v>
      </c>
      <c r="C8" s="771" t="s">
        <v>1972</v>
      </c>
    </row>
    <row r="9" spans="1:7" ht="30">
      <c r="A9" s="772" t="s">
        <v>2174</v>
      </c>
      <c r="B9" s="773" t="s">
        <v>2175</v>
      </c>
      <c r="C9" s="773" t="s">
        <v>2176</v>
      </c>
    </row>
    <row r="10" spans="1:7">
      <c r="C10" s="414"/>
    </row>
    <row r="11" spans="1:7" ht="57.6" customHeight="1">
      <c r="A11" s="737" t="s">
        <v>1973</v>
      </c>
      <c r="B11" s="315" t="s">
        <v>1974</v>
      </c>
      <c r="C11" s="16" t="s">
        <v>2178</v>
      </c>
      <c r="D11" s="315" t="s">
        <v>1975</v>
      </c>
      <c r="E11" s="315" t="s">
        <v>1976</v>
      </c>
      <c r="F11" s="315" t="s">
        <v>1977</v>
      </c>
      <c r="G11" s="315" t="s">
        <v>1978</v>
      </c>
    </row>
    <row r="12" spans="1:7" ht="14.45" customHeight="1">
      <c r="A12" s="738"/>
      <c r="B12" s="774" t="s">
        <v>1979</v>
      </c>
      <c r="C12" s="771" t="s">
        <v>1711</v>
      </c>
      <c r="D12" s="771" t="s">
        <v>1980</v>
      </c>
      <c r="E12" s="771" t="s">
        <v>1981</v>
      </c>
      <c r="F12" s="771" t="s">
        <v>1982</v>
      </c>
      <c r="G12" s="771" t="s">
        <v>1983</v>
      </c>
    </row>
    <row r="13" spans="1:7" ht="14.45" customHeight="1">
      <c r="A13" s="738"/>
      <c r="B13" s="775"/>
      <c r="C13" s="771" t="s">
        <v>1984</v>
      </c>
      <c r="D13" s="771" t="s">
        <v>1980</v>
      </c>
      <c r="E13" s="771" t="s">
        <v>1981</v>
      </c>
      <c r="F13" s="771" t="s">
        <v>1982</v>
      </c>
      <c r="G13" s="771" t="s">
        <v>1983</v>
      </c>
    </row>
    <row r="14" spans="1:7" ht="14.45" customHeight="1">
      <c r="A14" s="738"/>
      <c r="B14" s="774" t="s">
        <v>1985</v>
      </c>
      <c r="C14" s="771" t="s">
        <v>1960</v>
      </c>
      <c r="D14" s="771" t="s">
        <v>1980</v>
      </c>
      <c r="E14" s="771" t="s">
        <v>1981</v>
      </c>
      <c r="F14" s="771" t="s">
        <v>1982</v>
      </c>
      <c r="G14" s="771" t="s">
        <v>1983</v>
      </c>
    </row>
    <row r="15" spans="1:7" ht="14.45" customHeight="1">
      <c r="A15" s="738"/>
      <c r="B15" s="775"/>
      <c r="C15" s="771" t="s">
        <v>1965</v>
      </c>
      <c r="D15" s="771" t="s">
        <v>1980</v>
      </c>
      <c r="E15" s="771" t="s">
        <v>1981</v>
      </c>
      <c r="F15" s="771" t="s">
        <v>1982</v>
      </c>
      <c r="G15" s="771" t="s">
        <v>1983</v>
      </c>
    </row>
    <row r="16" spans="1:7" ht="14.45" customHeight="1">
      <c r="A16" s="738"/>
      <c r="B16" s="776"/>
      <c r="C16" s="771" t="s">
        <v>1957</v>
      </c>
      <c r="D16" s="771" t="s">
        <v>1980</v>
      </c>
      <c r="E16" s="771" t="s">
        <v>1981</v>
      </c>
      <c r="F16" s="771" t="s">
        <v>1982</v>
      </c>
      <c r="G16" s="771" t="s">
        <v>1983</v>
      </c>
    </row>
    <row r="17" spans="1:7" ht="14.45" customHeight="1">
      <c r="A17" s="738"/>
      <c r="B17" s="774" t="s">
        <v>1986</v>
      </c>
      <c r="C17" s="771" t="s">
        <v>1965</v>
      </c>
      <c r="D17" s="771" t="s">
        <v>1980</v>
      </c>
      <c r="E17" s="771" t="s">
        <v>1981</v>
      </c>
      <c r="F17" s="771" t="s">
        <v>1982</v>
      </c>
      <c r="G17" s="771" t="s">
        <v>1983</v>
      </c>
    </row>
    <row r="18" spans="1:7" ht="14.45" customHeight="1">
      <c r="A18" s="738"/>
      <c r="B18" s="775"/>
      <c r="C18" s="771" t="s">
        <v>1957</v>
      </c>
      <c r="D18" s="771" t="s">
        <v>1980</v>
      </c>
      <c r="E18" s="771" t="s">
        <v>1981</v>
      </c>
      <c r="F18" s="771" t="s">
        <v>1982</v>
      </c>
      <c r="G18" s="771" t="s">
        <v>1983</v>
      </c>
    </row>
    <row r="19" spans="1:7" ht="18" customHeight="1">
      <c r="A19" s="738"/>
      <c r="B19" s="774" t="s">
        <v>1987</v>
      </c>
      <c r="C19" s="771" t="s">
        <v>1962</v>
      </c>
      <c r="D19" s="771" t="s">
        <v>1980</v>
      </c>
      <c r="E19" s="771" t="s">
        <v>1981</v>
      </c>
      <c r="F19" s="771" t="s">
        <v>1982</v>
      </c>
      <c r="G19" s="771" t="s">
        <v>1983</v>
      </c>
    </row>
    <row r="20" spans="1:7" ht="18.75" customHeight="1">
      <c r="A20" s="738"/>
      <c r="B20" s="775"/>
      <c r="C20" s="771" t="s">
        <v>1864</v>
      </c>
      <c r="D20" s="771" t="s">
        <v>1980</v>
      </c>
      <c r="E20" s="771" t="s">
        <v>1981</v>
      </c>
      <c r="F20" s="771" t="s">
        <v>1982</v>
      </c>
      <c r="G20" s="771" t="s">
        <v>1983</v>
      </c>
    </row>
    <row r="21" spans="1:7" ht="26.25" customHeight="1">
      <c r="A21" s="738"/>
      <c r="B21" s="776"/>
      <c r="C21" s="771" t="s">
        <v>1957</v>
      </c>
      <c r="D21" s="771" t="s">
        <v>1980</v>
      </c>
      <c r="E21" s="771" t="s">
        <v>1981</v>
      </c>
      <c r="F21" s="771" t="s">
        <v>1982</v>
      </c>
      <c r="G21" s="771" t="s">
        <v>1983</v>
      </c>
    </row>
    <row r="22" spans="1:7" ht="28.5">
      <c r="A22" s="738"/>
      <c r="B22" s="774" t="s">
        <v>1988</v>
      </c>
      <c r="C22" s="771" t="s">
        <v>1711</v>
      </c>
      <c r="D22" s="771" t="s">
        <v>1980</v>
      </c>
      <c r="E22" s="771" t="s">
        <v>1989</v>
      </c>
      <c r="F22" s="771" t="s">
        <v>1982</v>
      </c>
      <c r="G22" s="771" t="s">
        <v>1990</v>
      </c>
    </row>
    <row r="23" spans="1:7">
      <c r="A23" s="738"/>
      <c r="B23" s="775"/>
      <c r="C23" s="771" t="s">
        <v>1991</v>
      </c>
      <c r="D23" s="771" t="s">
        <v>1980</v>
      </c>
      <c r="E23" s="771" t="s">
        <v>1989</v>
      </c>
      <c r="F23" s="771" t="s">
        <v>1982</v>
      </c>
      <c r="G23" s="771" t="s">
        <v>1990</v>
      </c>
    </row>
    <row r="24" spans="1:7">
      <c r="A24" s="738"/>
      <c r="B24" s="776"/>
      <c r="C24" s="771" t="s">
        <v>1992</v>
      </c>
      <c r="D24" s="771" t="s">
        <v>1980</v>
      </c>
      <c r="E24" s="771" t="s">
        <v>1989</v>
      </c>
      <c r="F24" s="771" t="s">
        <v>1982</v>
      </c>
      <c r="G24" s="771" t="s">
        <v>1990</v>
      </c>
    </row>
    <row r="25" spans="1:7" ht="42.75">
      <c r="A25" s="738"/>
      <c r="B25" s="774" t="s">
        <v>1993</v>
      </c>
      <c r="C25" s="771" t="s">
        <v>1991</v>
      </c>
      <c r="D25" s="771" t="s">
        <v>1980</v>
      </c>
      <c r="E25" s="771" t="s">
        <v>1994</v>
      </c>
      <c r="F25" s="771" t="s">
        <v>1995</v>
      </c>
      <c r="G25" s="771" t="s">
        <v>1996</v>
      </c>
    </row>
    <row r="26" spans="1:7" ht="42.75">
      <c r="A26" s="738"/>
      <c r="B26" s="775"/>
      <c r="C26" s="771" t="s">
        <v>1997</v>
      </c>
      <c r="D26" s="771" t="s">
        <v>1980</v>
      </c>
      <c r="E26" s="771" t="s">
        <v>1994</v>
      </c>
      <c r="F26" s="771" t="s">
        <v>1995</v>
      </c>
      <c r="G26" s="771" t="s">
        <v>1996</v>
      </c>
    </row>
    <row r="27" spans="1:7" ht="42.75">
      <c r="A27" s="738"/>
      <c r="B27" s="776"/>
      <c r="C27" s="771" t="s">
        <v>1992</v>
      </c>
      <c r="D27" s="771" t="s">
        <v>1980</v>
      </c>
      <c r="E27" s="771" t="s">
        <v>1994</v>
      </c>
      <c r="F27" s="771" t="s">
        <v>1995</v>
      </c>
      <c r="G27" s="771" t="s">
        <v>1996</v>
      </c>
    </row>
    <row r="28" spans="1:7">
      <c r="A28" s="738"/>
      <c r="B28" s="777" t="s">
        <v>2177</v>
      </c>
      <c r="C28" s="777" t="s">
        <v>2179</v>
      </c>
      <c r="D28" s="777" t="s">
        <v>2180</v>
      </c>
      <c r="E28" s="777" t="s">
        <v>2181</v>
      </c>
      <c r="F28" s="777" t="s">
        <v>1864</v>
      </c>
      <c r="G28" s="777" t="s">
        <v>2182</v>
      </c>
    </row>
  </sheetData>
  <mergeCells count="7">
    <mergeCell ref="B25:B27"/>
    <mergeCell ref="A11:A28"/>
    <mergeCell ref="B12:B13"/>
    <mergeCell ref="B14:B16"/>
    <mergeCell ref="B17:B18"/>
    <mergeCell ref="B19:B21"/>
    <mergeCell ref="B22:B2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A5A71-F5CE-4792-972D-ACC3F0BA6355}">
  <dimension ref="A1:J125"/>
  <sheetViews>
    <sheetView zoomScaleNormal="100" workbookViewId="0">
      <selection activeCell="A125" sqref="A125"/>
    </sheetView>
  </sheetViews>
  <sheetFormatPr baseColWidth="10" defaultColWidth="11.42578125" defaultRowHeight="15"/>
  <cols>
    <col min="1" max="1" width="10.42578125" customWidth="1"/>
    <col min="2" max="2" width="26.28515625" customWidth="1"/>
    <col min="3" max="3" width="12.85546875" customWidth="1"/>
    <col min="4" max="4" width="12.7109375" customWidth="1"/>
  </cols>
  <sheetData>
    <row r="1" spans="1:10" ht="15.75">
      <c r="A1" s="663" t="s">
        <v>1998</v>
      </c>
      <c r="B1" s="663"/>
      <c r="C1" s="663"/>
      <c r="D1" s="75"/>
    </row>
    <row r="2" spans="1:10" ht="57.6" customHeight="1">
      <c r="A2" s="315" t="s">
        <v>1999</v>
      </c>
      <c r="B2" s="751" t="s">
        <v>87</v>
      </c>
      <c r="C2" s="752"/>
      <c r="D2" s="315" t="s">
        <v>2000</v>
      </c>
    </row>
    <row r="3" spans="1:10" ht="61.5" customHeight="1">
      <c r="A3" s="315" t="s">
        <v>1809</v>
      </c>
      <c r="B3" s="753" t="s">
        <v>1797</v>
      </c>
      <c r="C3" s="753"/>
      <c r="D3" s="321" t="s">
        <v>2001</v>
      </c>
    </row>
    <row r="4" spans="1:10" ht="61.5" customHeight="1">
      <c r="A4" s="18" t="s">
        <v>1804</v>
      </c>
      <c r="B4" s="754" t="s">
        <v>1780</v>
      </c>
      <c r="C4" s="754"/>
      <c r="D4" s="321" t="s">
        <v>1996</v>
      </c>
    </row>
    <row r="5" spans="1:10" ht="61.5" customHeight="1">
      <c r="A5" s="18" t="s">
        <v>1806</v>
      </c>
      <c r="B5" s="755" t="s">
        <v>1787</v>
      </c>
      <c r="C5" s="755"/>
      <c r="D5" s="71" t="s">
        <v>1996</v>
      </c>
    </row>
    <row r="6" spans="1:10" ht="61.5" customHeight="1">
      <c r="A6" s="18" t="s">
        <v>1807</v>
      </c>
      <c r="B6" s="755" t="s">
        <v>1791</v>
      </c>
      <c r="C6" s="755"/>
      <c r="D6" s="71" t="s">
        <v>1996</v>
      </c>
    </row>
    <row r="7" spans="1:10" ht="63.75" customHeight="1">
      <c r="A7" s="18" t="s">
        <v>1802</v>
      </c>
      <c r="B7" s="755" t="s">
        <v>2002</v>
      </c>
      <c r="C7" s="755"/>
      <c r="D7" s="71" t="s">
        <v>1996</v>
      </c>
    </row>
    <row r="8" spans="1:10" ht="63.75" customHeight="1">
      <c r="A8" s="18" t="s">
        <v>1808</v>
      </c>
      <c r="B8" s="756" t="s">
        <v>1794</v>
      </c>
      <c r="C8" s="757"/>
      <c r="D8" s="71" t="s">
        <v>1996</v>
      </c>
    </row>
    <row r="9" spans="1:10" ht="63.75" customHeight="1">
      <c r="A9" s="19" t="s">
        <v>1801</v>
      </c>
      <c r="B9" s="758" t="s">
        <v>1811</v>
      </c>
      <c r="C9" s="759"/>
      <c r="D9" s="71" t="s">
        <v>1996</v>
      </c>
    </row>
    <row r="10" spans="1:10" ht="63.75" customHeight="1">
      <c r="A10" s="18" t="s">
        <v>1803</v>
      </c>
      <c r="B10" s="762" t="s">
        <v>1777</v>
      </c>
      <c r="C10" s="759"/>
      <c r="D10" s="71" t="s">
        <v>1996</v>
      </c>
    </row>
    <row r="11" spans="1:10" ht="63.75" customHeight="1">
      <c r="A11" s="18" t="s">
        <v>1805</v>
      </c>
      <c r="B11" s="760" t="s">
        <v>1784</v>
      </c>
      <c r="C11" s="761"/>
      <c r="D11" s="71" t="s">
        <v>1996</v>
      </c>
    </row>
    <row r="12" spans="1:10" ht="63.75" customHeight="1">
      <c r="A12" s="338" t="s">
        <v>1919</v>
      </c>
      <c r="B12" s="763" t="s">
        <v>1920</v>
      </c>
      <c r="C12" s="763"/>
      <c r="D12" s="71" t="s">
        <v>1996</v>
      </c>
    </row>
    <row r="13" spans="1:10" ht="51" customHeight="1">
      <c r="A13" s="72" t="s">
        <v>2003</v>
      </c>
      <c r="B13" s="368" t="s">
        <v>2004</v>
      </c>
      <c r="C13" s="314" t="s">
        <v>2003</v>
      </c>
      <c r="D13" s="70" t="s">
        <v>2004</v>
      </c>
    </row>
    <row r="14" spans="1:10" ht="33.75" customHeight="1">
      <c r="A14" s="289" t="s">
        <v>285</v>
      </c>
      <c r="B14" s="378" t="s">
        <v>286</v>
      </c>
      <c r="C14" s="370" t="s">
        <v>365</v>
      </c>
      <c r="D14" s="386" t="s">
        <v>366</v>
      </c>
    </row>
    <row r="15" spans="1:10" ht="23.25" customHeight="1">
      <c r="A15" s="376" t="s">
        <v>289</v>
      </c>
      <c r="B15" s="379" t="s">
        <v>290</v>
      </c>
      <c r="C15" s="370" t="s">
        <v>371</v>
      </c>
      <c r="D15" s="387" t="s">
        <v>372</v>
      </c>
    </row>
    <row r="16" spans="1:10" ht="30" customHeight="1">
      <c r="A16" s="289" t="s">
        <v>292</v>
      </c>
      <c r="B16" s="380" t="s">
        <v>293</v>
      </c>
      <c r="C16" s="370" t="s">
        <v>377</v>
      </c>
      <c r="D16" s="388" t="s">
        <v>378</v>
      </c>
      <c r="H16" s="362"/>
      <c r="J16" s="362"/>
    </row>
    <row r="17" spans="1:10" ht="29.25" customHeight="1">
      <c r="A17" s="289" t="s">
        <v>295</v>
      </c>
      <c r="B17" s="381" t="s">
        <v>296</v>
      </c>
      <c r="C17" s="370" t="s">
        <v>380</v>
      </c>
      <c r="D17" s="389" t="s">
        <v>381</v>
      </c>
    </row>
    <row r="18" spans="1:10" ht="23.25" customHeight="1">
      <c r="A18" s="83" t="s">
        <v>301</v>
      </c>
      <c r="B18" s="381" t="s">
        <v>302</v>
      </c>
      <c r="C18" s="370" t="s">
        <v>383</v>
      </c>
      <c r="D18" s="388" t="s">
        <v>384</v>
      </c>
      <c r="J18" s="362"/>
    </row>
    <row r="19" spans="1:10" ht="21" customHeight="1">
      <c r="A19" s="83" t="s">
        <v>304</v>
      </c>
      <c r="B19" s="382" t="s">
        <v>305</v>
      </c>
      <c r="C19" s="370" t="s">
        <v>2005</v>
      </c>
      <c r="D19" s="387" t="s">
        <v>1920</v>
      </c>
      <c r="J19" s="362"/>
    </row>
    <row r="20" spans="1:10" ht="20.25" customHeight="1">
      <c r="A20" s="390" t="s">
        <v>307</v>
      </c>
      <c r="B20" s="383" t="s">
        <v>308</v>
      </c>
      <c r="C20" s="377"/>
      <c r="D20" s="388"/>
      <c r="J20" s="362"/>
    </row>
    <row r="21" spans="1:10" ht="35.25" customHeight="1">
      <c r="A21" s="369" t="s">
        <v>325</v>
      </c>
      <c r="B21" s="384" t="s">
        <v>326</v>
      </c>
      <c r="C21" s="370"/>
      <c r="D21" s="388"/>
      <c r="J21" s="362"/>
    </row>
    <row r="22" spans="1:10" ht="26.25" customHeight="1">
      <c r="A22" s="369" t="s">
        <v>328</v>
      </c>
      <c r="B22" s="383" t="s">
        <v>2006</v>
      </c>
      <c r="C22" s="370"/>
      <c r="D22" s="388"/>
      <c r="J22" s="362"/>
    </row>
    <row r="23" spans="1:10" ht="23.25" customHeight="1">
      <c r="A23" s="369" t="s">
        <v>331</v>
      </c>
      <c r="B23" s="383" t="s">
        <v>332</v>
      </c>
      <c r="C23" s="370"/>
      <c r="D23" s="388"/>
      <c r="J23" s="362"/>
    </row>
    <row r="24" spans="1:10" ht="18.75" customHeight="1">
      <c r="A24" s="369" t="s">
        <v>355</v>
      </c>
      <c r="B24" s="383" t="s">
        <v>356</v>
      </c>
      <c r="C24" s="370"/>
      <c r="D24" s="74"/>
      <c r="J24" s="362"/>
    </row>
    <row r="25" spans="1:10" ht="24" customHeight="1">
      <c r="A25" s="369" t="s">
        <v>358</v>
      </c>
      <c r="B25" s="383" t="s">
        <v>359</v>
      </c>
      <c r="C25" s="370"/>
      <c r="D25" s="74"/>
      <c r="J25" s="362"/>
    </row>
    <row r="26" spans="1:10" ht="21.75" customHeight="1">
      <c r="A26" s="369" t="s">
        <v>362</v>
      </c>
      <c r="B26" s="385" t="s">
        <v>363</v>
      </c>
      <c r="C26" s="370"/>
      <c r="D26" s="73"/>
      <c r="J26" s="362"/>
    </row>
    <row r="27" spans="1:10" ht="31.5" customHeight="1">
      <c r="A27" s="662" t="s">
        <v>396</v>
      </c>
      <c r="B27" s="662"/>
      <c r="C27" s="764" t="s">
        <v>2007</v>
      </c>
      <c r="D27" s="765"/>
    </row>
    <row r="28" spans="1:10" ht="56.25" customHeight="1">
      <c r="A28" s="61" t="s">
        <v>2008</v>
      </c>
      <c r="B28" s="320" t="s">
        <v>2009</v>
      </c>
      <c r="C28" s="749" t="s">
        <v>2010</v>
      </c>
      <c r="D28" s="750"/>
      <c r="J28" s="363"/>
    </row>
    <row r="29" spans="1:10" ht="43.5" customHeight="1">
      <c r="A29" s="61" t="s">
        <v>2011</v>
      </c>
      <c r="B29" s="66" t="s">
        <v>2012</v>
      </c>
      <c r="C29" s="749" t="s">
        <v>2010</v>
      </c>
      <c r="D29" s="750"/>
      <c r="J29" s="363"/>
    </row>
    <row r="30" spans="1:10" ht="43.5" customHeight="1">
      <c r="A30" s="61" t="s">
        <v>2013</v>
      </c>
      <c r="B30" s="66" t="s">
        <v>2014</v>
      </c>
      <c r="C30" s="749" t="s">
        <v>2010</v>
      </c>
      <c r="D30" s="750"/>
      <c r="J30" s="363"/>
    </row>
    <row r="31" spans="1:10" ht="43.5" customHeight="1">
      <c r="A31" s="61" t="s">
        <v>2015</v>
      </c>
      <c r="B31" s="66" t="s">
        <v>2016</v>
      </c>
      <c r="C31" s="749" t="s">
        <v>2010</v>
      </c>
      <c r="D31" s="750"/>
      <c r="J31" s="363"/>
    </row>
    <row r="32" spans="1:10" ht="43.5" customHeight="1">
      <c r="A32" s="61" t="s">
        <v>2017</v>
      </c>
      <c r="B32" s="66" t="s">
        <v>2018</v>
      </c>
      <c r="C32" s="749" t="s">
        <v>2010</v>
      </c>
      <c r="D32" s="750"/>
      <c r="J32" s="363"/>
    </row>
    <row r="33" spans="1:10" ht="43.5" customHeight="1">
      <c r="A33" s="61" t="s">
        <v>2019</v>
      </c>
      <c r="B33" s="66" t="s">
        <v>2020</v>
      </c>
      <c r="C33" s="749" t="s">
        <v>2010</v>
      </c>
      <c r="D33" s="750"/>
      <c r="J33" s="363"/>
    </row>
    <row r="34" spans="1:10" ht="43.5" customHeight="1">
      <c r="A34" s="61" t="s">
        <v>2021</v>
      </c>
      <c r="B34" s="66" t="s">
        <v>2022</v>
      </c>
      <c r="C34" s="749" t="s">
        <v>2010</v>
      </c>
      <c r="D34" s="750"/>
      <c r="J34" s="363"/>
    </row>
    <row r="35" spans="1:10" ht="43.5" customHeight="1">
      <c r="A35" s="61" t="s">
        <v>2023</v>
      </c>
      <c r="B35" s="66" t="s">
        <v>2024</v>
      </c>
      <c r="C35" s="749" t="s">
        <v>2010</v>
      </c>
      <c r="D35" s="750"/>
      <c r="J35" s="363"/>
    </row>
    <row r="36" spans="1:10" ht="52.5" customHeight="1">
      <c r="A36" s="61" t="s">
        <v>2025</v>
      </c>
      <c r="B36" s="375" t="s">
        <v>2026</v>
      </c>
      <c r="C36" s="749" t="s">
        <v>2010</v>
      </c>
      <c r="D36" s="750"/>
      <c r="J36" s="363"/>
    </row>
    <row r="37" spans="1:10" ht="19.149999999999999" customHeight="1">
      <c r="A37" s="741" t="s">
        <v>2027</v>
      </c>
      <c r="B37" s="664"/>
      <c r="C37" s="664"/>
      <c r="D37" s="664"/>
      <c r="E37" s="664"/>
    </row>
    <row r="38" spans="1:10" ht="40.9" customHeight="1">
      <c r="A38" s="742" t="s">
        <v>2028</v>
      </c>
      <c r="B38" s="743"/>
      <c r="C38" s="743"/>
      <c r="D38" s="743"/>
      <c r="E38" s="743"/>
      <c r="J38" s="363"/>
    </row>
    <row r="39" spans="1:10" ht="15.75">
      <c r="A39" s="741" t="s">
        <v>2029</v>
      </c>
      <c r="B39" s="664"/>
      <c r="C39" s="664"/>
      <c r="D39" s="664"/>
      <c r="E39" s="664"/>
      <c r="J39" s="363"/>
    </row>
    <row r="40" spans="1:10">
      <c r="A40" s="62" t="s">
        <v>2030</v>
      </c>
      <c r="B40" s="272" t="s">
        <v>2031</v>
      </c>
      <c r="C40" s="366">
        <v>0.18</v>
      </c>
      <c r="D40" s="367" t="s">
        <v>2032</v>
      </c>
      <c r="E40" s="367">
        <v>1</v>
      </c>
    </row>
    <row r="41" spans="1:10" ht="30">
      <c r="A41" s="63" t="s">
        <v>2033</v>
      </c>
      <c r="B41" s="272" t="s">
        <v>2031</v>
      </c>
      <c r="C41" s="366">
        <v>0.1</v>
      </c>
      <c r="D41" s="367" t="s">
        <v>2032</v>
      </c>
      <c r="E41" s="367">
        <v>0.17</v>
      </c>
    </row>
    <row r="42" spans="1:10">
      <c r="A42" s="64" t="s">
        <v>2034</v>
      </c>
      <c r="B42" s="272" t="s">
        <v>2031</v>
      </c>
      <c r="C42" s="364">
        <v>0</v>
      </c>
      <c r="D42" s="367" t="s">
        <v>2032</v>
      </c>
      <c r="E42" s="367">
        <v>0.1</v>
      </c>
    </row>
    <row r="43" spans="1:10" ht="15.75">
      <c r="A43" s="741" t="s">
        <v>2027</v>
      </c>
      <c r="B43" s="664"/>
      <c r="C43" s="664"/>
      <c r="D43" s="664"/>
      <c r="E43" s="664"/>
    </row>
    <row r="44" spans="1:10">
      <c r="A44" s="742" t="s">
        <v>2035</v>
      </c>
      <c r="B44" s="743"/>
      <c r="C44" s="743"/>
      <c r="D44" s="743"/>
      <c r="E44" s="743"/>
    </row>
    <row r="45" spans="1:10" ht="15.75">
      <c r="A45" s="741" t="s">
        <v>2029</v>
      </c>
      <c r="B45" s="664"/>
      <c r="C45" s="664"/>
      <c r="D45" s="664"/>
      <c r="E45" s="664"/>
      <c r="F45" s="391"/>
    </row>
    <row r="46" spans="1:10">
      <c r="A46" s="62" t="s">
        <v>2030</v>
      </c>
      <c r="B46" s="272" t="s">
        <v>2031</v>
      </c>
      <c r="C46" s="392">
        <v>200</v>
      </c>
      <c r="D46" s="367" t="s">
        <v>2032</v>
      </c>
      <c r="E46" s="393">
        <v>230000</v>
      </c>
      <c r="F46" s="391"/>
    </row>
    <row r="47" spans="1:10" ht="30">
      <c r="A47" s="63" t="s">
        <v>2033</v>
      </c>
      <c r="B47" s="272" t="s">
        <v>2031</v>
      </c>
      <c r="C47" s="392">
        <v>100</v>
      </c>
      <c r="D47" s="393" t="s">
        <v>2032</v>
      </c>
      <c r="E47" s="393">
        <v>199</v>
      </c>
    </row>
    <row r="48" spans="1:10">
      <c r="A48" s="64" t="s">
        <v>2034</v>
      </c>
      <c r="B48" s="272" t="s">
        <v>2031</v>
      </c>
      <c r="C48" s="392">
        <v>0</v>
      </c>
      <c r="D48" s="393" t="s">
        <v>2032</v>
      </c>
      <c r="E48" s="393">
        <v>99</v>
      </c>
    </row>
    <row r="49" spans="1:5" ht="15.75">
      <c r="A49" s="741" t="s">
        <v>2027</v>
      </c>
      <c r="B49" s="664"/>
      <c r="C49" s="664"/>
      <c r="D49" s="664"/>
      <c r="E49" s="664"/>
    </row>
    <row r="50" spans="1:5">
      <c r="A50" s="742" t="s">
        <v>2036</v>
      </c>
      <c r="B50" s="743"/>
      <c r="C50" s="743"/>
      <c r="D50" s="743"/>
      <c r="E50" s="743"/>
    </row>
    <row r="51" spans="1:5" ht="15.75">
      <c r="A51" s="741" t="s">
        <v>2029</v>
      </c>
      <c r="B51" s="664"/>
      <c r="C51" s="664"/>
      <c r="D51" s="664"/>
      <c r="E51" s="664"/>
    </row>
    <row r="52" spans="1:5">
      <c r="A52" s="62" t="s">
        <v>2030</v>
      </c>
      <c r="B52" s="272" t="s">
        <v>2031</v>
      </c>
      <c r="C52" s="392">
        <v>8</v>
      </c>
      <c r="D52" s="367" t="s">
        <v>2032</v>
      </c>
      <c r="E52" s="393">
        <v>20</v>
      </c>
    </row>
    <row r="53" spans="1:5" ht="30">
      <c r="A53" s="63" t="s">
        <v>2033</v>
      </c>
      <c r="B53" s="272" t="s">
        <v>2031</v>
      </c>
      <c r="C53" s="392">
        <v>1</v>
      </c>
      <c r="D53" s="367" t="s">
        <v>2032</v>
      </c>
      <c r="E53" s="393">
        <v>7</v>
      </c>
    </row>
    <row r="54" spans="1:5">
      <c r="A54" s="64" t="s">
        <v>2034</v>
      </c>
      <c r="B54" s="272" t="s">
        <v>2031</v>
      </c>
      <c r="C54" s="392">
        <v>0</v>
      </c>
      <c r="D54" s="367" t="s">
        <v>2032</v>
      </c>
      <c r="E54" s="393">
        <v>0.5</v>
      </c>
    </row>
    <row r="55" spans="1:5" ht="15.75">
      <c r="A55" s="741" t="s">
        <v>2027</v>
      </c>
      <c r="B55" s="664"/>
      <c r="C55" s="664"/>
      <c r="D55" s="664"/>
      <c r="E55" s="664"/>
    </row>
    <row r="56" spans="1:5">
      <c r="A56" s="742" t="s">
        <v>2037</v>
      </c>
      <c r="B56" s="743"/>
      <c r="C56" s="743"/>
      <c r="D56" s="743"/>
      <c r="E56" s="743"/>
    </row>
    <row r="57" spans="1:5" ht="15.75">
      <c r="A57" s="741" t="s">
        <v>2029</v>
      </c>
      <c r="B57" s="664"/>
      <c r="C57" s="664"/>
      <c r="D57" s="664"/>
      <c r="E57" s="664"/>
    </row>
    <row r="58" spans="1:5">
      <c r="A58" s="62" t="s">
        <v>2030</v>
      </c>
      <c r="B58" s="272" t="s">
        <v>2031</v>
      </c>
      <c r="C58" s="392">
        <v>18</v>
      </c>
      <c r="D58" s="367" t="s">
        <v>2032</v>
      </c>
      <c r="E58" s="393">
        <v>20</v>
      </c>
    </row>
    <row r="59" spans="1:5" ht="30">
      <c r="A59" s="63" t="s">
        <v>2033</v>
      </c>
      <c r="B59" s="272" t="s">
        <v>2031</v>
      </c>
      <c r="C59" s="392">
        <v>10</v>
      </c>
      <c r="D59" s="367" t="s">
        <v>2032</v>
      </c>
      <c r="E59" s="393">
        <v>17</v>
      </c>
    </row>
    <row r="60" spans="1:5">
      <c r="A60" s="64" t="s">
        <v>2034</v>
      </c>
      <c r="B60" s="272" t="s">
        <v>2031</v>
      </c>
      <c r="C60" s="392">
        <v>0</v>
      </c>
      <c r="D60" s="367" t="s">
        <v>2032</v>
      </c>
      <c r="E60" s="393">
        <v>9</v>
      </c>
    </row>
    <row r="61" spans="1:5" ht="15.75">
      <c r="A61" s="741" t="s">
        <v>2027</v>
      </c>
      <c r="B61" s="664"/>
      <c r="C61" s="664"/>
      <c r="D61" s="664"/>
      <c r="E61" s="664"/>
    </row>
    <row r="62" spans="1:5">
      <c r="A62" s="742" t="s">
        <v>2038</v>
      </c>
      <c r="B62" s="743"/>
      <c r="C62" s="743"/>
      <c r="D62" s="743"/>
      <c r="E62" s="743"/>
    </row>
    <row r="63" spans="1:5" ht="15.75">
      <c r="A63" s="741" t="s">
        <v>2029</v>
      </c>
      <c r="B63" s="664"/>
      <c r="C63" s="664"/>
      <c r="D63" s="664"/>
      <c r="E63" s="664"/>
    </row>
    <row r="64" spans="1:5">
      <c r="A64" s="62" t="s">
        <v>2030</v>
      </c>
      <c r="B64" s="272" t="s">
        <v>2031</v>
      </c>
      <c r="C64" s="394">
        <v>7.0300000000000001E-2</v>
      </c>
      <c r="D64" s="367" t="s">
        <v>2032</v>
      </c>
      <c r="E64" s="367">
        <v>1</v>
      </c>
    </row>
    <row r="65" spans="1:5" ht="30">
      <c r="A65" s="63" t="s">
        <v>2033</v>
      </c>
      <c r="B65" s="272" t="s">
        <v>2031</v>
      </c>
      <c r="C65" s="366">
        <v>0.04</v>
      </c>
      <c r="D65" s="367" t="s">
        <v>2032</v>
      </c>
      <c r="E65" s="367">
        <v>0.06</v>
      </c>
    </row>
    <row r="66" spans="1:5">
      <c r="A66" s="64" t="s">
        <v>2034</v>
      </c>
      <c r="B66" s="272" t="s">
        <v>2031</v>
      </c>
      <c r="C66" s="364">
        <v>0</v>
      </c>
      <c r="D66" s="367" t="s">
        <v>2032</v>
      </c>
      <c r="E66" s="367">
        <v>0.03</v>
      </c>
    </row>
    <row r="67" spans="1:5" ht="15.75">
      <c r="A67" s="741" t="s">
        <v>2027</v>
      </c>
      <c r="B67" s="664"/>
      <c r="C67" s="664"/>
      <c r="D67" s="664"/>
      <c r="E67" s="664"/>
    </row>
    <row r="68" spans="1:5">
      <c r="A68" s="742" t="s">
        <v>2039</v>
      </c>
      <c r="B68" s="743"/>
      <c r="C68" s="743"/>
      <c r="D68" s="743"/>
      <c r="E68" s="743"/>
    </row>
    <row r="69" spans="1:5" ht="15.75">
      <c r="A69" s="741" t="s">
        <v>2029</v>
      </c>
      <c r="B69" s="664"/>
      <c r="C69" s="664"/>
      <c r="D69" s="664"/>
      <c r="E69" s="664"/>
    </row>
    <row r="70" spans="1:5">
      <c r="A70" s="62" t="s">
        <v>2030</v>
      </c>
      <c r="B70" s="272" t="s">
        <v>2031</v>
      </c>
      <c r="C70" s="394">
        <v>7.5700000000000003E-2</v>
      </c>
      <c r="D70" s="367" t="s">
        <v>2032</v>
      </c>
      <c r="E70" s="367">
        <v>1</v>
      </c>
    </row>
    <row r="71" spans="1:5" ht="30">
      <c r="A71" s="63" t="s">
        <v>2033</v>
      </c>
      <c r="B71" s="272" t="s">
        <v>2031</v>
      </c>
      <c r="C71" s="366">
        <v>0.03</v>
      </c>
      <c r="D71" s="367" t="s">
        <v>2032</v>
      </c>
      <c r="E71" s="367">
        <v>0.06</v>
      </c>
    </row>
    <row r="72" spans="1:5">
      <c r="A72" s="64" t="s">
        <v>2034</v>
      </c>
      <c r="B72" s="272" t="s">
        <v>2031</v>
      </c>
      <c r="C72" s="364">
        <v>0</v>
      </c>
      <c r="D72" s="367" t="s">
        <v>2032</v>
      </c>
      <c r="E72" s="367">
        <v>0.02</v>
      </c>
    </row>
    <row r="73" spans="1:5" ht="15.75">
      <c r="A73" s="741" t="s">
        <v>2027</v>
      </c>
      <c r="B73" s="664"/>
      <c r="C73" s="664"/>
      <c r="D73" s="664"/>
      <c r="E73" s="664"/>
    </row>
    <row r="74" spans="1:5">
      <c r="A74" s="742" t="s">
        <v>2040</v>
      </c>
      <c r="B74" s="743"/>
      <c r="C74" s="743"/>
      <c r="D74" s="743"/>
      <c r="E74" s="743"/>
    </row>
    <row r="75" spans="1:5" ht="15.75">
      <c r="A75" s="741" t="s">
        <v>2029</v>
      </c>
      <c r="B75" s="664"/>
      <c r="C75" s="664"/>
      <c r="D75" s="664"/>
      <c r="E75" s="664"/>
    </row>
    <row r="76" spans="1:5">
      <c r="A76" s="62" t="s">
        <v>2030</v>
      </c>
      <c r="B76" s="272" t="s">
        <v>2031</v>
      </c>
      <c r="C76" s="366">
        <v>0.9</v>
      </c>
      <c r="D76" s="367" t="s">
        <v>2032</v>
      </c>
      <c r="E76" s="367">
        <v>1</v>
      </c>
    </row>
    <row r="77" spans="1:5" ht="30">
      <c r="A77" s="63" t="s">
        <v>2033</v>
      </c>
      <c r="B77" s="272" t="s">
        <v>2031</v>
      </c>
      <c r="C77" s="366">
        <v>0.5</v>
      </c>
      <c r="D77" s="367" t="s">
        <v>2032</v>
      </c>
      <c r="E77" s="367">
        <v>0.8</v>
      </c>
    </row>
    <row r="78" spans="1:5">
      <c r="A78" s="64" t="s">
        <v>2034</v>
      </c>
      <c r="B78" s="272" t="s">
        <v>2031</v>
      </c>
      <c r="C78" s="364">
        <v>0</v>
      </c>
      <c r="D78" s="367" t="s">
        <v>2032</v>
      </c>
      <c r="E78" s="367">
        <v>0.5</v>
      </c>
    </row>
    <row r="79" spans="1:5" ht="15.75">
      <c r="A79" s="741" t="s">
        <v>2027</v>
      </c>
      <c r="B79" s="664"/>
      <c r="C79" s="664"/>
      <c r="D79" s="664"/>
      <c r="E79" s="664"/>
    </row>
    <row r="80" spans="1:5">
      <c r="A80" s="742" t="s">
        <v>2024</v>
      </c>
      <c r="B80" s="743"/>
      <c r="C80" s="743"/>
      <c r="D80" s="743"/>
      <c r="E80" s="743"/>
    </row>
    <row r="81" spans="1:6" ht="15.75">
      <c r="A81" s="741" t="s">
        <v>2029</v>
      </c>
      <c r="B81" s="664"/>
      <c r="C81" s="664"/>
      <c r="D81" s="664"/>
      <c r="E81" s="664"/>
    </row>
    <row r="82" spans="1:6">
      <c r="A82" s="62" t="s">
        <v>2030</v>
      </c>
      <c r="B82" s="272" t="s">
        <v>2031</v>
      </c>
      <c r="C82" s="366">
        <v>4.2000000000000003E-2</v>
      </c>
      <c r="D82" s="367" t="s">
        <v>2032</v>
      </c>
      <c r="E82" s="367">
        <v>1</v>
      </c>
    </row>
    <row r="83" spans="1:6" ht="30">
      <c r="A83" s="63" t="s">
        <v>2033</v>
      </c>
      <c r="B83" s="272" t="s">
        <v>2031</v>
      </c>
      <c r="C83" s="366">
        <v>0.02</v>
      </c>
      <c r="D83" s="367" t="s">
        <v>2032</v>
      </c>
      <c r="E83" s="367">
        <v>0.04</v>
      </c>
    </row>
    <row r="84" spans="1:6" ht="15.75" customHeight="1">
      <c r="A84" s="64" t="s">
        <v>2034</v>
      </c>
      <c r="B84" s="272" t="s">
        <v>2031</v>
      </c>
      <c r="C84" s="364">
        <v>0</v>
      </c>
      <c r="D84" s="367" t="s">
        <v>2032</v>
      </c>
      <c r="E84" s="367">
        <v>0.01</v>
      </c>
    </row>
    <row r="85" spans="1:6" ht="15.75" customHeight="1">
      <c r="A85" s="741" t="s">
        <v>2027</v>
      </c>
      <c r="B85" s="664"/>
      <c r="C85" s="664"/>
      <c r="D85" s="664"/>
      <c r="E85" s="664"/>
    </row>
    <row r="86" spans="1:6" ht="15.75" customHeight="1">
      <c r="A86" s="742" t="s">
        <v>2041</v>
      </c>
      <c r="B86" s="743"/>
      <c r="C86" s="743"/>
      <c r="D86" s="743"/>
      <c r="E86" s="743"/>
    </row>
    <row r="87" spans="1:6" ht="15.75" customHeight="1">
      <c r="A87" s="741" t="s">
        <v>2029</v>
      </c>
      <c r="B87" s="664"/>
      <c r="C87" s="664"/>
      <c r="D87" s="664"/>
      <c r="E87" s="664"/>
    </row>
    <row r="88" spans="1:6" ht="15.75" customHeight="1">
      <c r="A88" s="62" t="s">
        <v>2030</v>
      </c>
      <c r="B88" s="272" t="s">
        <v>2031</v>
      </c>
      <c r="C88" s="392">
        <v>2</v>
      </c>
      <c r="D88" s="367" t="s">
        <v>2032</v>
      </c>
      <c r="E88" s="393">
        <v>2</v>
      </c>
    </row>
    <row r="89" spans="1:6" ht="15.75" customHeight="1">
      <c r="A89" s="63" t="s">
        <v>2033</v>
      </c>
      <c r="B89" s="272" t="s">
        <v>2031</v>
      </c>
      <c r="C89" s="392">
        <v>1</v>
      </c>
      <c r="D89" s="367" t="s">
        <v>2032</v>
      </c>
      <c r="E89" s="393">
        <v>1</v>
      </c>
    </row>
    <row r="90" spans="1:6" ht="15.75" customHeight="1">
      <c r="A90" s="64" t="s">
        <v>2034</v>
      </c>
      <c r="B90" s="272" t="s">
        <v>2031</v>
      </c>
      <c r="C90" s="392">
        <v>0</v>
      </c>
      <c r="D90" s="367" t="s">
        <v>2032</v>
      </c>
      <c r="E90" s="393">
        <v>0.5</v>
      </c>
    </row>
    <row r="91" spans="1:6" ht="24" customHeight="1">
      <c r="A91" s="744" t="s">
        <v>2042</v>
      </c>
      <c r="B91" s="672"/>
      <c r="C91" s="672"/>
      <c r="D91" s="672"/>
      <c r="E91" s="672"/>
    </row>
    <row r="92" spans="1:6" ht="47.25" customHeight="1">
      <c r="A92" s="747" t="s">
        <v>2043</v>
      </c>
      <c r="B92" s="748"/>
      <c r="C92" s="53" t="s">
        <v>2044</v>
      </c>
      <c r="D92" s="371" t="s">
        <v>2045</v>
      </c>
      <c r="E92" s="372" t="s">
        <v>2046</v>
      </c>
    </row>
    <row r="93" spans="1:6">
      <c r="A93" s="745" t="s">
        <v>1801</v>
      </c>
      <c r="B93" s="746"/>
      <c r="C93" s="30">
        <v>0.12</v>
      </c>
      <c r="D93" s="30">
        <v>0.18</v>
      </c>
      <c r="E93" s="30">
        <f>D93-C93</f>
        <v>0.06</v>
      </c>
    </row>
    <row r="94" spans="1:6">
      <c r="A94" s="745" t="s">
        <v>1802</v>
      </c>
      <c r="B94" s="746"/>
      <c r="C94" s="395">
        <v>0</v>
      </c>
      <c r="D94" s="395">
        <v>200</v>
      </c>
      <c r="E94" s="395">
        <f>D94-C94</f>
        <v>200</v>
      </c>
    </row>
    <row r="95" spans="1:6">
      <c r="A95" s="745" t="s">
        <v>1803</v>
      </c>
      <c r="B95" s="746"/>
      <c r="C95" s="395">
        <v>4</v>
      </c>
      <c r="D95" s="395">
        <v>8</v>
      </c>
      <c r="E95" s="395">
        <f>D95-C95</f>
        <v>4</v>
      </c>
      <c r="F95" s="397"/>
    </row>
    <row r="96" spans="1:6">
      <c r="A96" s="745" t="s">
        <v>1804</v>
      </c>
      <c r="B96" s="746"/>
      <c r="C96" s="395">
        <v>8</v>
      </c>
      <c r="D96" s="395">
        <v>18</v>
      </c>
      <c r="E96" s="395">
        <f t="shared" ref="E96:E101" si="0">D96-C96</f>
        <v>10</v>
      </c>
    </row>
    <row r="97" spans="1:5">
      <c r="A97" s="745" t="s">
        <v>1805</v>
      </c>
      <c r="B97" s="746"/>
      <c r="C97" s="396">
        <v>3.6999999999999998E-2</v>
      </c>
      <c r="D97" s="396">
        <v>7.0300000000000001E-2</v>
      </c>
      <c r="E97" s="396">
        <f t="shared" si="0"/>
        <v>3.3300000000000003E-2</v>
      </c>
    </row>
    <row r="98" spans="1:5">
      <c r="A98" s="745" t="s">
        <v>1806</v>
      </c>
      <c r="B98" s="746"/>
      <c r="C98" s="396">
        <v>3.5700000000000003E-2</v>
      </c>
      <c r="D98" s="396">
        <v>7.5700000000000003E-2</v>
      </c>
      <c r="E98" s="396">
        <f t="shared" si="0"/>
        <v>0.04</v>
      </c>
    </row>
    <row r="99" spans="1:5">
      <c r="A99" s="745" t="s">
        <v>1807</v>
      </c>
      <c r="B99" s="746"/>
      <c r="C99" s="396">
        <v>2.1999999999999999E-2</v>
      </c>
      <c r="D99" s="30">
        <v>4.2000000000000003E-2</v>
      </c>
      <c r="E99" s="396">
        <f t="shared" si="0"/>
        <v>2.0000000000000004E-2</v>
      </c>
    </row>
    <row r="100" spans="1:5">
      <c r="A100" s="745" t="s">
        <v>1808</v>
      </c>
      <c r="B100" s="746"/>
      <c r="C100" s="30">
        <v>0</v>
      </c>
      <c r="D100" s="30">
        <v>0.02</v>
      </c>
      <c r="E100" s="396">
        <f t="shared" si="0"/>
        <v>0.02</v>
      </c>
    </row>
    <row r="101" spans="1:5">
      <c r="A101" s="745" t="s">
        <v>1809</v>
      </c>
      <c r="B101" s="746"/>
      <c r="C101" s="30">
        <v>0</v>
      </c>
      <c r="D101" s="30">
        <v>1</v>
      </c>
      <c r="E101" s="398">
        <f t="shared" si="0"/>
        <v>1</v>
      </c>
    </row>
    <row r="102" spans="1:5" ht="31.5">
      <c r="A102" s="60" t="s">
        <v>2047</v>
      </c>
      <c r="B102" s="365" t="s">
        <v>2048</v>
      </c>
      <c r="C102" s="374" t="s">
        <v>2049</v>
      </c>
      <c r="D102" s="374" t="s">
        <v>2050</v>
      </c>
      <c r="E102" s="373" t="s">
        <v>2051</v>
      </c>
    </row>
    <row r="103" spans="1:5" ht="15" customHeight="1">
      <c r="A103" s="65" t="s">
        <v>283</v>
      </c>
      <c r="B103" s="399" t="s">
        <v>285</v>
      </c>
      <c r="C103" s="405" t="s">
        <v>2052</v>
      </c>
      <c r="D103" s="410" t="s">
        <v>2053</v>
      </c>
      <c r="E103" s="65" t="s">
        <v>2054</v>
      </c>
    </row>
    <row r="104" spans="1:5" ht="21" customHeight="1">
      <c r="A104" s="65" t="s">
        <v>283</v>
      </c>
      <c r="B104" s="400" t="s">
        <v>289</v>
      </c>
      <c r="C104" s="405" t="s">
        <v>2052</v>
      </c>
      <c r="D104" s="410" t="s">
        <v>2053</v>
      </c>
      <c r="E104" s="65" t="s">
        <v>2054</v>
      </c>
    </row>
    <row r="105" spans="1:5" ht="18.75" customHeight="1">
      <c r="A105" s="65" t="s">
        <v>283</v>
      </c>
      <c r="B105" s="399" t="s">
        <v>292</v>
      </c>
      <c r="C105" s="405" t="s">
        <v>2052</v>
      </c>
      <c r="D105" s="410" t="s">
        <v>2053</v>
      </c>
      <c r="E105" s="65" t="s">
        <v>2054</v>
      </c>
    </row>
    <row r="106" spans="1:5" ht="12.75" customHeight="1">
      <c r="A106" s="65" t="s">
        <v>283</v>
      </c>
      <c r="B106" s="399" t="s">
        <v>295</v>
      </c>
      <c r="C106" s="405" t="s">
        <v>2052</v>
      </c>
      <c r="D106" s="410" t="s">
        <v>2053</v>
      </c>
      <c r="E106" s="65" t="s">
        <v>2054</v>
      </c>
    </row>
    <row r="107" spans="1:5" ht="15.75" customHeight="1">
      <c r="A107" s="65" t="s">
        <v>283</v>
      </c>
      <c r="B107" s="401" t="s">
        <v>301</v>
      </c>
      <c r="C107" s="405" t="s">
        <v>2052</v>
      </c>
      <c r="D107" s="410" t="s">
        <v>2053</v>
      </c>
      <c r="E107" s="65" t="s">
        <v>2054</v>
      </c>
    </row>
    <row r="108" spans="1:5" ht="18.75" customHeight="1">
      <c r="A108" s="65" t="s">
        <v>283</v>
      </c>
      <c r="B108" s="401" t="s">
        <v>304</v>
      </c>
      <c r="C108" s="405" t="s">
        <v>2052</v>
      </c>
      <c r="D108" s="410" t="s">
        <v>2053</v>
      </c>
      <c r="E108" s="65" t="s">
        <v>2054</v>
      </c>
    </row>
    <row r="109" spans="1:5" ht="18.75" customHeight="1">
      <c r="A109" s="65" t="s">
        <v>306</v>
      </c>
      <c r="B109" s="402" t="s">
        <v>307</v>
      </c>
      <c r="C109" s="65">
        <v>4</v>
      </c>
      <c r="D109" s="410" t="s">
        <v>2053</v>
      </c>
      <c r="E109" s="65" t="s">
        <v>2054</v>
      </c>
    </row>
    <row r="110" spans="1:5" ht="12.75" customHeight="1">
      <c r="A110" s="65" t="s">
        <v>324</v>
      </c>
      <c r="B110" s="403" t="s">
        <v>325</v>
      </c>
      <c r="C110" s="65">
        <v>4</v>
      </c>
      <c r="D110" s="410" t="s">
        <v>2053</v>
      </c>
      <c r="E110" s="65" t="s">
        <v>2054</v>
      </c>
    </row>
    <row r="111" spans="1:5" ht="20.25" customHeight="1">
      <c r="A111" s="65" t="s">
        <v>324</v>
      </c>
      <c r="B111" s="403" t="s">
        <v>328</v>
      </c>
      <c r="C111" s="65">
        <v>4</v>
      </c>
      <c r="D111" s="410" t="s">
        <v>2053</v>
      </c>
      <c r="E111" s="65" t="s">
        <v>2054</v>
      </c>
    </row>
    <row r="112" spans="1:5" ht="21.75" customHeight="1">
      <c r="A112" s="65" t="s">
        <v>324</v>
      </c>
      <c r="B112" s="403" t="s">
        <v>331</v>
      </c>
      <c r="C112" s="65">
        <v>4</v>
      </c>
      <c r="D112" s="410" t="s">
        <v>2053</v>
      </c>
      <c r="E112" s="65" t="s">
        <v>2054</v>
      </c>
    </row>
    <row r="113" spans="1:5" ht="18" customHeight="1">
      <c r="A113" s="65" t="s">
        <v>354</v>
      </c>
      <c r="B113" s="403" t="s">
        <v>355</v>
      </c>
      <c r="C113" s="65" t="s">
        <v>2055</v>
      </c>
      <c r="D113" s="410" t="s">
        <v>2053</v>
      </c>
      <c r="E113" s="65" t="s">
        <v>2054</v>
      </c>
    </row>
    <row r="114" spans="1:5" ht="23.25" customHeight="1">
      <c r="A114" s="65" t="s">
        <v>357</v>
      </c>
      <c r="B114" s="403" t="s">
        <v>358</v>
      </c>
      <c r="C114" s="65">
        <v>5</v>
      </c>
      <c r="D114" s="410" t="s">
        <v>2053</v>
      </c>
      <c r="E114" s="65" t="s">
        <v>2054</v>
      </c>
    </row>
    <row r="115" spans="1:5" ht="23.25" customHeight="1">
      <c r="A115" s="65" t="s">
        <v>361</v>
      </c>
      <c r="B115" s="403" t="s">
        <v>362</v>
      </c>
      <c r="C115" s="65">
        <v>6</v>
      </c>
      <c r="D115" s="410" t="s">
        <v>2053</v>
      </c>
      <c r="E115" s="65" t="s">
        <v>2054</v>
      </c>
    </row>
    <row r="116" spans="1:5" ht="21.75" customHeight="1">
      <c r="A116" s="65" t="s">
        <v>364</v>
      </c>
      <c r="B116" s="404" t="s">
        <v>365</v>
      </c>
      <c r="C116" s="65">
        <v>7</v>
      </c>
      <c r="D116" s="410" t="s">
        <v>2053</v>
      </c>
      <c r="E116" s="65" t="s">
        <v>2054</v>
      </c>
    </row>
    <row r="117" spans="1:5" ht="24" customHeight="1">
      <c r="A117" s="65" t="s">
        <v>370</v>
      </c>
      <c r="B117" s="404" t="s">
        <v>371</v>
      </c>
      <c r="C117" s="65" t="s">
        <v>2056</v>
      </c>
      <c r="D117" s="410" t="s">
        <v>2053</v>
      </c>
      <c r="E117" s="65" t="s">
        <v>2054</v>
      </c>
    </row>
    <row r="118" spans="1:5" ht="18" customHeight="1">
      <c r="A118" s="65" t="s">
        <v>376</v>
      </c>
      <c r="B118" s="404" t="s">
        <v>377</v>
      </c>
      <c r="C118" s="65">
        <v>6</v>
      </c>
      <c r="D118" s="410" t="s">
        <v>2053</v>
      </c>
      <c r="E118" s="65" t="s">
        <v>2054</v>
      </c>
    </row>
    <row r="119" spans="1:5" ht="23.25" customHeight="1">
      <c r="A119" s="65" t="s">
        <v>379</v>
      </c>
      <c r="B119" s="404" t="s">
        <v>380</v>
      </c>
      <c r="C119" s="65">
        <v>5</v>
      </c>
      <c r="D119" s="410" t="s">
        <v>2053</v>
      </c>
      <c r="E119" s="65" t="s">
        <v>2054</v>
      </c>
    </row>
    <row r="120" spans="1:5" ht="21.75" customHeight="1">
      <c r="A120" s="65" t="s">
        <v>382</v>
      </c>
      <c r="B120" s="404" t="s">
        <v>383</v>
      </c>
      <c r="C120" s="65">
        <v>6</v>
      </c>
      <c r="D120" s="410" t="s">
        <v>2053</v>
      </c>
      <c r="E120" s="65" t="s">
        <v>2054</v>
      </c>
    </row>
    <row r="121" spans="1:5" ht="20.25" customHeight="1">
      <c r="A121" s="406" t="s">
        <v>2057</v>
      </c>
      <c r="B121" s="404" t="s">
        <v>2005</v>
      </c>
      <c r="C121" s="65">
        <v>9</v>
      </c>
      <c r="D121" s="410" t="s">
        <v>2053</v>
      </c>
      <c r="E121" s="65" t="s">
        <v>2054</v>
      </c>
    </row>
    <row r="122" spans="1:5" ht="47.25">
      <c r="A122" s="322" t="s">
        <v>2058</v>
      </c>
      <c r="B122" s="323" t="s">
        <v>2059</v>
      </c>
      <c r="C122" s="374" t="s">
        <v>2049</v>
      </c>
      <c r="D122" s="53" t="s">
        <v>2050</v>
      </c>
      <c r="E122" s="373" t="s">
        <v>2051</v>
      </c>
    </row>
    <row r="123" spans="1:5" ht="54.75" customHeight="1">
      <c r="A123" s="739" t="s">
        <v>1020</v>
      </c>
      <c r="B123" s="740" t="s">
        <v>1021</v>
      </c>
      <c r="C123" s="408" t="s">
        <v>2060</v>
      </c>
      <c r="D123" s="409" t="s">
        <v>2053</v>
      </c>
      <c r="E123" s="407" t="s">
        <v>1996</v>
      </c>
    </row>
    <row r="124" spans="1:5" ht="61.5" customHeight="1">
      <c r="A124" s="739"/>
      <c r="B124" s="739"/>
      <c r="C124" s="413" t="s">
        <v>2061</v>
      </c>
      <c r="D124" s="411" t="s">
        <v>2053</v>
      </c>
      <c r="E124" s="412" t="s">
        <v>1996</v>
      </c>
    </row>
    <row r="125" spans="1:5" ht="60">
      <c r="A125" s="224" t="s">
        <v>2062</v>
      </c>
    </row>
  </sheetData>
  <mergeCells count="63">
    <mergeCell ref="A95:B95"/>
    <mergeCell ref="A51:E51"/>
    <mergeCell ref="A55:E55"/>
    <mergeCell ref="A56:E56"/>
    <mergeCell ref="A57:E57"/>
    <mergeCell ref="A61:E61"/>
    <mergeCell ref="A62:E62"/>
    <mergeCell ref="A63:E63"/>
    <mergeCell ref="A67:E67"/>
    <mergeCell ref="A68:E68"/>
    <mergeCell ref="A69:E69"/>
    <mergeCell ref="A74:E74"/>
    <mergeCell ref="A75:E75"/>
    <mergeCell ref="A79:E79"/>
    <mergeCell ref="A80:E80"/>
    <mergeCell ref="A49:E49"/>
    <mergeCell ref="A50:E50"/>
    <mergeCell ref="A1:C1"/>
    <mergeCell ref="B2:C2"/>
    <mergeCell ref="B3:C3"/>
    <mergeCell ref="A27:B27"/>
    <mergeCell ref="B4:C4"/>
    <mergeCell ref="B5:C5"/>
    <mergeCell ref="B6:C6"/>
    <mergeCell ref="B7:C7"/>
    <mergeCell ref="B8:C8"/>
    <mergeCell ref="B9:C9"/>
    <mergeCell ref="B11:C11"/>
    <mergeCell ref="B10:C10"/>
    <mergeCell ref="B12:C12"/>
    <mergeCell ref="C27:D27"/>
    <mergeCell ref="C28:D28"/>
    <mergeCell ref="C29:D29"/>
    <mergeCell ref="C30:D30"/>
    <mergeCell ref="C31:D31"/>
    <mergeCell ref="A73:E73"/>
    <mergeCell ref="A39:E39"/>
    <mergeCell ref="A37:E37"/>
    <mergeCell ref="A38:E38"/>
    <mergeCell ref="C32:D32"/>
    <mergeCell ref="C33:D33"/>
    <mergeCell ref="C34:D34"/>
    <mergeCell ref="C35:D35"/>
    <mergeCell ref="C36:D36"/>
    <mergeCell ref="A44:E44"/>
    <mergeCell ref="A43:E43"/>
    <mergeCell ref="A45:E45"/>
    <mergeCell ref="A123:A124"/>
    <mergeCell ref="B123:B124"/>
    <mergeCell ref="A81:E81"/>
    <mergeCell ref="A85:E85"/>
    <mergeCell ref="A86:E86"/>
    <mergeCell ref="A87:E87"/>
    <mergeCell ref="A91:E91"/>
    <mergeCell ref="A101:B101"/>
    <mergeCell ref="A92:B92"/>
    <mergeCell ref="A93:B93"/>
    <mergeCell ref="A94:B94"/>
    <mergeCell ref="A96:B96"/>
    <mergeCell ref="A97:B97"/>
    <mergeCell ref="A98:B98"/>
    <mergeCell ref="A99:B99"/>
    <mergeCell ref="A100:B100"/>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C35A7-A87A-47BA-BA00-5FA69127F9F0}">
  <dimension ref="A1:D65"/>
  <sheetViews>
    <sheetView zoomScaleNormal="100" workbookViewId="0">
      <selection activeCell="B4" sqref="B4"/>
    </sheetView>
  </sheetViews>
  <sheetFormatPr baseColWidth="10" defaultColWidth="11.42578125" defaultRowHeight="15"/>
  <cols>
    <col min="1" max="1" width="21" bestFit="1" customWidth="1"/>
    <col min="2" max="2" width="25.28515625" customWidth="1"/>
    <col min="3" max="3" width="16.85546875" bestFit="1" customWidth="1"/>
    <col min="4" max="4" width="27.5703125" customWidth="1"/>
  </cols>
  <sheetData>
    <row r="1" spans="1:4" ht="15.75">
      <c r="A1" s="621" t="s">
        <v>2063</v>
      </c>
      <c r="B1" s="621"/>
      <c r="C1" s="621" t="s">
        <v>2064</v>
      </c>
      <c r="D1" s="621"/>
    </row>
    <row r="2" spans="1:4" ht="15.75">
      <c r="A2" s="311" t="s">
        <v>2065</v>
      </c>
      <c r="B2" s="311" t="s">
        <v>1629</v>
      </c>
      <c r="C2" s="311" t="s">
        <v>2065</v>
      </c>
      <c r="D2" s="311" t="s">
        <v>1629</v>
      </c>
    </row>
    <row r="3" spans="1:4">
      <c r="A3" s="309" t="s">
        <v>2066</v>
      </c>
      <c r="B3" s="324" t="s">
        <v>2</v>
      </c>
      <c r="C3" s="324" t="s">
        <v>2067</v>
      </c>
      <c r="D3" s="324" t="s">
        <v>2</v>
      </c>
    </row>
    <row r="4" spans="1:4">
      <c r="A4" s="48" t="s">
        <v>2068</v>
      </c>
      <c r="B4" s="49" t="s">
        <v>2069</v>
      </c>
      <c r="C4" s="49" t="s">
        <v>2067</v>
      </c>
      <c r="D4" s="49" t="s">
        <v>2069</v>
      </c>
    </row>
    <row r="5" spans="1:4">
      <c r="A5" s="309" t="s">
        <v>2070</v>
      </c>
      <c r="B5" s="324" t="s">
        <v>1435</v>
      </c>
      <c r="C5" s="324" t="s">
        <v>2071</v>
      </c>
      <c r="D5" s="324" t="s">
        <v>1435</v>
      </c>
    </row>
    <row r="6" spans="1:4" ht="45">
      <c r="A6" s="48" t="s">
        <v>2072</v>
      </c>
      <c r="B6" s="49" t="s">
        <v>2073</v>
      </c>
      <c r="C6" s="49" t="s">
        <v>2074</v>
      </c>
      <c r="D6" s="49" t="s">
        <v>2075</v>
      </c>
    </row>
    <row r="7" spans="1:4">
      <c r="A7" s="769" t="s">
        <v>2076</v>
      </c>
      <c r="B7" s="324" t="s">
        <v>277</v>
      </c>
      <c r="C7" s="324" t="s">
        <v>2077</v>
      </c>
      <c r="D7" s="324" t="s">
        <v>277</v>
      </c>
    </row>
    <row r="8" spans="1:4">
      <c r="A8" s="769"/>
      <c r="B8" s="49" t="s">
        <v>279</v>
      </c>
      <c r="C8" s="49" t="s">
        <v>2077</v>
      </c>
      <c r="D8" s="49" t="s">
        <v>279</v>
      </c>
    </row>
    <row r="9" spans="1:4">
      <c r="A9" s="769"/>
      <c r="B9" s="324" t="s">
        <v>2078</v>
      </c>
      <c r="C9" s="324" t="s">
        <v>2077</v>
      </c>
      <c r="D9" s="324" t="s">
        <v>2078</v>
      </c>
    </row>
    <row r="10" spans="1:4" ht="18.600000000000001" customHeight="1">
      <c r="A10" s="769"/>
      <c r="B10" s="49" t="s">
        <v>2079</v>
      </c>
      <c r="C10" s="601" t="s">
        <v>2080</v>
      </c>
      <c r="D10" s="603"/>
    </row>
    <row r="11" spans="1:4" ht="45">
      <c r="A11" s="769"/>
      <c r="B11" s="324" t="s">
        <v>2081</v>
      </c>
      <c r="C11" s="324" t="s">
        <v>2074</v>
      </c>
      <c r="D11" s="324" t="s">
        <v>2075</v>
      </c>
    </row>
    <row r="12" spans="1:4">
      <c r="A12" s="769"/>
      <c r="B12" s="49" t="s">
        <v>2082</v>
      </c>
      <c r="C12" s="601" t="s">
        <v>2083</v>
      </c>
      <c r="D12" s="603"/>
    </row>
    <row r="13" spans="1:4" ht="30">
      <c r="A13" s="769"/>
      <c r="B13" s="324" t="s">
        <v>2084</v>
      </c>
      <c r="C13" s="324" t="s">
        <v>2077</v>
      </c>
      <c r="D13" s="324" t="s">
        <v>2085</v>
      </c>
    </row>
    <row r="14" spans="1:4">
      <c r="A14" s="769"/>
      <c r="B14" s="49" t="s">
        <v>2086</v>
      </c>
      <c r="C14" s="601" t="s">
        <v>2083</v>
      </c>
      <c r="D14" s="603"/>
    </row>
    <row r="15" spans="1:4" ht="45">
      <c r="A15" s="768" t="s">
        <v>2087</v>
      </c>
      <c r="B15" s="324" t="s">
        <v>2088</v>
      </c>
      <c r="C15" s="324" t="s">
        <v>2089</v>
      </c>
      <c r="D15" s="324" t="s">
        <v>2090</v>
      </c>
    </row>
    <row r="16" spans="1:4" ht="45">
      <c r="A16" s="768"/>
      <c r="B16" s="49" t="s">
        <v>2091</v>
      </c>
      <c r="C16" s="49" t="s">
        <v>2089</v>
      </c>
      <c r="D16" s="49" t="s">
        <v>2090</v>
      </c>
    </row>
    <row r="17" spans="1:4">
      <c r="A17" s="768"/>
      <c r="B17" s="324" t="s">
        <v>2092</v>
      </c>
      <c r="C17" s="324" t="s">
        <v>2093</v>
      </c>
      <c r="D17" s="324" t="s">
        <v>279</v>
      </c>
    </row>
    <row r="18" spans="1:4" ht="45">
      <c r="A18" s="769" t="s">
        <v>2094</v>
      </c>
      <c r="B18" s="49" t="s">
        <v>2095</v>
      </c>
      <c r="C18" s="49" t="s">
        <v>2096</v>
      </c>
      <c r="D18" s="49" t="s">
        <v>1624</v>
      </c>
    </row>
    <row r="19" spans="1:4" ht="37.15" customHeight="1">
      <c r="A19" s="769"/>
      <c r="B19" s="324" t="s">
        <v>2097</v>
      </c>
      <c r="C19" s="598" t="s">
        <v>2083</v>
      </c>
      <c r="D19" s="600"/>
    </row>
    <row r="20" spans="1:4" ht="30">
      <c r="A20" s="326" t="s">
        <v>2098</v>
      </c>
      <c r="B20" s="49" t="s">
        <v>2099</v>
      </c>
      <c r="C20" s="49" t="s">
        <v>2096</v>
      </c>
      <c r="D20" s="49" t="s">
        <v>1624</v>
      </c>
    </row>
    <row r="21" spans="1:4" ht="45">
      <c r="A21" s="327" t="s">
        <v>2100</v>
      </c>
      <c r="B21" s="324" t="s">
        <v>2101</v>
      </c>
      <c r="C21" s="324" t="s">
        <v>2096</v>
      </c>
      <c r="D21" s="324" t="s">
        <v>1624</v>
      </c>
    </row>
    <row r="22" spans="1:4" ht="37.15" customHeight="1">
      <c r="A22" s="768" t="s">
        <v>2102</v>
      </c>
      <c r="B22" s="49" t="s">
        <v>2103</v>
      </c>
      <c r="C22" s="601" t="s">
        <v>2083</v>
      </c>
      <c r="D22" s="603"/>
    </row>
    <row r="23" spans="1:4" ht="30">
      <c r="A23" s="768"/>
      <c r="B23" s="324" t="s">
        <v>2104</v>
      </c>
      <c r="C23" s="324" t="s">
        <v>2096</v>
      </c>
      <c r="D23" s="324" t="s">
        <v>1624</v>
      </c>
    </row>
    <row r="24" spans="1:4" ht="60">
      <c r="A24" s="327" t="s">
        <v>2105</v>
      </c>
      <c r="B24" s="49" t="s">
        <v>2106</v>
      </c>
      <c r="C24" s="49" t="s">
        <v>2067</v>
      </c>
      <c r="D24" s="49" t="s">
        <v>2107</v>
      </c>
    </row>
    <row r="25" spans="1:4" ht="45">
      <c r="A25" s="768" t="s">
        <v>2108</v>
      </c>
      <c r="B25" s="324" t="s">
        <v>2109</v>
      </c>
      <c r="C25" s="324" t="s">
        <v>2077</v>
      </c>
      <c r="D25" s="324" t="s">
        <v>2110</v>
      </c>
    </row>
    <row r="26" spans="1:4">
      <c r="A26" s="768"/>
      <c r="B26" s="49" t="s">
        <v>2111</v>
      </c>
      <c r="C26" s="601" t="s">
        <v>2112</v>
      </c>
      <c r="D26" s="603"/>
    </row>
    <row r="27" spans="1:4" ht="45">
      <c r="A27" s="768"/>
      <c r="B27" s="324" t="s">
        <v>2113</v>
      </c>
      <c r="C27" s="598" t="s">
        <v>2112</v>
      </c>
      <c r="D27" s="600"/>
    </row>
    <row r="28" spans="1:4" ht="90">
      <c r="A28" s="768"/>
      <c r="B28" s="49" t="s">
        <v>2114</v>
      </c>
      <c r="C28" s="601" t="s">
        <v>2112</v>
      </c>
      <c r="D28" s="603"/>
    </row>
    <row r="29" spans="1:4" ht="30">
      <c r="A29" s="768"/>
      <c r="B29" s="324" t="s">
        <v>2115</v>
      </c>
      <c r="C29" s="324" t="s">
        <v>2096</v>
      </c>
      <c r="D29" s="324" t="s">
        <v>1624</v>
      </c>
    </row>
    <row r="30" spans="1:4" ht="30">
      <c r="A30" s="768"/>
      <c r="B30" s="49" t="s">
        <v>2116</v>
      </c>
      <c r="C30" s="49" t="s">
        <v>2117</v>
      </c>
      <c r="D30" s="49" t="s">
        <v>2118</v>
      </c>
    </row>
    <row r="31" spans="1:4">
      <c r="A31" s="766" t="s">
        <v>2119</v>
      </c>
      <c r="B31" s="324" t="s">
        <v>2078</v>
      </c>
      <c r="C31" s="324" t="s">
        <v>2093</v>
      </c>
      <c r="D31" s="324" t="s">
        <v>2078</v>
      </c>
    </row>
    <row r="32" spans="1:4" ht="30">
      <c r="A32" s="766"/>
      <c r="B32" s="49" t="s">
        <v>2120</v>
      </c>
      <c r="C32" s="601" t="s">
        <v>2083</v>
      </c>
      <c r="D32" s="603"/>
    </row>
    <row r="33" spans="1:4" ht="30">
      <c r="A33" s="766"/>
      <c r="B33" s="324" t="s">
        <v>2121</v>
      </c>
      <c r="C33" s="324" t="s">
        <v>2093</v>
      </c>
      <c r="D33" s="324" t="s">
        <v>2122</v>
      </c>
    </row>
    <row r="34" spans="1:4">
      <c r="A34" s="767" t="s">
        <v>2123</v>
      </c>
      <c r="B34" s="49" t="s">
        <v>2124</v>
      </c>
      <c r="C34" s="49" t="s">
        <v>2071</v>
      </c>
      <c r="D34" s="49" t="s">
        <v>1435</v>
      </c>
    </row>
    <row r="35" spans="1:4" ht="37.15" customHeight="1">
      <c r="A35" s="767"/>
      <c r="B35" s="324" t="s">
        <v>2125</v>
      </c>
      <c r="C35" s="598" t="s">
        <v>2083</v>
      </c>
      <c r="D35" s="600"/>
    </row>
    <row r="36" spans="1:4" ht="37.15" customHeight="1">
      <c r="A36" s="767"/>
      <c r="B36" s="49" t="s">
        <v>2126</v>
      </c>
      <c r="C36" s="601" t="s">
        <v>2083</v>
      </c>
      <c r="D36" s="603"/>
    </row>
    <row r="37" spans="1:4" ht="18.600000000000001" customHeight="1">
      <c r="A37" s="767"/>
      <c r="B37" s="324" t="s">
        <v>2127</v>
      </c>
      <c r="C37" s="598" t="s">
        <v>2083</v>
      </c>
      <c r="D37" s="600"/>
    </row>
    <row r="38" spans="1:4" ht="37.15" customHeight="1">
      <c r="A38" s="767"/>
      <c r="B38" s="49" t="s">
        <v>2128</v>
      </c>
      <c r="C38" s="601" t="s">
        <v>2083</v>
      </c>
      <c r="D38" s="603"/>
    </row>
    <row r="39" spans="1:4" ht="37.15" customHeight="1">
      <c r="A39" s="767"/>
      <c r="B39" s="324" t="s">
        <v>2129</v>
      </c>
      <c r="C39" s="598" t="s">
        <v>2083</v>
      </c>
      <c r="D39" s="600"/>
    </row>
    <row r="40" spans="1:4" ht="18.600000000000001" customHeight="1">
      <c r="A40" s="767"/>
      <c r="B40" s="49" t="s">
        <v>2130</v>
      </c>
      <c r="C40" s="601" t="s">
        <v>2083</v>
      </c>
      <c r="D40" s="603"/>
    </row>
    <row r="41" spans="1:4" ht="30">
      <c r="A41" s="767"/>
      <c r="B41" s="324" t="s">
        <v>2131</v>
      </c>
      <c r="C41" s="324" t="s">
        <v>2117</v>
      </c>
      <c r="D41" s="324" t="s">
        <v>2132</v>
      </c>
    </row>
    <row r="42" spans="1:4" ht="37.15" customHeight="1">
      <c r="A42" s="767"/>
      <c r="B42" s="49" t="s">
        <v>2133</v>
      </c>
      <c r="C42" s="601" t="s">
        <v>2083</v>
      </c>
      <c r="D42" s="603"/>
    </row>
    <row r="43" spans="1:4" ht="45">
      <c r="A43" s="767"/>
      <c r="B43" s="324" t="s">
        <v>2134</v>
      </c>
      <c r="C43" s="598" t="s">
        <v>2083</v>
      </c>
      <c r="D43" s="600"/>
    </row>
    <row r="44" spans="1:4" ht="37.15" customHeight="1">
      <c r="A44" s="767"/>
      <c r="B44" s="49" t="s">
        <v>2135</v>
      </c>
      <c r="C44" s="49" t="s">
        <v>2136</v>
      </c>
      <c r="D44" s="49" t="s">
        <v>1841</v>
      </c>
    </row>
    <row r="45" spans="1:4" ht="37.15" customHeight="1">
      <c r="A45" s="766" t="s">
        <v>2137</v>
      </c>
      <c r="B45" s="324" t="s">
        <v>2138</v>
      </c>
      <c r="C45" s="324" t="s">
        <v>2136</v>
      </c>
      <c r="D45" s="324" t="s">
        <v>1841</v>
      </c>
    </row>
    <row r="46" spans="1:4" ht="37.15" customHeight="1">
      <c r="A46" s="766"/>
      <c r="B46" s="49" t="s">
        <v>2139</v>
      </c>
      <c r="C46" s="601" t="s">
        <v>2083</v>
      </c>
      <c r="D46" s="603"/>
    </row>
    <row r="47" spans="1:4" ht="30">
      <c r="A47" s="767" t="s">
        <v>2140</v>
      </c>
      <c r="B47" s="324" t="s">
        <v>2141</v>
      </c>
      <c r="C47" s="324" t="s">
        <v>2136</v>
      </c>
      <c r="D47" s="324" t="s">
        <v>1841</v>
      </c>
    </row>
    <row r="48" spans="1:4" ht="37.15" customHeight="1">
      <c r="A48" s="767"/>
      <c r="B48" s="49" t="s">
        <v>2142</v>
      </c>
      <c r="C48" s="601" t="s">
        <v>2083</v>
      </c>
      <c r="D48" s="603"/>
    </row>
    <row r="49" spans="1:4" ht="37.15" customHeight="1">
      <c r="A49" s="767"/>
      <c r="B49" s="324" t="s">
        <v>2143</v>
      </c>
      <c r="C49" s="598" t="s">
        <v>2083</v>
      </c>
      <c r="D49" s="600"/>
    </row>
    <row r="50" spans="1:4" ht="45">
      <c r="A50" s="766" t="s">
        <v>2144</v>
      </c>
      <c r="B50" s="49" t="s">
        <v>2145</v>
      </c>
      <c r="C50" s="601" t="s">
        <v>2083</v>
      </c>
      <c r="D50" s="603"/>
    </row>
    <row r="51" spans="1:4" ht="18.600000000000001" customHeight="1">
      <c r="A51" s="766"/>
      <c r="B51" s="324" t="s">
        <v>2146</v>
      </c>
      <c r="C51" s="598" t="s">
        <v>2083</v>
      </c>
      <c r="D51" s="600"/>
    </row>
    <row r="52" spans="1:4" ht="18.600000000000001" customHeight="1">
      <c r="A52" s="766"/>
      <c r="B52" s="49" t="s">
        <v>2147</v>
      </c>
      <c r="C52" s="601" t="s">
        <v>2083</v>
      </c>
      <c r="D52" s="603"/>
    </row>
    <row r="53" spans="1:4" ht="18.600000000000001" customHeight="1">
      <c r="A53" s="766"/>
      <c r="B53" s="324" t="s">
        <v>2148</v>
      </c>
      <c r="C53" s="598" t="s">
        <v>2083</v>
      </c>
      <c r="D53" s="600"/>
    </row>
    <row r="54" spans="1:4" ht="18.600000000000001" customHeight="1">
      <c r="A54" s="766"/>
      <c r="B54" s="49" t="s">
        <v>2149</v>
      </c>
      <c r="C54" s="601" t="s">
        <v>2083</v>
      </c>
      <c r="D54" s="603"/>
    </row>
    <row r="55" spans="1:4" ht="37.15" customHeight="1">
      <c r="A55" s="766"/>
      <c r="B55" s="324" t="s">
        <v>2150</v>
      </c>
      <c r="C55" s="598" t="s">
        <v>2083</v>
      </c>
      <c r="D55" s="600"/>
    </row>
    <row r="56" spans="1:4" ht="30">
      <c r="A56" s="325" t="s">
        <v>2151</v>
      </c>
      <c r="B56" s="49" t="s">
        <v>2152</v>
      </c>
      <c r="C56" s="49" t="s">
        <v>2136</v>
      </c>
      <c r="D56" s="49" t="s">
        <v>1754</v>
      </c>
    </row>
    <row r="57" spans="1:4" ht="45">
      <c r="A57" s="766" t="s">
        <v>2153</v>
      </c>
      <c r="B57" s="324" t="s">
        <v>2154</v>
      </c>
      <c r="C57" s="324" t="s">
        <v>2155</v>
      </c>
      <c r="D57" s="324" t="s">
        <v>2156</v>
      </c>
    </row>
    <row r="58" spans="1:4" ht="30">
      <c r="A58" s="766"/>
      <c r="B58" s="49" t="s">
        <v>2157</v>
      </c>
      <c r="C58" s="49" t="s">
        <v>2158</v>
      </c>
      <c r="D58" s="49" t="s">
        <v>1732</v>
      </c>
    </row>
    <row r="59" spans="1:4">
      <c r="A59" s="766"/>
      <c r="B59" s="324" t="s">
        <v>2159</v>
      </c>
      <c r="C59" s="324" t="s">
        <v>2160</v>
      </c>
      <c r="D59" s="324" t="s">
        <v>2161</v>
      </c>
    </row>
    <row r="60" spans="1:4" ht="30">
      <c r="A60" s="766"/>
      <c r="B60" s="49" t="s">
        <v>2162</v>
      </c>
      <c r="C60" s="49"/>
      <c r="D60" s="49" t="s">
        <v>2161</v>
      </c>
    </row>
    <row r="61" spans="1:4" ht="30">
      <c r="A61" s="766"/>
      <c r="B61" s="324" t="s">
        <v>2163</v>
      </c>
      <c r="C61" s="324" t="s">
        <v>2160</v>
      </c>
      <c r="D61" s="324" t="s">
        <v>2161</v>
      </c>
    </row>
    <row r="62" spans="1:4" ht="45">
      <c r="A62" s="766"/>
      <c r="B62" s="49" t="s">
        <v>2164</v>
      </c>
      <c r="C62" s="49" t="s">
        <v>2160</v>
      </c>
      <c r="D62" s="49" t="s">
        <v>2161</v>
      </c>
    </row>
    <row r="63" spans="1:4" ht="30">
      <c r="A63" s="766"/>
      <c r="B63" s="324" t="s">
        <v>2165</v>
      </c>
      <c r="C63" s="324" t="s">
        <v>2160</v>
      </c>
      <c r="D63" s="324" t="s">
        <v>2161</v>
      </c>
    </row>
    <row r="64" spans="1:4">
      <c r="A64" s="766"/>
      <c r="B64" s="49" t="s">
        <v>2166</v>
      </c>
      <c r="C64" s="49" t="s">
        <v>2160</v>
      </c>
      <c r="D64" s="49" t="s">
        <v>2161</v>
      </c>
    </row>
    <row r="65" spans="1:4" ht="45">
      <c r="A65" s="325" t="s">
        <v>2167</v>
      </c>
      <c r="B65" s="324" t="s">
        <v>2168</v>
      </c>
      <c r="C65" s="324" t="s">
        <v>2169</v>
      </c>
      <c r="D65" s="324" t="s">
        <v>2168</v>
      </c>
    </row>
  </sheetData>
  <mergeCells count="39">
    <mergeCell ref="A1:B1"/>
    <mergeCell ref="C1:D1"/>
    <mergeCell ref="A7:A14"/>
    <mergeCell ref="A18:A19"/>
    <mergeCell ref="A15:A17"/>
    <mergeCell ref="C10:D10"/>
    <mergeCell ref="C12:D12"/>
    <mergeCell ref="C14:D14"/>
    <mergeCell ref="C19:D19"/>
    <mergeCell ref="A22:A23"/>
    <mergeCell ref="A25:A30"/>
    <mergeCell ref="C32:D32"/>
    <mergeCell ref="C28:D28"/>
    <mergeCell ref="C27:D27"/>
    <mergeCell ref="A45:A46"/>
    <mergeCell ref="A47:A49"/>
    <mergeCell ref="A50:A55"/>
    <mergeCell ref="A57:A64"/>
    <mergeCell ref="A31:A33"/>
    <mergeCell ref="A34:A44"/>
    <mergeCell ref="C54:D54"/>
    <mergeCell ref="C55:D55"/>
    <mergeCell ref="C53:D53"/>
    <mergeCell ref="C51:D51"/>
    <mergeCell ref="C48:D48"/>
    <mergeCell ref="C46:D46"/>
    <mergeCell ref="C49:D49"/>
    <mergeCell ref="C50:D50"/>
    <mergeCell ref="C52:D52"/>
    <mergeCell ref="C22:D22"/>
    <mergeCell ref="C26:D26"/>
    <mergeCell ref="C40:D40"/>
    <mergeCell ref="C36:D36"/>
    <mergeCell ref="C43:D43"/>
    <mergeCell ref="C39:D39"/>
    <mergeCell ref="C38:D38"/>
    <mergeCell ref="C37:D37"/>
    <mergeCell ref="C35:D35"/>
    <mergeCell ref="C42:D4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67F5E-4813-4059-BEBA-5A4DEF3EC521}">
  <dimension ref="A1:G7"/>
  <sheetViews>
    <sheetView workbookViewId="0">
      <selection activeCell="B3" sqref="B3"/>
    </sheetView>
  </sheetViews>
  <sheetFormatPr baseColWidth="10" defaultColWidth="11.42578125" defaultRowHeight="15"/>
  <cols>
    <col min="2" max="2" width="7.85546875" customWidth="1"/>
    <col min="3" max="3" width="6.28515625" bestFit="1" customWidth="1"/>
    <col min="4" max="4" width="13.42578125" customWidth="1"/>
    <col min="5" max="6" width="9.85546875" customWidth="1"/>
    <col min="7" max="7" width="22.5703125" customWidth="1"/>
  </cols>
  <sheetData>
    <row r="1" spans="1:7">
      <c r="A1" s="770" t="s">
        <v>2170</v>
      </c>
      <c r="B1" s="770"/>
      <c r="C1" s="770" t="s">
        <v>2171</v>
      </c>
      <c r="D1" s="770"/>
      <c r="E1" s="770" t="s">
        <v>408</v>
      </c>
      <c r="F1" s="770"/>
      <c r="G1" s="328" t="s">
        <v>2172</v>
      </c>
    </row>
    <row r="2" spans="1:7">
      <c r="A2" t="s">
        <v>527</v>
      </c>
      <c r="B2">
        <v>0</v>
      </c>
      <c r="C2" t="s">
        <v>433</v>
      </c>
      <c r="D2">
        <v>10</v>
      </c>
      <c r="E2" t="s">
        <v>433</v>
      </c>
      <c r="F2">
        <v>0</v>
      </c>
      <c r="G2">
        <v>0</v>
      </c>
    </row>
    <row r="3" spans="1:7">
      <c r="A3" t="s">
        <v>434</v>
      </c>
      <c r="B3">
        <v>10</v>
      </c>
      <c r="C3" t="s">
        <v>473</v>
      </c>
      <c r="D3">
        <v>5</v>
      </c>
      <c r="E3" t="s">
        <v>473</v>
      </c>
      <c r="F3">
        <v>5</v>
      </c>
      <c r="G3">
        <v>1</v>
      </c>
    </row>
    <row r="4" spans="1:7">
      <c r="C4" t="s">
        <v>440</v>
      </c>
      <c r="D4">
        <v>0</v>
      </c>
      <c r="E4" t="s">
        <v>440</v>
      </c>
      <c r="F4">
        <v>10</v>
      </c>
      <c r="G4">
        <v>2</v>
      </c>
    </row>
    <row r="5" spans="1:7">
      <c r="G5">
        <v>3</v>
      </c>
    </row>
    <row r="6" spans="1:7">
      <c r="G6">
        <v>4</v>
      </c>
    </row>
    <row r="7" spans="1:7">
      <c r="G7">
        <v>5</v>
      </c>
    </row>
  </sheetData>
  <mergeCells count="3">
    <mergeCell ref="A1:B1"/>
    <mergeCell ref="C1:D1"/>
    <mergeCell ref="E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1C32F-6E5C-4CF8-B407-147F77F3EEDF}">
  <dimension ref="A1:I118"/>
  <sheetViews>
    <sheetView workbookViewId="0">
      <selection activeCell="C11" sqref="C11:F11"/>
    </sheetView>
  </sheetViews>
  <sheetFormatPr baseColWidth="10" defaultColWidth="11.42578125" defaultRowHeight="15"/>
  <cols>
    <col min="1" max="1" width="6.85546875" bestFit="1" customWidth="1"/>
    <col min="2" max="2" width="13.5703125" customWidth="1"/>
    <col min="3" max="3" width="18.28515625" customWidth="1"/>
    <col min="4" max="4" width="7.28515625" bestFit="1" customWidth="1"/>
    <col min="5" max="5" width="36.5703125" customWidth="1"/>
    <col min="6" max="6" width="28" customWidth="1"/>
    <col min="9" max="9" width="11.5703125" customWidth="1"/>
  </cols>
  <sheetData>
    <row r="1" spans="1:9" ht="18.75">
      <c r="A1" s="77" t="s">
        <v>57</v>
      </c>
    </row>
    <row r="2" spans="1:9" ht="15.75">
      <c r="A2" s="506" t="s">
        <v>90</v>
      </c>
      <c r="B2" s="506"/>
      <c r="C2" s="506"/>
      <c r="D2" s="506"/>
      <c r="E2" s="506"/>
      <c r="F2" s="507"/>
    </row>
    <row r="3" spans="1:9" ht="34.9" customHeight="1">
      <c r="A3" s="491" t="s">
        <v>91</v>
      </c>
      <c r="B3" s="492"/>
      <c r="C3" s="508" t="s">
        <v>92</v>
      </c>
      <c r="D3" s="509"/>
      <c r="E3" s="29" t="s">
        <v>93</v>
      </c>
      <c r="F3" s="93" t="s">
        <v>94</v>
      </c>
    </row>
    <row r="4" spans="1:9" ht="47.25">
      <c r="A4" s="491" t="s">
        <v>95</v>
      </c>
      <c r="B4" s="492"/>
      <c r="C4" s="510" t="s">
        <v>96</v>
      </c>
      <c r="D4" s="511"/>
      <c r="E4" s="29" t="s">
        <v>97</v>
      </c>
      <c r="F4" s="99">
        <v>801756564099</v>
      </c>
    </row>
    <row r="5" spans="1:9" ht="31.5">
      <c r="A5" s="491" t="s">
        <v>98</v>
      </c>
      <c r="B5" s="492"/>
      <c r="C5" s="483" t="s">
        <v>99</v>
      </c>
      <c r="D5" s="484"/>
      <c r="E5" s="29" t="s">
        <v>100</v>
      </c>
      <c r="F5" s="98">
        <v>967839402</v>
      </c>
      <c r="I5" s="6"/>
    </row>
    <row r="6" spans="1:9" ht="31.5">
      <c r="A6" s="491" t="s">
        <v>101</v>
      </c>
      <c r="B6" s="492"/>
      <c r="C6" s="510" t="s">
        <v>102</v>
      </c>
      <c r="D6" s="511"/>
      <c r="E6" s="31" t="s">
        <v>103</v>
      </c>
      <c r="F6" s="100">
        <v>43981</v>
      </c>
    </row>
    <row r="7" spans="1:9" ht="31.5">
      <c r="A7" s="491" t="s">
        <v>104</v>
      </c>
      <c r="B7" s="492"/>
      <c r="C7" s="483" t="s">
        <v>105</v>
      </c>
      <c r="D7" s="484"/>
      <c r="E7" s="31" t="s">
        <v>106</v>
      </c>
      <c r="F7" s="101">
        <v>43768</v>
      </c>
    </row>
    <row r="8" spans="1:9" ht="32.25" customHeight="1">
      <c r="A8" s="495" t="s">
        <v>107</v>
      </c>
      <c r="B8" s="496"/>
      <c r="C8" s="493" t="s">
        <v>108</v>
      </c>
      <c r="D8" s="494"/>
      <c r="E8" s="31"/>
      <c r="F8" s="94" t="s">
        <v>109</v>
      </c>
    </row>
    <row r="9" spans="1:9" ht="19.149999999999999" customHeight="1">
      <c r="A9" s="503" t="s">
        <v>110</v>
      </c>
      <c r="B9" s="504"/>
      <c r="C9" s="504"/>
      <c r="D9" s="504"/>
      <c r="E9" s="504"/>
      <c r="F9" s="505"/>
    </row>
    <row r="10" spans="1:9" ht="60.75" customHeight="1">
      <c r="A10" s="430" t="s">
        <v>111</v>
      </c>
      <c r="B10" s="431"/>
      <c r="C10" s="485" t="s">
        <v>112</v>
      </c>
      <c r="D10" s="486"/>
      <c r="E10" s="486"/>
      <c r="F10" s="487"/>
    </row>
    <row r="11" spans="1:9" ht="74.25" customHeight="1">
      <c r="A11" s="430" t="s">
        <v>113</v>
      </c>
      <c r="B11" s="431"/>
      <c r="C11" s="488" t="s">
        <v>114</v>
      </c>
      <c r="D11" s="489"/>
      <c r="E11" s="489"/>
      <c r="F11" s="490"/>
    </row>
    <row r="12" spans="1:9" ht="19.149999999999999" customHeight="1">
      <c r="A12" s="430" t="s">
        <v>115</v>
      </c>
      <c r="B12" s="482"/>
      <c r="C12" s="482"/>
      <c r="D12" s="482"/>
      <c r="E12" s="482"/>
      <c r="F12" s="431"/>
    </row>
    <row r="13" spans="1:9" ht="19.149999999999999" customHeight="1">
      <c r="A13" s="430" t="s">
        <v>2</v>
      </c>
      <c r="B13" s="482"/>
      <c r="C13" s="431"/>
      <c r="D13" s="430" t="s">
        <v>116</v>
      </c>
      <c r="E13" s="482"/>
      <c r="F13" s="431"/>
    </row>
    <row r="14" spans="1:9" ht="15.75">
      <c r="A14" s="29" t="s">
        <v>117</v>
      </c>
      <c r="B14" s="430" t="s">
        <v>87</v>
      </c>
      <c r="C14" s="431"/>
      <c r="D14" s="76" t="s">
        <v>117</v>
      </c>
      <c r="E14" s="76" t="s">
        <v>87</v>
      </c>
      <c r="F14" s="76" t="s">
        <v>118</v>
      </c>
    </row>
    <row r="15" spans="1:9" ht="123.75" customHeight="1">
      <c r="A15" s="83" t="s">
        <v>119</v>
      </c>
      <c r="B15" s="512" t="s">
        <v>120</v>
      </c>
      <c r="C15" s="513"/>
      <c r="D15" s="83" t="s">
        <v>121</v>
      </c>
      <c r="E15" s="88" t="s">
        <v>122</v>
      </c>
      <c r="F15" s="115">
        <v>0.05</v>
      </c>
    </row>
    <row r="16" spans="1:9" ht="106.5" customHeight="1">
      <c r="A16" s="83" t="s">
        <v>123</v>
      </c>
      <c r="B16" s="499" t="s">
        <v>124</v>
      </c>
      <c r="C16" s="500"/>
      <c r="D16" s="83" t="s">
        <v>125</v>
      </c>
      <c r="E16" s="88" t="s">
        <v>126</v>
      </c>
      <c r="F16" s="116" t="s">
        <v>127</v>
      </c>
    </row>
    <row r="17" spans="1:6" ht="90.75" customHeight="1">
      <c r="A17" s="83" t="s">
        <v>128</v>
      </c>
      <c r="B17" s="499" t="s">
        <v>124</v>
      </c>
      <c r="C17" s="500"/>
      <c r="D17" s="83" t="s">
        <v>129</v>
      </c>
      <c r="E17" s="88" t="s">
        <v>130</v>
      </c>
      <c r="F17" s="116">
        <v>8</v>
      </c>
    </row>
    <row r="18" spans="1:6" ht="105" customHeight="1">
      <c r="A18" s="83" t="s">
        <v>131</v>
      </c>
      <c r="B18" s="499" t="s">
        <v>124</v>
      </c>
      <c r="C18" s="500"/>
      <c r="D18" s="83" t="s">
        <v>132</v>
      </c>
      <c r="E18" s="88" t="s">
        <v>133</v>
      </c>
      <c r="F18" s="116" t="s">
        <v>134</v>
      </c>
    </row>
    <row r="19" spans="1:6" ht="76.5" customHeight="1">
      <c r="A19" s="83" t="s">
        <v>135</v>
      </c>
      <c r="B19" s="499" t="s">
        <v>136</v>
      </c>
      <c r="C19" s="500"/>
      <c r="D19" s="83" t="s">
        <v>137</v>
      </c>
      <c r="E19" s="89" t="s">
        <v>138</v>
      </c>
      <c r="F19" s="116" t="s">
        <v>139</v>
      </c>
    </row>
    <row r="20" spans="1:6" ht="103.5" customHeight="1">
      <c r="A20" s="83" t="s">
        <v>140</v>
      </c>
      <c r="B20" s="499" t="s">
        <v>141</v>
      </c>
      <c r="C20" s="500"/>
      <c r="D20" s="83" t="s">
        <v>142</v>
      </c>
      <c r="E20" s="88" t="s">
        <v>143</v>
      </c>
      <c r="F20" s="116" t="s">
        <v>134</v>
      </c>
    </row>
    <row r="21" spans="1:6" ht="84" customHeight="1">
      <c r="A21" s="83" t="s">
        <v>144</v>
      </c>
      <c r="B21" s="501" t="s">
        <v>145</v>
      </c>
      <c r="C21" s="502"/>
      <c r="D21" s="83" t="s">
        <v>146</v>
      </c>
      <c r="E21" s="89" t="s">
        <v>147</v>
      </c>
      <c r="F21" s="116">
        <v>8</v>
      </c>
    </row>
    <row r="22" spans="1:6" ht="75.75" customHeight="1">
      <c r="A22" s="83" t="s">
        <v>148</v>
      </c>
      <c r="B22" s="512" t="s">
        <v>149</v>
      </c>
      <c r="C22" s="513"/>
      <c r="D22" s="83" t="s">
        <v>150</v>
      </c>
      <c r="E22" s="88" t="s">
        <v>151</v>
      </c>
      <c r="F22" s="116">
        <v>8</v>
      </c>
    </row>
    <row r="23" spans="1:6" ht="79.5" customHeight="1">
      <c r="A23" s="83" t="s">
        <v>152</v>
      </c>
      <c r="B23" s="499" t="s">
        <v>149</v>
      </c>
      <c r="C23" s="500"/>
      <c r="D23" s="83" t="s">
        <v>153</v>
      </c>
      <c r="E23" s="88" t="s">
        <v>154</v>
      </c>
      <c r="F23" s="116">
        <v>8</v>
      </c>
    </row>
    <row r="24" spans="1:6" ht="93" customHeight="1">
      <c r="A24" s="83" t="s">
        <v>155</v>
      </c>
      <c r="B24" s="499" t="s">
        <v>156</v>
      </c>
      <c r="C24" s="500"/>
      <c r="D24" s="83" t="s">
        <v>157</v>
      </c>
      <c r="E24" s="89" t="s">
        <v>158</v>
      </c>
      <c r="F24" s="116" t="s">
        <v>134</v>
      </c>
    </row>
    <row r="25" spans="1:6" ht="46.5" customHeight="1">
      <c r="A25" s="83" t="s">
        <v>159</v>
      </c>
      <c r="B25" s="497" t="s">
        <v>160</v>
      </c>
      <c r="C25" s="498"/>
      <c r="D25" s="83" t="s">
        <v>161</v>
      </c>
      <c r="E25" s="89" t="s">
        <v>162</v>
      </c>
      <c r="F25" s="116" t="s">
        <v>163</v>
      </c>
    </row>
    <row r="26" spans="1:6" ht="63.75" customHeight="1">
      <c r="A26" s="83" t="s">
        <v>164</v>
      </c>
      <c r="B26" s="499" t="s">
        <v>165</v>
      </c>
      <c r="C26" s="500"/>
      <c r="D26" s="83" t="s">
        <v>166</v>
      </c>
      <c r="E26" s="88" t="s">
        <v>167</v>
      </c>
      <c r="F26" s="116">
        <v>8</v>
      </c>
    </row>
    <row r="27" spans="1:6" ht="52.5" customHeight="1">
      <c r="A27" s="83" t="s">
        <v>168</v>
      </c>
      <c r="B27" s="499" t="s">
        <v>169</v>
      </c>
      <c r="C27" s="500"/>
      <c r="D27" s="83" t="s">
        <v>170</v>
      </c>
      <c r="E27" s="88" t="s">
        <v>171</v>
      </c>
      <c r="F27" s="116" t="s">
        <v>172</v>
      </c>
    </row>
    <row r="28" spans="1:6" ht="57" customHeight="1">
      <c r="A28" s="83" t="s">
        <v>173</v>
      </c>
      <c r="B28" s="501" t="s">
        <v>174</v>
      </c>
      <c r="C28" s="502"/>
      <c r="D28" s="83" t="s">
        <v>175</v>
      </c>
      <c r="E28" s="88" t="s">
        <v>176</v>
      </c>
      <c r="F28" s="116" t="s">
        <v>163</v>
      </c>
    </row>
    <row r="29" spans="1:6" ht="45" customHeight="1">
      <c r="A29" s="83" t="s">
        <v>177</v>
      </c>
      <c r="B29" s="468" t="s">
        <v>178</v>
      </c>
      <c r="C29" s="469"/>
      <c r="D29" s="83" t="s">
        <v>179</v>
      </c>
      <c r="E29" s="89" t="s">
        <v>180</v>
      </c>
      <c r="F29" s="116" t="s">
        <v>134</v>
      </c>
    </row>
    <row r="30" spans="1:6" ht="75" customHeight="1">
      <c r="A30" s="83" t="s">
        <v>181</v>
      </c>
      <c r="B30" s="468" t="s">
        <v>178</v>
      </c>
      <c r="C30" s="469"/>
      <c r="D30" s="83" t="s">
        <v>182</v>
      </c>
      <c r="E30" s="88" t="s">
        <v>183</v>
      </c>
      <c r="F30" s="116" t="s">
        <v>184</v>
      </c>
    </row>
    <row r="31" spans="1:6" ht="105">
      <c r="A31" s="83" t="s">
        <v>185</v>
      </c>
      <c r="B31" s="470" t="s">
        <v>178</v>
      </c>
      <c r="C31" s="471"/>
      <c r="D31" s="83" t="s">
        <v>186</v>
      </c>
      <c r="E31" s="89" t="s">
        <v>187</v>
      </c>
      <c r="F31" s="116" t="s">
        <v>134</v>
      </c>
    </row>
    <row r="32" spans="1:6" ht="30" customHeight="1">
      <c r="A32" s="455" t="s">
        <v>188</v>
      </c>
      <c r="B32" s="516" t="s">
        <v>178</v>
      </c>
      <c r="C32" s="517"/>
      <c r="D32" s="455" t="s">
        <v>189</v>
      </c>
      <c r="E32" s="90" t="s">
        <v>190</v>
      </c>
      <c r="F32" s="514" t="s">
        <v>134</v>
      </c>
    </row>
    <row r="33" spans="1:6" ht="30" customHeight="1">
      <c r="A33" s="456"/>
      <c r="B33" s="518"/>
      <c r="C33" s="519"/>
      <c r="D33" s="456"/>
      <c r="E33" s="91" t="s">
        <v>191</v>
      </c>
      <c r="F33" s="515"/>
    </row>
    <row r="34" spans="1:6" ht="90" customHeight="1">
      <c r="A34" s="83" t="s">
        <v>192</v>
      </c>
      <c r="B34" s="470" t="s">
        <v>178</v>
      </c>
      <c r="C34" s="471"/>
      <c r="D34" s="83" t="s">
        <v>193</v>
      </c>
      <c r="E34" s="89" t="s">
        <v>194</v>
      </c>
      <c r="F34" s="116" t="s">
        <v>195</v>
      </c>
    </row>
    <row r="35" spans="1:6" ht="75" customHeight="1">
      <c r="A35" s="287" t="s">
        <v>196</v>
      </c>
      <c r="B35" s="478" t="s">
        <v>178</v>
      </c>
      <c r="C35" s="479"/>
      <c r="D35" s="287" t="s">
        <v>197</v>
      </c>
      <c r="E35" s="89" t="s">
        <v>198</v>
      </c>
      <c r="F35" s="117" t="s">
        <v>195</v>
      </c>
    </row>
    <row r="36" spans="1:6" ht="60">
      <c r="A36" s="92" t="s">
        <v>199</v>
      </c>
      <c r="B36" s="480" t="s">
        <v>200</v>
      </c>
      <c r="C36" s="481"/>
      <c r="D36" s="92" t="s">
        <v>201</v>
      </c>
      <c r="E36" s="84" t="s">
        <v>202</v>
      </c>
      <c r="F36" s="118" t="s">
        <v>134</v>
      </c>
    </row>
    <row r="37" spans="1:6" ht="105">
      <c r="A37" s="92" t="s">
        <v>203</v>
      </c>
      <c r="B37" s="480" t="s">
        <v>204</v>
      </c>
      <c r="C37" s="481"/>
      <c r="D37" s="92" t="s">
        <v>205</v>
      </c>
      <c r="E37" s="78" t="s">
        <v>206</v>
      </c>
      <c r="F37" s="118" t="s">
        <v>134</v>
      </c>
    </row>
    <row r="38" spans="1:6" ht="81" customHeight="1">
      <c r="A38" s="92" t="s">
        <v>207</v>
      </c>
      <c r="B38" s="520" t="s">
        <v>208</v>
      </c>
      <c r="C38" s="521"/>
      <c r="D38" s="92" t="s">
        <v>209</v>
      </c>
      <c r="E38" s="84" t="s">
        <v>210</v>
      </c>
      <c r="F38" s="118" t="s">
        <v>134</v>
      </c>
    </row>
    <row r="39" spans="1:6" ht="30" customHeight="1">
      <c r="A39" s="92" t="s">
        <v>211</v>
      </c>
      <c r="B39" s="480" t="s">
        <v>212</v>
      </c>
      <c r="C39" s="481"/>
      <c r="D39" s="92" t="s">
        <v>213</v>
      </c>
      <c r="E39" s="78" t="s">
        <v>214</v>
      </c>
      <c r="F39" s="118" t="s">
        <v>134</v>
      </c>
    </row>
    <row r="40" spans="1:6" ht="45">
      <c r="A40" s="92" t="s">
        <v>215</v>
      </c>
      <c r="B40" s="480" t="s">
        <v>212</v>
      </c>
      <c r="C40" s="481"/>
      <c r="D40" s="92" t="s">
        <v>216</v>
      </c>
      <c r="E40" s="78" t="s">
        <v>217</v>
      </c>
      <c r="F40" s="118" t="s">
        <v>134</v>
      </c>
    </row>
    <row r="41" spans="1:6" ht="60">
      <c r="A41" s="92" t="s">
        <v>218</v>
      </c>
      <c r="B41" s="480" t="s">
        <v>219</v>
      </c>
      <c r="C41" s="481"/>
      <c r="D41" s="92" t="s">
        <v>220</v>
      </c>
      <c r="E41" s="78" t="s">
        <v>221</v>
      </c>
      <c r="F41" s="118">
        <v>4</v>
      </c>
    </row>
    <row r="42" spans="1:6" ht="30">
      <c r="A42" s="92" t="s">
        <v>222</v>
      </c>
      <c r="B42" s="480" t="s">
        <v>223</v>
      </c>
      <c r="C42" s="481"/>
      <c r="D42" s="92" t="s">
        <v>224</v>
      </c>
      <c r="E42" s="78" t="s">
        <v>225</v>
      </c>
      <c r="F42" s="118" t="s">
        <v>134</v>
      </c>
    </row>
    <row r="43" spans="1:6" ht="45">
      <c r="A43" s="92" t="s">
        <v>226</v>
      </c>
      <c r="B43" s="480" t="s">
        <v>227</v>
      </c>
      <c r="C43" s="481"/>
      <c r="D43" s="92" t="s">
        <v>228</v>
      </c>
      <c r="E43" s="78" t="s">
        <v>229</v>
      </c>
      <c r="F43" s="118" t="s">
        <v>134</v>
      </c>
    </row>
    <row r="44" spans="1:6" ht="45" customHeight="1">
      <c r="A44" s="92" t="s">
        <v>230</v>
      </c>
      <c r="B44" s="480" t="s">
        <v>227</v>
      </c>
      <c r="C44" s="481"/>
      <c r="D44" s="92" t="s">
        <v>231</v>
      </c>
      <c r="E44" s="78" t="s">
        <v>232</v>
      </c>
      <c r="F44" s="118" t="s">
        <v>134</v>
      </c>
    </row>
    <row r="45" spans="1:6" ht="42" customHeight="1">
      <c r="A45" s="148" t="s">
        <v>233</v>
      </c>
      <c r="B45" s="480" t="s">
        <v>227</v>
      </c>
      <c r="C45" s="481"/>
      <c r="D45" s="92" t="s">
        <v>234</v>
      </c>
      <c r="E45" s="80" t="s">
        <v>235</v>
      </c>
      <c r="F45" s="118" t="s">
        <v>134</v>
      </c>
    </row>
    <row r="46" spans="1:6" ht="30">
      <c r="A46" s="92" t="s">
        <v>236</v>
      </c>
      <c r="B46" s="480" t="s">
        <v>237</v>
      </c>
      <c r="C46" s="481"/>
      <c r="D46" s="92" t="s">
        <v>238</v>
      </c>
      <c r="E46" s="79" t="s">
        <v>239</v>
      </c>
      <c r="F46" s="118" t="s">
        <v>134</v>
      </c>
    </row>
    <row r="47" spans="1:6" ht="45">
      <c r="A47" s="92" t="s">
        <v>240</v>
      </c>
      <c r="B47" s="480" t="s">
        <v>237</v>
      </c>
      <c r="C47" s="481"/>
      <c r="D47" s="92" t="s">
        <v>241</v>
      </c>
      <c r="E47" s="79" t="s">
        <v>242</v>
      </c>
      <c r="F47" s="118" t="s">
        <v>134</v>
      </c>
    </row>
    <row r="48" spans="1:6" ht="30">
      <c r="A48" s="92" t="s">
        <v>243</v>
      </c>
      <c r="B48" s="480" t="s">
        <v>237</v>
      </c>
      <c r="C48" s="481"/>
      <c r="D48" s="92" t="s">
        <v>244</v>
      </c>
      <c r="E48" s="81" t="s">
        <v>245</v>
      </c>
      <c r="F48" s="118" t="s">
        <v>134</v>
      </c>
    </row>
    <row r="49" spans="1:6" ht="30">
      <c r="A49" s="92" t="s">
        <v>246</v>
      </c>
      <c r="B49" s="480" t="s">
        <v>237</v>
      </c>
      <c r="C49" s="481"/>
      <c r="D49" s="92" t="s">
        <v>247</v>
      </c>
      <c r="E49" s="85" t="s">
        <v>248</v>
      </c>
      <c r="F49" s="118" t="s">
        <v>134</v>
      </c>
    </row>
    <row r="50" spans="1:6" ht="30">
      <c r="A50" s="92" t="s">
        <v>249</v>
      </c>
      <c r="B50" s="480" t="s">
        <v>237</v>
      </c>
      <c r="C50" s="481"/>
      <c r="D50" s="92" t="s">
        <v>250</v>
      </c>
      <c r="E50" s="79" t="s">
        <v>251</v>
      </c>
      <c r="F50" s="118" t="s">
        <v>134</v>
      </c>
    </row>
    <row r="51" spans="1:6" ht="45">
      <c r="A51" s="92" t="s">
        <v>252</v>
      </c>
      <c r="B51" s="480" t="s">
        <v>237</v>
      </c>
      <c r="C51" s="481"/>
      <c r="D51" s="92" t="s">
        <v>253</v>
      </c>
      <c r="E51" s="79" t="s">
        <v>254</v>
      </c>
      <c r="F51" s="118" t="s">
        <v>134</v>
      </c>
    </row>
    <row r="52" spans="1:6" ht="30">
      <c r="A52" s="92" t="s">
        <v>255</v>
      </c>
      <c r="B52" s="480" t="s">
        <v>237</v>
      </c>
      <c r="C52" s="481"/>
      <c r="D52" s="92" t="s">
        <v>256</v>
      </c>
      <c r="E52" s="82" t="s">
        <v>257</v>
      </c>
      <c r="F52" s="118">
        <v>4</v>
      </c>
    </row>
    <row r="53" spans="1:6" ht="30">
      <c r="A53" s="92" t="s">
        <v>258</v>
      </c>
      <c r="B53" s="480" t="s">
        <v>237</v>
      </c>
      <c r="C53" s="481"/>
      <c r="D53" s="92" t="s">
        <v>259</v>
      </c>
      <c r="E53" s="78" t="s">
        <v>260</v>
      </c>
      <c r="F53" s="118">
        <v>4</v>
      </c>
    </row>
    <row r="54" spans="1:6" ht="75">
      <c r="A54" s="92" t="s">
        <v>261</v>
      </c>
      <c r="B54" s="480" t="s">
        <v>237</v>
      </c>
      <c r="C54" s="481"/>
      <c r="D54" s="92" t="s">
        <v>262</v>
      </c>
      <c r="E54" s="86" t="s">
        <v>263</v>
      </c>
      <c r="F54" s="118">
        <v>4</v>
      </c>
    </row>
    <row r="55" spans="1:6" ht="75">
      <c r="A55" s="92" t="s">
        <v>264</v>
      </c>
      <c r="B55" s="480" t="s">
        <v>237</v>
      </c>
      <c r="C55" s="481"/>
      <c r="D55" s="92" t="s">
        <v>265</v>
      </c>
      <c r="E55" s="78" t="s">
        <v>266</v>
      </c>
      <c r="F55" s="118">
        <v>12</v>
      </c>
    </row>
    <row r="56" spans="1:6" ht="75">
      <c r="A56" s="92" t="s">
        <v>267</v>
      </c>
      <c r="B56" s="480" t="s">
        <v>237</v>
      </c>
      <c r="C56" s="481"/>
      <c r="D56" s="92" t="s">
        <v>268</v>
      </c>
      <c r="E56" s="78" t="s">
        <v>269</v>
      </c>
      <c r="F56" s="118">
        <v>4</v>
      </c>
    </row>
    <row r="57" spans="1:6" ht="45">
      <c r="A57" s="92" t="s">
        <v>270</v>
      </c>
      <c r="B57" s="480" t="s">
        <v>237</v>
      </c>
      <c r="C57" s="481"/>
      <c r="D57" s="92" t="s">
        <v>271</v>
      </c>
      <c r="E57" s="78" t="s">
        <v>272</v>
      </c>
      <c r="F57" s="118">
        <v>4</v>
      </c>
    </row>
    <row r="58" spans="1:6">
      <c r="A58" s="92" t="s">
        <v>273</v>
      </c>
      <c r="B58" s="480" t="s">
        <v>237</v>
      </c>
      <c r="C58" s="481"/>
      <c r="D58" s="92" t="s">
        <v>274</v>
      </c>
      <c r="E58" s="87" t="s">
        <v>275</v>
      </c>
      <c r="F58" s="118">
        <v>4</v>
      </c>
    </row>
    <row r="59" spans="1:6" ht="15.75">
      <c r="A59" s="503" t="s">
        <v>276</v>
      </c>
      <c r="B59" s="504"/>
      <c r="C59" s="504"/>
      <c r="D59" s="504"/>
      <c r="E59" s="504"/>
      <c r="F59" s="505"/>
    </row>
    <row r="60" spans="1:6" ht="98.25" customHeight="1">
      <c r="A60" s="430" t="s">
        <v>277</v>
      </c>
      <c r="B60" s="431"/>
      <c r="C60" s="472" t="s">
        <v>278</v>
      </c>
      <c r="D60" s="473"/>
      <c r="E60" s="473"/>
      <c r="F60" s="474"/>
    </row>
    <row r="61" spans="1:6" ht="15.75">
      <c r="A61" s="430" t="s">
        <v>279</v>
      </c>
      <c r="B61" s="431"/>
      <c r="C61" s="475"/>
      <c r="D61" s="476"/>
      <c r="E61" s="476"/>
      <c r="F61" s="477"/>
    </row>
    <row r="62" spans="1:6" ht="15.75">
      <c r="A62" s="430" t="s">
        <v>280</v>
      </c>
      <c r="B62" s="482"/>
      <c r="C62" s="431"/>
      <c r="D62" s="430" t="s">
        <v>281</v>
      </c>
      <c r="E62" s="482"/>
      <c r="F62" s="431"/>
    </row>
    <row r="63" spans="1:6" ht="63">
      <c r="A63" s="29" t="s">
        <v>117</v>
      </c>
      <c r="B63" s="38" t="s">
        <v>282</v>
      </c>
      <c r="C63" s="76" t="s">
        <v>87</v>
      </c>
      <c r="D63" s="76" t="s">
        <v>117</v>
      </c>
      <c r="E63" s="76" t="s">
        <v>87</v>
      </c>
      <c r="F63" s="76" t="s">
        <v>118</v>
      </c>
    </row>
    <row r="64" spans="1:6" ht="75">
      <c r="A64" s="455" t="s">
        <v>283</v>
      </c>
      <c r="B64" s="83" t="s">
        <v>173</v>
      </c>
      <c r="C64" s="143" t="s">
        <v>284</v>
      </c>
      <c r="D64" s="459" t="s">
        <v>285</v>
      </c>
      <c r="E64" s="465" t="s">
        <v>286</v>
      </c>
      <c r="F64" s="466">
        <v>120000</v>
      </c>
    </row>
    <row r="65" spans="1:6" ht="75">
      <c r="A65" s="456"/>
      <c r="B65" s="83" t="s">
        <v>233</v>
      </c>
      <c r="C65" s="143" t="s">
        <v>287</v>
      </c>
      <c r="D65" s="460"/>
      <c r="E65" s="462"/>
      <c r="F65" s="467"/>
    </row>
    <row r="66" spans="1:6" ht="75">
      <c r="A66" s="455" t="s">
        <v>288</v>
      </c>
      <c r="B66" s="83" t="s">
        <v>173</v>
      </c>
      <c r="C66" s="143" t="s">
        <v>284</v>
      </c>
      <c r="D66" s="459" t="s">
        <v>289</v>
      </c>
      <c r="E66" s="461" t="s">
        <v>290</v>
      </c>
      <c r="F66" s="463"/>
    </row>
    <row r="67" spans="1:6" ht="75">
      <c r="A67" s="456"/>
      <c r="B67" s="83" t="s">
        <v>233</v>
      </c>
      <c r="C67" s="143" t="s">
        <v>287</v>
      </c>
      <c r="D67" s="460"/>
      <c r="E67" s="462"/>
      <c r="F67" s="464"/>
    </row>
    <row r="68" spans="1:6" ht="75">
      <c r="A68" s="455" t="s">
        <v>291</v>
      </c>
      <c r="B68" s="83" t="s">
        <v>173</v>
      </c>
      <c r="C68" s="143" t="s">
        <v>284</v>
      </c>
      <c r="D68" s="459" t="s">
        <v>292</v>
      </c>
      <c r="E68" s="461" t="s">
        <v>293</v>
      </c>
      <c r="F68" s="463"/>
    </row>
    <row r="69" spans="1:6" ht="75">
      <c r="A69" s="456"/>
      <c r="B69" s="83" t="s">
        <v>233</v>
      </c>
      <c r="C69" s="143" t="s">
        <v>287</v>
      </c>
      <c r="D69" s="460"/>
      <c r="E69" s="462"/>
      <c r="F69" s="464"/>
    </row>
    <row r="70" spans="1:6" ht="75">
      <c r="A70" s="455" t="s">
        <v>294</v>
      </c>
      <c r="B70" s="83" t="s">
        <v>173</v>
      </c>
      <c r="C70" s="143" t="s">
        <v>284</v>
      </c>
      <c r="D70" s="459" t="s">
        <v>295</v>
      </c>
      <c r="E70" s="461" t="s">
        <v>296</v>
      </c>
      <c r="F70" s="455">
        <v>800</v>
      </c>
    </row>
    <row r="71" spans="1:6" ht="75">
      <c r="A71" s="456"/>
      <c r="B71" s="83" t="s">
        <v>233</v>
      </c>
      <c r="C71" s="143" t="s">
        <v>287</v>
      </c>
      <c r="D71" s="460"/>
      <c r="E71" s="462"/>
      <c r="F71" s="456"/>
    </row>
    <row r="72" spans="1:6" ht="75">
      <c r="A72" s="455" t="s">
        <v>297</v>
      </c>
      <c r="B72" s="147" t="s">
        <v>173</v>
      </c>
      <c r="C72" s="143" t="s">
        <v>284</v>
      </c>
      <c r="D72" s="455" t="s">
        <v>298</v>
      </c>
      <c r="E72" s="453" t="s">
        <v>299</v>
      </c>
      <c r="F72" s="451">
        <v>1200</v>
      </c>
    </row>
    <row r="73" spans="1:6" ht="75">
      <c r="A73" s="456"/>
      <c r="B73" s="147" t="s">
        <v>233</v>
      </c>
      <c r="C73" s="143" t="s">
        <v>287</v>
      </c>
      <c r="D73" s="456"/>
      <c r="E73" s="454"/>
      <c r="F73" s="452"/>
    </row>
    <row r="74" spans="1:6" ht="45">
      <c r="A74" s="83" t="s">
        <v>300</v>
      </c>
      <c r="B74" s="83" t="s">
        <v>159</v>
      </c>
      <c r="C74" s="143" t="s">
        <v>160</v>
      </c>
      <c r="D74" s="83" t="s">
        <v>301</v>
      </c>
      <c r="E74" s="143" t="s">
        <v>302</v>
      </c>
      <c r="F74" s="83">
        <v>1</v>
      </c>
    </row>
    <row r="75" spans="1:6" ht="60">
      <c r="A75" s="83" t="s">
        <v>303</v>
      </c>
      <c r="B75" s="83" t="s">
        <v>159</v>
      </c>
      <c r="C75" s="143" t="s">
        <v>160</v>
      </c>
      <c r="D75" s="83" t="s">
        <v>304</v>
      </c>
      <c r="E75" s="143" t="s">
        <v>305</v>
      </c>
      <c r="F75" s="37"/>
    </row>
    <row r="76" spans="1:6" ht="240">
      <c r="A76" s="457" t="s">
        <v>306</v>
      </c>
      <c r="B76" s="288" t="s">
        <v>131</v>
      </c>
      <c r="C76" s="144" t="s">
        <v>124</v>
      </c>
      <c r="D76" s="457" t="s">
        <v>307</v>
      </c>
      <c r="E76" s="458" t="s">
        <v>308</v>
      </c>
      <c r="F76" s="457">
        <v>5</v>
      </c>
    </row>
    <row r="77" spans="1:6" ht="75">
      <c r="A77" s="457"/>
      <c r="B77" s="288" t="s">
        <v>135</v>
      </c>
      <c r="C77" s="144" t="s">
        <v>309</v>
      </c>
      <c r="D77" s="457"/>
      <c r="E77" s="458"/>
      <c r="F77" s="457"/>
    </row>
    <row r="78" spans="1:6" ht="135">
      <c r="A78" s="457"/>
      <c r="B78" s="288" t="s">
        <v>140</v>
      </c>
      <c r="C78" s="144" t="s">
        <v>141</v>
      </c>
      <c r="D78" s="457"/>
      <c r="E78" s="458"/>
      <c r="F78" s="457"/>
    </row>
    <row r="79" spans="1:6" ht="120">
      <c r="A79" s="457"/>
      <c r="B79" s="288" t="s">
        <v>144</v>
      </c>
      <c r="C79" s="144" t="s">
        <v>310</v>
      </c>
      <c r="D79" s="457"/>
      <c r="E79" s="458"/>
      <c r="F79" s="457"/>
    </row>
    <row r="80" spans="1:6" ht="105">
      <c r="A80" s="457"/>
      <c r="B80" s="288" t="s">
        <v>148</v>
      </c>
      <c r="C80" s="144" t="s">
        <v>311</v>
      </c>
      <c r="D80" s="457"/>
      <c r="E80" s="458"/>
      <c r="F80" s="457"/>
    </row>
    <row r="81" spans="1:6" ht="60">
      <c r="A81" s="457"/>
      <c r="B81" s="288" t="s">
        <v>199</v>
      </c>
      <c r="C81" s="144" t="s">
        <v>312</v>
      </c>
      <c r="D81" s="457"/>
      <c r="E81" s="458"/>
      <c r="F81" s="457"/>
    </row>
    <row r="82" spans="1:6" ht="90">
      <c r="A82" s="457"/>
      <c r="B82" s="288" t="s">
        <v>207</v>
      </c>
      <c r="C82" s="144" t="s">
        <v>313</v>
      </c>
      <c r="D82" s="457"/>
      <c r="E82" s="458"/>
      <c r="F82" s="457"/>
    </row>
    <row r="83" spans="1:6" ht="45">
      <c r="A83" s="457"/>
      <c r="B83" s="288" t="s">
        <v>211</v>
      </c>
      <c r="C83" s="144" t="s">
        <v>314</v>
      </c>
      <c r="D83" s="457"/>
      <c r="E83" s="458"/>
      <c r="F83" s="457"/>
    </row>
    <row r="84" spans="1:6" ht="45">
      <c r="A84" s="457"/>
      <c r="B84" s="288" t="s">
        <v>222</v>
      </c>
      <c r="C84" s="144" t="s">
        <v>223</v>
      </c>
      <c r="D84" s="457"/>
      <c r="E84" s="458"/>
      <c r="F84" s="457"/>
    </row>
    <row r="85" spans="1:6" ht="75">
      <c r="A85" s="457"/>
      <c r="B85" s="288" t="s">
        <v>226</v>
      </c>
      <c r="C85" s="144" t="s">
        <v>287</v>
      </c>
      <c r="D85" s="457"/>
      <c r="E85" s="458"/>
      <c r="F85" s="457"/>
    </row>
    <row r="86" spans="1:6">
      <c r="A86" s="141" t="s">
        <v>315</v>
      </c>
      <c r="B86" s="141"/>
      <c r="C86" s="141"/>
      <c r="D86" s="83" t="s">
        <v>316</v>
      </c>
      <c r="E86" s="144" t="s">
        <v>317</v>
      </c>
      <c r="F86" s="288">
        <v>1</v>
      </c>
    </row>
    <row r="87" spans="1:6" ht="240">
      <c r="A87" s="288" t="s">
        <v>318</v>
      </c>
      <c r="B87" s="288" t="s">
        <v>123</v>
      </c>
      <c r="C87" s="144" t="s">
        <v>124</v>
      </c>
      <c r="D87" s="83" t="s">
        <v>319</v>
      </c>
      <c r="E87" s="144" t="s">
        <v>320</v>
      </c>
      <c r="F87" s="288">
        <v>50</v>
      </c>
    </row>
    <row r="88" spans="1:6" ht="240">
      <c r="A88" s="288" t="s">
        <v>321</v>
      </c>
      <c r="B88" s="288" t="s">
        <v>123</v>
      </c>
      <c r="C88" s="144" t="s">
        <v>124</v>
      </c>
      <c r="D88" s="83" t="s">
        <v>322</v>
      </c>
      <c r="E88" s="144" t="s">
        <v>323</v>
      </c>
      <c r="F88" s="288">
        <v>17</v>
      </c>
    </row>
    <row r="89" spans="1:6" ht="60" customHeight="1">
      <c r="A89" s="446" t="s">
        <v>324</v>
      </c>
      <c r="B89" s="288" t="s">
        <v>246</v>
      </c>
      <c r="C89" s="144" t="s">
        <v>237</v>
      </c>
      <c r="D89" s="449" t="s">
        <v>325</v>
      </c>
      <c r="E89" s="440" t="s">
        <v>326</v>
      </c>
      <c r="F89" s="446">
        <v>1</v>
      </c>
    </row>
    <row r="90" spans="1:6" ht="90">
      <c r="A90" s="448"/>
      <c r="B90" s="288" t="s">
        <v>218</v>
      </c>
      <c r="C90" s="144" t="s">
        <v>219</v>
      </c>
      <c r="D90" s="450"/>
      <c r="E90" s="442"/>
      <c r="F90" s="448"/>
    </row>
    <row r="91" spans="1:6" ht="30">
      <c r="A91" s="141" t="s">
        <v>327</v>
      </c>
      <c r="B91" s="141"/>
      <c r="C91" s="141"/>
      <c r="D91" s="83" t="s">
        <v>328</v>
      </c>
      <c r="E91" s="144" t="s">
        <v>329</v>
      </c>
      <c r="F91" s="288">
        <v>100</v>
      </c>
    </row>
    <row r="92" spans="1:6" ht="30">
      <c r="A92" s="141" t="s">
        <v>330</v>
      </c>
      <c r="B92" s="141"/>
      <c r="C92" s="141"/>
      <c r="D92" s="83" t="s">
        <v>331</v>
      </c>
      <c r="E92" s="144" t="s">
        <v>332</v>
      </c>
      <c r="F92" s="288"/>
    </row>
    <row r="93" spans="1:6" ht="30">
      <c r="A93" s="141" t="s">
        <v>333</v>
      </c>
      <c r="B93" s="141"/>
      <c r="C93" s="141"/>
      <c r="D93" s="83" t="s">
        <v>334</v>
      </c>
      <c r="E93" s="144" t="s">
        <v>335</v>
      </c>
      <c r="F93" s="288"/>
    </row>
    <row r="94" spans="1:6" ht="30">
      <c r="A94" s="141" t="s">
        <v>336</v>
      </c>
      <c r="B94" s="141"/>
      <c r="C94" s="141"/>
      <c r="D94" s="83" t="s">
        <v>337</v>
      </c>
      <c r="E94" s="144" t="s">
        <v>338</v>
      </c>
      <c r="F94" s="288"/>
    </row>
    <row r="95" spans="1:6" ht="30">
      <c r="A95" s="141" t="s">
        <v>339</v>
      </c>
      <c r="B95" s="141"/>
      <c r="C95" s="141"/>
      <c r="D95" s="83" t="s">
        <v>340</v>
      </c>
      <c r="E95" s="144" t="s">
        <v>341</v>
      </c>
      <c r="F95" s="288">
        <v>26000</v>
      </c>
    </row>
    <row r="96" spans="1:6" ht="210">
      <c r="A96" s="288" t="s">
        <v>342</v>
      </c>
      <c r="B96" s="288" t="s">
        <v>119</v>
      </c>
      <c r="C96" s="144" t="s">
        <v>120</v>
      </c>
      <c r="D96" s="83" t="s">
        <v>343</v>
      </c>
      <c r="E96" s="144" t="s">
        <v>344</v>
      </c>
      <c r="F96" s="288">
        <v>70</v>
      </c>
    </row>
    <row r="97" spans="1:6" ht="210">
      <c r="A97" s="288" t="s">
        <v>345</v>
      </c>
      <c r="B97" s="288" t="s">
        <v>119</v>
      </c>
      <c r="C97" s="144" t="s">
        <v>120</v>
      </c>
      <c r="D97" s="83" t="s">
        <v>346</v>
      </c>
      <c r="E97" s="144" t="s">
        <v>347</v>
      </c>
      <c r="F97" s="288"/>
    </row>
    <row r="98" spans="1:6" ht="210">
      <c r="A98" s="288" t="s">
        <v>348</v>
      </c>
      <c r="B98" s="288" t="s">
        <v>119</v>
      </c>
      <c r="C98" s="144" t="s">
        <v>120</v>
      </c>
      <c r="D98" s="83" t="s">
        <v>349</v>
      </c>
      <c r="E98" s="144" t="s">
        <v>350</v>
      </c>
      <c r="F98" s="288">
        <v>50</v>
      </c>
    </row>
    <row r="99" spans="1:6" ht="30">
      <c r="A99" s="288" t="s">
        <v>351</v>
      </c>
      <c r="B99" s="141"/>
      <c r="C99" s="141"/>
      <c r="D99" s="288" t="s">
        <v>352</v>
      </c>
      <c r="E99" s="144" t="s">
        <v>353</v>
      </c>
      <c r="F99" s="142">
        <v>0.2</v>
      </c>
    </row>
    <row r="100" spans="1:6" ht="240">
      <c r="A100" s="288" t="s">
        <v>354</v>
      </c>
      <c r="B100" s="288" t="s">
        <v>128</v>
      </c>
      <c r="C100" s="144" t="s">
        <v>124</v>
      </c>
      <c r="D100" s="288" t="s">
        <v>355</v>
      </c>
      <c r="E100" s="144" t="s">
        <v>356</v>
      </c>
      <c r="F100" s="141"/>
    </row>
    <row r="101" spans="1:6" ht="75">
      <c r="A101" s="446" t="s">
        <v>357</v>
      </c>
      <c r="B101" s="288" t="s">
        <v>168</v>
      </c>
      <c r="C101" s="144" t="s">
        <v>169</v>
      </c>
      <c r="D101" s="446" t="s">
        <v>358</v>
      </c>
      <c r="E101" s="440" t="s">
        <v>359</v>
      </c>
      <c r="F101" s="443"/>
    </row>
    <row r="102" spans="1:6" ht="75">
      <c r="A102" s="448"/>
      <c r="B102" s="288" t="s">
        <v>177</v>
      </c>
      <c r="C102" s="144" t="s">
        <v>360</v>
      </c>
      <c r="D102" s="448"/>
      <c r="E102" s="442"/>
      <c r="F102" s="445"/>
    </row>
    <row r="103" spans="1:6" ht="30">
      <c r="A103" s="288" t="s">
        <v>361</v>
      </c>
      <c r="B103" s="288"/>
      <c r="C103" s="141"/>
      <c r="D103" s="288" t="s">
        <v>362</v>
      </c>
      <c r="E103" s="144" t="s">
        <v>363</v>
      </c>
      <c r="F103" s="141"/>
    </row>
    <row r="104" spans="1:6" ht="60">
      <c r="A104" s="288" t="s">
        <v>364</v>
      </c>
      <c r="B104" s="288"/>
      <c r="C104" s="141"/>
      <c r="D104" s="288" t="s">
        <v>365</v>
      </c>
      <c r="E104" s="144" t="s">
        <v>366</v>
      </c>
      <c r="F104" s="141"/>
    </row>
    <row r="105" spans="1:6" ht="30">
      <c r="A105" s="288" t="s">
        <v>367</v>
      </c>
      <c r="B105" s="288"/>
      <c r="C105" s="141"/>
      <c r="D105" s="288" t="s">
        <v>368</v>
      </c>
      <c r="E105" s="144" t="s">
        <v>369</v>
      </c>
      <c r="F105" s="141"/>
    </row>
    <row r="106" spans="1:6" ht="30">
      <c r="A106" s="288" t="s">
        <v>370</v>
      </c>
      <c r="B106" s="288"/>
      <c r="C106" s="141"/>
      <c r="D106" s="288" t="s">
        <v>371</v>
      </c>
      <c r="E106" s="144" t="s">
        <v>372</v>
      </c>
      <c r="F106" s="141"/>
    </row>
    <row r="107" spans="1:6" ht="30">
      <c r="A107" s="288" t="s">
        <v>373</v>
      </c>
      <c r="B107" s="288"/>
      <c r="C107" s="141"/>
      <c r="D107" s="288" t="s">
        <v>374</v>
      </c>
      <c r="E107" s="144" t="s">
        <v>375</v>
      </c>
      <c r="F107" s="141"/>
    </row>
    <row r="108" spans="1:6" ht="90">
      <c r="A108" s="446" t="s">
        <v>376</v>
      </c>
      <c r="B108" s="288" t="s">
        <v>155</v>
      </c>
      <c r="C108" s="144" t="s">
        <v>156</v>
      </c>
      <c r="D108" s="446" t="s">
        <v>377</v>
      </c>
      <c r="E108" s="440" t="s">
        <v>378</v>
      </c>
      <c r="F108" s="443"/>
    </row>
    <row r="109" spans="1:6" ht="75">
      <c r="A109" s="447"/>
      <c r="B109" s="288" t="s">
        <v>181</v>
      </c>
      <c r="C109" s="144" t="s">
        <v>178</v>
      </c>
      <c r="D109" s="447"/>
      <c r="E109" s="441"/>
      <c r="F109" s="444"/>
    </row>
    <row r="110" spans="1:6" ht="75">
      <c r="A110" s="447"/>
      <c r="B110" s="288" t="s">
        <v>185</v>
      </c>
      <c r="C110" s="144" t="s">
        <v>178</v>
      </c>
      <c r="D110" s="447"/>
      <c r="E110" s="441"/>
      <c r="F110" s="444"/>
    </row>
    <row r="111" spans="1:6" ht="75">
      <c r="A111" s="447"/>
      <c r="B111" s="288" t="s">
        <v>188</v>
      </c>
      <c r="C111" s="144" t="s">
        <v>178</v>
      </c>
      <c r="D111" s="447"/>
      <c r="E111" s="441"/>
      <c r="F111" s="444"/>
    </row>
    <row r="112" spans="1:6" ht="75">
      <c r="A112" s="447"/>
      <c r="B112" s="288" t="s">
        <v>192</v>
      </c>
      <c r="C112" s="144" t="s">
        <v>178</v>
      </c>
      <c r="D112" s="447"/>
      <c r="E112" s="441"/>
      <c r="F112" s="444"/>
    </row>
    <row r="113" spans="1:6" ht="75">
      <c r="A113" s="448"/>
      <c r="B113" s="288" t="s">
        <v>196</v>
      </c>
      <c r="C113" s="144" t="s">
        <v>178</v>
      </c>
      <c r="D113" s="448"/>
      <c r="E113" s="442"/>
      <c r="F113" s="445"/>
    </row>
    <row r="114" spans="1:6" ht="30">
      <c r="A114" s="288" t="s">
        <v>379</v>
      </c>
      <c r="B114" s="288"/>
      <c r="C114" s="144"/>
      <c r="D114" s="288" t="s">
        <v>380</v>
      </c>
      <c r="E114" s="144" t="s">
        <v>381</v>
      </c>
      <c r="F114" s="141"/>
    </row>
    <row r="115" spans="1:6" ht="30">
      <c r="A115" s="288" t="s">
        <v>382</v>
      </c>
      <c r="B115" s="288"/>
      <c r="C115" s="144"/>
      <c r="D115" s="288" t="s">
        <v>383</v>
      </c>
      <c r="E115" s="144" t="s">
        <v>384</v>
      </c>
      <c r="F115" s="141"/>
    </row>
    <row r="116" spans="1:6" ht="45">
      <c r="A116" s="288" t="s">
        <v>385</v>
      </c>
      <c r="B116" s="288"/>
      <c r="C116" s="144"/>
      <c r="D116" s="288" t="s">
        <v>386</v>
      </c>
      <c r="E116" s="144" t="s">
        <v>387</v>
      </c>
      <c r="F116" s="141"/>
    </row>
    <row r="117" spans="1:6" ht="75">
      <c r="A117" s="288" t="s">
        <v>388</v>
      </c>
      <c r="B117" s="288" t="s">
        <v>230</v>
      </c>
      <c r="C117" s="144" t="s">
        <v>227</v>
      </c>
      <c r="D117" s="288" t="s">
        <v>389</v>
      </c>
      <c r="E117" s="144" t="s">
        <v>390</v>
      </c>
      <c r="F117" s="141"/>
    </row>
    <row r="118" spans="1:6" ht="45">
      <c r="A118" s="288" t="s">
        <v>391</v>
      </c>
      <c r="B118" s="288"/>
      <c r="C118" s="144"/>
      <c r="D118" s="288" t="s">
        <v>392</v>
      </c>
      <c r="E118" s="144" t="s">
        <v>393</v>
      </c>
      <c r="F118" s="141"/>
    </row>
  </sheetData>
  <mergeCells count="111">
    <mergeCell ref="F32:F33"/>
    <mergeCell ref="B32:C33"/>
    <mergeCell ref="D32:D33"/>
    <mergeCell ref="A32:A33"/>
    <mergeCell ref="B55:C55"/>
    <mergeCell ref="B52:C52"/>
    <mergeCell ref="B53:C53"/>
    <mergeCell ref="D62:F62"/>
    <mergeCell ref="B36:C36"/>
    <mergeCell ref="B37:C37"/>
    <mergeCell ref="B38:C38"/>
    <mergeCell ref="B39:C39"/>
    <mergeCell ref="B40:C40"/>
    <mergeCell ref="B41:C41"/>
    <mergeCell ref="B42:C42"/>
    <mergeCell ref="B43:C43"/>
    <mergeCell ref="B44:C44"/>
    <mergeCell ref="B45:C45"/>
    <mergeCell ref="A59:F59"/>
    <mergeCell ref="A60:B60"/>
    <mergeCell ref="B54:C54"/>
    <mergeCell ref="B48:C48"/>
    <mergeCell ref="B26:C26"/>
    <mergeCell ref="B27:C27"/>
    <mergeCell ref="B29:C29"/>
    <mergeCell ref="B28:C28"/>
    <mergeCell ref="A9:F9"/>
    <mergeCell ref="A2:F2"/>
    <mergeCell ref="A3:B3"/>
    <mergeCell ref="A4:B4"/>
    <mergeCell ref="A5:B5"/>
    <mergeCell ref="A6:B6"/>
    <mergeCell ref="C3:D3"/>
    <mergeCell ref="C4:D4"/>
    <mergeCell ref="C5:D5"/>
    <mergeCell ref="C6:D6"/>
    <mergeCell ref="A12:F12"/>
    <mergeCell ref="A10:B10"/>
    <mergeCell ref="A11:B11"/>
    <mergeCell ref="B24:C24"/>
    <mergeCell ref="B18:C18"/>
    <mergeCell ref="B19:C19"/>
    <mergeCell ref="B14:C14"/>
    <mergeCell ref="B15:C15"/>
    <mergeCell ref="B21:C21"/>
    <mergeCell ref="B22:C22"/>
    <mergeCell ref="C7:D7"/>
    <mergeCell ref="C10:F10"/>
    <mergeCell ref="C11:F11"/>
    <mergeCell ref="A13:C13"/>
    <mergeCell ref="D13:F13"/>
    <mergeCell ref="A7:B7"/>
    <mergeCell ref="C8:D8"/>
    <mergeCell ref="A8:B8"/>
    <mergeCell ref="B25:C25"/>
    <mergeCell ref="B23:C23"/>
    <mergeCell ref="B16:C16"/>
    <mergeCell ref="B17:C17"/>
    <mergeCell ref="B20:C20"/>
    <mergeCell ref="D64:D65"/>
    <mergeCell ref="E64:E65"/>
    <mergeCell ref="F64:F65"/>
    <mergeCell ref="A64:A65"/>
    <mergeCell ref="D66:D67"/>
    <mergeCell ref="E66:E67"/>
    <mergeCell ref="F66:F67"/>
    <mergeCell ref="A66:A67"/>
    <mergeCell ref="B30:C30"/>
    <mergeCell ref="B31:C31"/>
    <mergeCell ref="C60:F60"/>
    <mergeCell ref="A61:B61"/>
    <mergeCell ref="C61:F61"/>
    <mergeCell ref="B35:C35"/>
    <mergeCell ref="B34:C34"/>
    <mergeCell ref="B46:C46"/>
    <mergeCell ref="B47:C47"/>
    <mergeCell ref="B49:C49"/>
    <mergeCell ref="B50:C50"/>
    <mergeCell ref="B51:C51"/>
    <mergeCell ref="B56:C56"/>
    <mergeCell ref="B57:C57"/>
    <mergeCell ref="B58:C58"/>
    <mergeCell ref="A62:C62"/>
    <mergeCell ref="F72:F73"/>
    <mergeCell ref="E72:E73"/>
    <mergeCell ref="D72:D73"/>
    <mergeCell ref="A72:A73"/>
    <mergeCell ref="D76:D85"/>
    <mergeCell ref="E76:E85"/>
    <mergeCell ref="F76:F85"/>
    <mergeCell ref="A76:A85"/>
    <mergeCell ref="D68:D69"/>
    <mergeCell ref="E68:E69"/>
    <mergeCell ref="F68:F69"/>
    <mergeCell ref="A68:A69"/>
    <mergeCell ref="D70:D71"/>
    <mergeCell ref="E70:E71"/>
    <mergeCell ref="F70:F71"/>
    <mergeCell ref="A70:A71"/>
    <mergeCell ref="E108:E113"/>
    <mergeCell ref="F108:F113"/>
    <mergeCell ref="D108:D113"/>
    <mergeCell ref="A108:A113"/>
    <mergeCell ref="A89:A90"/>
    <mergeCell ref="D89:D90"/>
    <mergeCell ref="E89:E90"/>
    <mergeCell ref="F89:F90"/>
    <mergeCell ref="A101:A102"/>
    <mergeCell ref="D101:D102"/>
    <mergeCell ref="E101:E102"/>
    <mergeCell ref="F101:F102"/>
  </mergeCells>
  <phoneticPr fontId="18" type="noConversion"/>
  <printOptions gridLine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236FC-AD8B-4FD3-8E67-07751907B340}">
  <dimension ref="A1:AN115"/>
  <sheetViews>
    <sheetView topLeftCell="A4" zoomScale="81" zoomScaleNormal="81" workbookViewId="0">
      <pane ySplit="1" topLeftCell="A25" activePane="bottomLeft" state="frozen"/>
      <selection activeCell="A4" sqref="A4"/>
      <selection pane="bottomLeft" activeCell="D1" sqref="D1"/>
    </sheetView>
  </sheetViews>
  <sheetFormatPr baseColWidth="10" defaultColWidth="11.42578125" defaultRowHeight="15"/>
  <cols>
    <col min="1" max="1" width="9" style="3" customWidth="1"/>
    <col min="2" max="2" width="33" style="163" customWidth="1"/>
    <col min="3" max="3" width="32.85546875" style="163" customWidth="1"/>
    <col min="4" max="4" width="16.42578125" style="163" customWidth="1"/>
    <col min="5" max="5" width="14.85546875" style="163" customWidth="1"/>
    <col min="6" max="6" width="19.7109375" style="173" customWidth="1"/>
    <col min="7" max="7" width="15.140625" style="173" customWidth="1"/>
    <col min="8" max="8" width="11" style="155" customWidth="1"/>
    <col min="9" max="9" width="10.7109375" style="156" bestFit="1" customWidth="1"/>
    <col min="10" max="10" width="8.5703125" style="155" bestFit="1" customWidth="1"/>
    <col min="11" max="11" width="10.85546875" style="155" bestFit="1" customWidth="1"/>
    <col min="12" max="12" width="8.42578125" style="155" bestFit="1" customWidth="1"/>
    <col min="13" max="13" width="12.28515625" style="155" bestFit="1" customWidth="1"/>
    <col min="14" max="14" width="11.7109375" style="155" bestFit="1" customWidth="1"/>
    <col min="15" max="15" width="9.5703125" style="155" bestFit="1" customWidth="1"/>
    <col min="16" max="16" width="9.7109375" style="155" bestFit="1" customWidth="1"/>
    <col min="17" max="17" width="12" style="155" customWidth="1"/>
    <col min="18" max="18" width="12.5703125" style="157" customWidth="1"/>
    <col min="19" max="19" width="12.28515625" customWidth="1"/>
    <col min="20" max="20" width="11" customWidth="1"/>
    <col min="21" max="21" width="9.42578125" customWidth="1"/>
    <col min="22" max="22" width="10.28515625" customWidth="1"/>
    <col min="23" max="23" width="8.7109375" customWidth="1"/>
    <col min="24" max="24" width="8.85546875" customWidth="1"/>
  </cols>
  <sheetData>
    <row r="1" spans="1:39" ht="19.149999999999999" customHeight="1">
      <c r="A1" s="524" t="s">
        <v>394</v>
      </c>
      <c r="B1" s="506"/>
      <c r="C1" s="506"/>
      <c r="D1" s="506"/>
      <c r="E1" s="506"/>
      <c r="F1" s="506"/>
      <c r="G1" s="506"/>
      <c r="H1" s="506"/>
      <c r="I1" s="506"/>
      <c r="J1" s="506"/>
      <c r="K1" s="506"/>
      <c r="L1" s="506"/>
      <c r="M1" s="506"/>
      <c r="N1" s="506"/>
      <c r="O1" s="506"/>
      <c r="P1" s="506"/>
      <c r="Q1" s="506"/>
      <c r="R1" s="506"/>
      <c r="S1" s="506"/>
      <c r="T1" s="506"/>
      <c r="U1" s="506"/>
      <c r="V1" s="506"/>
      <c r="W1" s="506"/>
      <c r="X1" s="506"/>
      <c r="Y1" s="137"/>
      <c r="Z1" s="137"/>
      <c r="AA1" s="137"/>
      <c r="AB1" s="137"/>
    </row>
    <row r="2" spans="1:39" ht="19.149999999999999" customHeight="1">
      <c r="A2" s="503" t="s">
        <v>395</v>
      </c>
      <c r="B2" s="504"/>
      <c r="C2" s="504"/>
      <c r="D2" s="504"/>
      <c r="E2" s="504"/>
      <c r="F2" s="503" t="s">
        <v>396</v>
      </c>
      <c r="G2" s="504"/>
      <c r="H2" s="504"/>
      <c r="I2" s="504"/>
      <c r="J2" s="504"/>
      <c r="K2" s="504"/>
      <c r="L2" s="504"/>
      <c r="M2" s="504"/>
      <c r="N2" s="504"/>
      <c r="O2" s="504"/>
      <c r="P2" s="505"/>
      <c r="Q2" s="522" t="s">
        <v>397</v>
      </c>
      <c r="R2" s="523"/>
      <c r="S2" s="523"/>
      <c r="T2" s="523"/>
      <c r="U2" s="523"/>
      <c r="V2" s="523"/>
      <c r="W2" s="523"/>
      <c r="X2" s="523"/>
      <c r="Y2" s="137"/>
      <c r="Z2" s="137"/>
      <c r="AA2" s="137"/>
      <c r="AB2" s="137"/>
    </row>
    <row r="3" spans="1:39" ht="19.149999999999999" customHeight="1">
      <c r="A3" s="264"/>
      <c r="B3" s="265"/>
      <c r="C3" s="265"/>
      <c r="D3" s="265"/>
      <c r="E3" s="265"/>
      <c r="F3" s="264"/>
      <c r="G3" s="265"/>
      <c r="H3" s="265"/>
      <c r="I3" s="265"/>
      <c r="J3" s="265"/>
      <c r="K3" s="265"/>
      <c r="L3" s="265"/>
      <c r="M3" s="265"/>
      <c r="N3" s="265"/>
      <c r="O3" s="265"/>
      <c r="P3" s="266"/>
      <c r="Q3" s="291"/>
      <c r="R3" s="290"/>
      <c r="S3" s="290"/>
      <c r="T3" s="290"/>
      <c r="U3" s="290"/>
      <c r="V3" s="290"/>
      <c r="W3" s="290"/>
      <c r="X3" s="290"/>
      <c r="Y3" s="137"/>
      <c r="Z3" s="137"/>
      <c r="AA3" s="137"/>
      <c r="AB3" s="137"/>
    </row>
    <row r="4" spans="1:39" s="5" customFormat="1" ht="76.900000000000006" customHeight="1">
      <c r="A4" s="286" t="s">
        <v>117</v>
      </c>
      <c r="B4" s="286" t="s">
        <v>398</v>
      </c>
      <c r="C4" s="286" t="s">
        <v>399</v>
      </c>
      <c r="D4" s="286" t="s">
        <v>400</v>
      </c>
      <c r="E4" s="286" t="s">
        <v>401</v>
      </c>
      <c r="F4" s="172" t="s">
        <v>402</v>
      </c>
      <c r="G4" s="172" t="s">
        <v>403</v>
      </c>
      <c r="H4" s="132" t="s">
        <v>404</v>
      </c>
      <c r="I4" s="132" t="s">
        <v>405</v>
      </c>
      <c r="J4" s="132" t="s">
        <v>406</v>
      </c>
      <c r="K4" s="132" t="s">
        <v>407</v>
      </c>
      <c r="L4" s="132" t="s">
        <v>408</v>
      </c>
      <c r="M4" s="132" t="s">
        <v>409</v>
      </c>
      <c r="N4" s="132" t="s">
        <v>410</v>
      </c>
      <c r="O4" s="132" t="s">
        <v>411</v>
      </c>
      <c r="P4" s="132" t="s">
        <v>412</v>
      </c>
      <c r="Q4" s="133" t="s">
        <v>413</v>
      </c>
      <c r="R4" s="133" t="s">
        <v>414</v>
      </c>
      <c r="S4" s="133" t="s">
        <v>415</v>
      </c>
      <c r="T4" s="133" t="s">
        <v>416</v>
      </c>
      <c r="U4" s="133" t="s">
        <v>417</v>
      </c>
      <c r="V4" s="133" t="s">
        <v>418</v>
      </c>
      <c r="W4" s="133" t="s">
        <v>419</v>
      </c>
      <c r="X4" s="133" t="s">
        <v>420</v>
      </c>
      <c r="Y4" s="138" t="s">
        <v>421</v>
      </c>
      <c r="Z4" s="138" t="s">
        <v>422</v>
      </c>
      <c r="AA4" s="138" t="s">
        <v>423</v>
      </c>
      <c r="AB4" s="138" t="s">
        <v>424</v>
      </c>
      <c r="AK4" s="134" t="s">
        <v>425</v>
      </c>
      <c r="AL4" s="134" t="s">
        <v>426</v>
      </c>
      <c r="AM4" s="134" t="s">
        <v>427</v>
      </c>
    </row>
    <row r="5" spans="1:39" ht="51" customHeight="1">
      <c r="A5" s="68" t="s">
        <v>428</v>
      </c>
      <c r="B5" s="102" t="s">
        <v>429</v>
      </c>
      <c r="C5" s="304" t="s">
        <v>430</v>
      </c>
      <c r="D5" s="153" t="s">
        <v>431</v>
      </c>
      <c r="E5" s="171" t="s">
        <v>432</v>
      </c>
      <c r="F5" s="182">
        <v>0</v>
      </c>
      <c r="G5" s="205">
        <v>0</v>
      </c>
      <c r="H5" s="146">
        <v>0</v>
      </c>
      <c r="I5" s="196">
        <v>10</v>
      </c>
      <c r="J5" s="146">
        <v>0</v>
      </c>
      <c r="K5" s="196" t="s">
        <v>433</v>
      </c>
      <c r="L5" s="146" t="s">
        <v>433</v>
      </c>
      <c r="M5" s="196" t="s">
        <v>433</v>
      </c>
      <c r="N5" s="146">
        <v>10</v>
      </c>
      <c r="O5" s="196" t="s">
        <v>433</v>
      </c>
      <c r="P5" s="146" t="s">
        <v>434</v>
      </c>
      <c r="Q5" s="196" t="s">
        <v>435</v>
      </c>
      <c r="R5" s="213"/>
      <c r="S5" s="214"/>
      <c r="T5" s="222"/>
      <c r="U5" s="215"/>
      <c r="V5" s="222"/>
      <c r="W5" s="215"/>
      <c r="X5" s="222"/>
      <c r="Y5" s="215"/>
      <c r="Z5" s="222"/>
      <c r="AA5" s="215"/>
      <c r="AB5" s="222"/>
      <c r="AK5" s="51"/>
      <c r="AL5" s="17"/>
      <c r="AM5" s="17" t="s">
        <v>436</v>
      </c>
    </row>
    <row r="6" spans="1:39" ht="51.75" customHeight="1">
      <c r="A6" s="69" t="s">
        <v>437</v>
      </c>
      <c r="B6" s="102" t="s">
        <v>438</v>
      </c>
      <c r="C6" s="153" t="s">
        <v>439</v>
      </c>
      <c r="D6" s="153" t="s">
        <v>431</v>
      </c>
      <c r="E6" s="171" t="s">
        <v>432</v>
      </c>
      <c r="F6" s="202">
        <v>2780000</v>
      </c>
      <c r="G6" s="206">
        <v>1390000</v>
      </c>
      <c r="H6" s="151">
        <v>200</v>
      </c>
      <c r="I6" s="196">
        <v>10</v>
      </c>
      <c r="J6" s="151">
        <v>1</v>
      </c>
      <c r="K6" s="171" t="s">
        <v>433</v>
      </c>
      <c r="L6" s="151" t="s">
        <v>433</v>
      </c>
      <c r="M6" s="171" t="s">
        <v>440</v>
      </c>
      <c r="N6" s="151">
        <v>0</v>
      </c>
      <c r="O6" s="171" t="s">
        <v>433</v>
      </c>
      <c r="P6" s="146" t="s">
        <v>434</v>
      </c>
      <c r="Q6" s="171" t="s">
        <v>441</v>
      </c>
      <c r="R6" s="213"/>
      <c r="S6" s="214"/>
      <c r="T6" s="152"/>
      <c r="U6" s="223"/>
      <c r="V6" s="152"/>
      <c r="W6" s="223"/>
      <c r="X6" s="152"/>
      <c r="Y6" s="223"/>
      <c r="Z6" s="152"/>
      <c r="AA6" s="223"/>
      <c r="AB6" s="152"/>
      <c r="AK6" s="51"/>
      <c r="AL6" s="17"/>
      <c r="AM6" s="17" t="s">
        <v>436</v>
      </c>
    </row>
    <row r="7" spans="1:39" ht="108" customHeight="1">
      <c r="A7" s="68" t="s">
        <v>442</v>
      </c>
      <c r="B7" s="154" t="s">
        <v>443</v>
      </c>
      <c r="C7" s="168" t="s">
        <v>444</v>
      </c>
      <c r="D7" s="292" t="s">
        <v>445</v>
      </c>
      <c r="E7" s="192" t="s">
        <v>446</v>
      </c>
      <c r="F7" s="182">
        <v>0</v>
      </c>
      <c r="G7" s="205">
        <v>0</v>
      </c>
      <c r="H7" s="146">
        <v>58</v>
      </c>
      <c r="I7" s="196">
        <v>10</v>
      </c>
      <c r="J7" s="146">
        <v>0</v>
      </c>
      <c r="K7" s="196" t="s">
        <v>433</v>
      </c>
      <c r="L7" s="146" t="s">
        <v>440</v>
      </c>
      <c r="M7" s="196" t="s">
        <v>440</v>
      </c>
      <c r="N7" s="146">
        <v>10</v>
      </c>
      <c r="O7" s="196" t="s">
        <v>433</v>
      </c>
      <c r="P7" s="146" t="s">
        <v>434</v>
      </c>
      <c r="Q7" s="196" t="s">
        <v>435</v>
      </c>
      <c r="R7" s="213"/>
      <c r="S7" s="215"/>
      <c r="T7" s="222"/>
      <c r="U7" s="215"/>
      <c r="V7" s="222"/>
      <c r="W7" s="215"/>
      <c r="X7" s="222"/>
      <c r="Y7" s="215"/>
      <c r="Z7" s="222"/>
      <c r="AA7" s="215"/>
      <c r="AB7" s="222"/>
      <c r="AK7" s="51"/>
      <c r="AL7" s="17"/>
      <c r="AM7" s="17" t="s">
        <v>447</v>
      </c>
    </row>
    <row r="8" spans="1:39" ht="60.75" customHeight="1">
      <c r="A8" s="135" t="s">
        <v>448</v>
      </c>
      <c r="B8" s="130" t="s">
        <v>449</v>
      </c>
      <c r="C8" s="130" t="s">
        <v>450</v>
      </c>
      <c r="D8" s="130" t="s">
        <v>451</v>
      </c>
      <c r="E8" s="193" t="s">
        <v>432</v>
      </c>
      <c r="F8" s="203">
        <v>0</v>
      </c>
      <c r="G8" s="207">
        <v>0</v>
      </c>
      <c r="H8" s="128">
        <v>1</v>
      </c>
      <c r="I8" s="196">
        <v>10</v>
      </c>
      <c r="J8" s="128">
        <v>0</v>
      </c>
      <c r="K8" s="210" t="s">
        <v>433</v>
      </c>
      <c r="L8" s="128" t="s">
        <v>433</v>
      </c>
      <c r="M8" s="212" t="s">
        <v>440</v>
      </c>
      <c r="N8" s="128"/>
      <c r="O8" s="210" t="s">
        <v>433</v>
      </c>
      <c r="P8" s="128" t="s">
        <v>434</v>
      </c>
      <c r="Q8" s="210" t="s">
        <v>441</v>
      </c>
      <c r="R8" s="128"/>
      <c r="S8" s="210"/>
      <c r="T8" s="128"/>
      <c r="U8" s="210"/>
      <c r="V8" s="128"/>
      <c r="W8" s="210"/>
      <c r="X8" s="128"/>
      <c r="Y8" s="210"/>
      <c r="Z8" s="128"/>
      <c r="AA8" s="210"/>
      <c r="AB8" s="128"/>
      <c r="AK8" s="129"/>
      <c r="AL8" s="129" t="s">
        <v>452</v>
      </c>
      <c r="AM8" s="129" t="s">
        <v>453</v>
      </c>
    </row>
    <row r="9" spans="1:39" ht="51" customHeight="1">
      <c r="A9" s="68" t="s">
        <v>454</v>
      </c>
      <c r="B9" s="293" t="s">
        <v>455</v>
      </c>
      <c r="C9" s="304" t="s">
        <v>456</v>
      </c>
      <c r="D9" s="158" t="s">
        <v>431</v>
      </c>
      <c r="E9" s="194" t="s">
        <v>432</v>
      </c>
      <c r="F9" s="182">
        <v>0</v>
      </c>
      <c r="G9" s="205">
        <v>0</v>
      </c>
      <c r="H9" s="146">
        <v>0</v>
      </c>
      <c r="I9" s="196">
        <v>10</v>
      </c>
      <c r="J9" s="146">
        <v>0</v>
      </c>
      <c r="K9" s="196" t="s">
        <v>433</v>
      </c>
      <c r="L9" s="146" t="s">
        <v>433</v>
      </c>
      <c r="M9" s="196" t="s">
        <v>433</v>
      </c>
      <c r="N9" s="146">
        <v>0</v>
      </c>
      <c r="O9" s="196" t="s">
        <v>433</v>
      </c>
      <c r="P9" s="146" t="s">
        <v>434</v>
      </c>
      <c r="Q9" s="171" t="s">
        <v>441</v>
      </c>
      <c r="R9" s="213"/>
      <c r="S9" s="214"/>
      <c r="T9" s="222"/>
      <c r="U9" s="215"/>
      <c r="V9" s="222"/>
      <c r="W9" s="215"/>
      <c r="X9" s="222"/>
      <c r="Y9" s="215"/>
      <c r="Z9" s="222"/>
      <c r="AA9" s="215"/>
      <c r="AB9" s="222"/>
      <c r="AK9" s="51"/>
      <c r="AL9" s="17"/>
      <c r="AM9" s="17" t="s">
        <v>436</v>
      </c>
    </row>
    <row r="10" spans="1:39" ht="39.75" customHeight="1">
      <c r="A10" s="135" t="s">
        <v>457</v>
      </c>
      <c r="B10" s="130" t="s">
        <v>458</v>
      </c>
      <c r="C10" s="130" t="s">
        <v>459</v>
      </c>
      <c r="D10" s="130" t="s">
        <v>451</v>
      </c>
      <c r="E10" s="193" t="s">
        <v>432</v>
      </c>
      <c r="F10" s="203">
        <v>0</v>
      </c>
      <c r="G10" s="207">
        <v>0</v>
      </c>
      <c r="H10" s="128">
        <v>0</v>
      </c>
      <c r="I10" s="196">
        <v>0</v>
      </c>
      <c r="J10" s="128">
        <v>0</v>
      </c>
      <c r="K10" s="210" t="s">
        <v>433</v>
      </c>
      <c r="L10" s="128" t="s">
        <v>433</v>
      </c>
      <c r="M10" s="212" t="s">
        <v>440</v>
      </c>
      <c r="N10" s="128"/>
      <c r="O10" s="210" t="s">
        <v>433</v>
      </c>
      <c r="P10" s="128" t="s">
        <v>434</v>
      </c>
      <c r="Q10" s="210" t="s">
        <v>441</v>
      </c>
      <c r="R10" s="128"/>
      <c r="S10" s="210"/>
      <c r="T10" s="128"/>
      <c r="U10" s="210"/>
      <c r="V10" s="128"/>
      <c r="W10" s="210"/>
      <c r="X10" s="128"/>
      <c r="Y10" s="210"/>
      <c r="Z10" s="128"/>
      <c r="AA10" s="210"/>
      <c r="AB10" s="128"/>
      <c r="AK10" s="129"/>
      <c r="AL10" s="129" t="s">
        <v>452</v>
      </c>
      <c r="AM10" s="129" t="s">
        <v>453</v>
      </c>
    </row>
    <row r="11" spans="1:39" ht="51" customHeight="1">
      <c r="A11" s="68" t="s">
        <v>460</v>
      </c>
      <c r="B11" s="306" t="s">
        <v>461</v>
      </c>
      <c r="C11" s="306" t="s">
        <v>462</v>
      </c>
      <c r="D11" s="159" t="s">
        <v>431</v>
      </c>
      <c r="E11" s="195" t="s">
        <v>432</v>
      </c>
      <c r="F11" s="182">
        <v>2762000</v>
      </c>
      <c r="G11" s="205">
        <v>1381000</v>
      </c>
      <c r="H11" s="146">
        <v>20</v>
      </c>
      <c r="I11" s="196">
        <v>10</v>
      </c>
      <c r="J11" s="146">
        <v>0</v>
      </c>
      <c r="K11" s="196" t="s">
        <v>433</v>
      </c>
      <c r="L11" s="146" t="s">
        <v>433</v>
      </c>
      <c r="M11" s="212" t="s">
        <v>440</v>
      </c>
      <c r="N11" s="146">
        <v>0</v>
      </c>
      <c r="O11" s="196" t="s">
        <v>433</v>
      </c>
      <c r="P11" s="146" t="s">
        <v>434</v>
      </c>
      <c r="Q11" s="171" t="s">
        <v>441</v>
      </c>
      <c r="R11" s="213"/>
      <c r="S11" s="214"/>
      <c r="T11" s="222"/>
      <c r="U11" s="215"/>
      <c r="V11" s="222"/>
      <c r="W11" s="215"/>
      <c r="X11" s="222"/>
      <c r="Y11" s="215"/>
      <c r="Z11" s="222"/>
      <c r="AA11" s="215"/>
      <c r="AB11" s="222"/>
      <c r="AK11" s="51"/>
      <c r="AL11" s="17"/>
      <c r="AM11" s="17" t="s">
        <v>436</v>
      </c>
    </row>
    <row r="12" spans="1:39" ht="64.5" customHeight="1">
      <c r="A12" s="69" t="s">
        <v>463</v>
      </c>
      <c r="B12" s="151" t="s">
        <v>464</v>
      </c>
      <c r="C12" s="151" t="s">
        <v>465</v>
      </c>
      <c r="D12" s="153" t="s">
        <v>445</v>
      </c>
      <c r="E12" s="171" t="s">
        <v>446</v>
      </c>
      <c r="F12" s="202">
        <v>0</v>
      </c>
      <c r="G12" s="206">
        <v>0</v>
      </c>
      <c r="H12" s="151">
        <v>58</v>
      </c>
      <c r="I12" s="196">
        <v>10</v>
      </c>
      <c r="J12" s="151">
        <v>0</v>
      </c>
      <c r="K12" s="171" t="s">
        <v>433</v>
      </c>
      <c r="L12" s="151" t="s">
        <v>440</v>
      </c>
      <c r="M12" s="171" t="s">
        <v>440</v>
      </c>
      <c r="N12" s="151">
        <v>0</v>
      </c>
      <c r="O12" s="171" t="s">
        <v>433</v>
      </c>
      <c r="P12" s="151" t="s">
        <v>434</v>
      </c>
      <c r="Q12" s="171" t="s">
        <v>435</v>
      </c>
      <c r="R12" s="152"/>
      <c r="S12" s="216"/>
      <c r="T12" s="127"/>
      <c r="U12" s="216"/>
      <c r="V12" s="127"/>
      <c r="W12" s="216"/>
      <c r="X12" s="127"/>
      <c r="Y12" s="216"/>
      <c r="Z12" s="127"/>
      <c r="AA12" s="216"/>
      <c r="AB12" s="127"/>
      <c r="AK12" s="51"/>
      <c r="AL12" s="17"/>
      <c r="AM12" s="17" t="s">
        <v>466</v>
      </c>
    </row>
    <row r="13" spans="1:39" ht="138" customHeight="1">
      <c r="A13" s="68" t="s">
        <v>467</v>
      </c>
      <c r="B13" s="304" t="s">
        <v>468</v>
      </c>
      <c r="C13" s="304" t="s">
        <v>469</v>
      </c>
      <c r="D13" s="304" t="s">
        <v>470</v>
      </c>
      <c r="E13" s="196" t="s">
        <v>471</v>
      </c>
      <c r="F13" s="204" t="s">
        <v>472</v>
      </c>
      <c r="G13" s="205">
        <v>25285714</v>
      </c>
      <c r="H13" s="146">
        <v>567</v>
      </c>
      <c r="I13" s="196">
        <v>10</v>
      </c>
      <c r="J13" s="146">
        <v>0</v>
      </c>
      <c r="K13" s="196" t="s">
        <v>433</v>
      </c>
      <c r="L13" s="146" t="s">
        <v>473</v>
      </c>
      <c r="M13" s="196" t="s">
        <v>440</v>
      </c>
      <c r="N13" s="146">
        <v>10</v>
      </c>
      <c r="O13" s="196" t="s">
        <v>433</v>
      </c>
      <c r="P13" s="146" t="s">
        <v>434</v>
      </c>
      <c r="Q13" s="196" t="s">
        <v>435</v>
      </c>
      <c r="R13" s="213"/>
      <c r="S13" s="215"/>
      <c r="T13" s="222"/>
      <c r="U13" s="196" t="s">
        <v>474</v>
      </c>
      <c r="V13" s="222"/>
      <c r="W13" s="215"/>
      <c r="X13" s="222"/>
      <c r="Y13" s="215"/>
      <c r="Z13" s="222"/>
      <c r="AA13" s="215"/>
      <c r="AB13" s="222"/>
      <c r="AK13" s="51"/>
      <c r="AL13" s="17"/>
      <c r="AM13" s="17" t="s">
        <v>475</v>
      </c>
    </row>
    <row r="14" spans="1:39" ht="51" customHeight="1">
      <c r="A14" s="69" t="s">
        <v>476</v>
      </c>
      <c r="B14" s="175" t="s">
        <v>477</v>
      </c>
      <c r="C14" s="153" t="s">
        <v>478</v>
      </c>
      <c r="D14" s="153" t="s">
        <v>431</v>
      </c>
      <c r="E14" s="171" t="s">
        <v>432</v>
      </c>
      <c r="F14" s="202">
        <v>676900</v>
      </c>
      <c r="G14" s="206">
        <v>338450</v>
      </c>
      <c r="H14" s="151">
        <v>7</v>
      </c>
      <c r="I14" s="196">
        <v>10</v>
      </c>
      <c r="J14" s="151">
        <v>0</v>
      </c>
      <c r="K14" s="196" t="s">
        <v>433</v>
      </c>
      <c r="L14" s="151" t="s">
        <v>440</v>
      </c>
      <c r="M14" s="196" t="s">
        <v>440</v>
      </c>
      <c r="N14" s="151">
        <v>0</v>
      </c>
      <c r="O14" s="196" t="s">
        <v>433</v>
      </c>
      <c r="P14" s="146" t="s">
        <v>434</v>
      </c>
      <c r="Q14" s="196" t="s">
        <v>435</v>
      </c>
      <c r="R14" s="152"/>
      <c r="S14" s="216"/>
      <c r="T14" s="127"/>
      <c r="U14" s="216"/>
      <c r="V14" s="127"/>
      <c r="W14" s="216"/>
      <c r="X14" s="127"/>
      <c r="Y14" s="216"/>
      <c r="Z14" s="127"/>
      <c r="AA14" s="216"/>
      <c r="AB14" s="127"/>
      <c r="AK14" s="51"/>
      <c r="AL14" s="17"/>
      <c r="AM14" s="17" t="s">
        <v>436</v>
      </c>
    </row>
    <row r="15" spans="1:39" ht="51" customHeight="1">
      <c r="A15" s="68" t="s">
        <v>479</v>
      </c>
      <c r="B15" s="292" t="s">
        <v>480</v>
      </c>
      <c r="C15" s="292" t="s">
        <v>481</v>
      </c>
      <c r="D15" s="160" t="s">
        <v>431</v>
      </c>
      <c r="E15" s="197" t="s">
        <v>432</v>
      </c>
      <c r="F15" s="182">
        <v>3867500</v>
      </c>
      <c r="G15" s="205">
        <v>1933750</v>
      </c>
      <c r="H15" s="146">
        <v>35</v>
      </c>
      <c r="I15" s="196">
        <v>10</v>
      </c>
      <c r="J15" s="146">
        <v>1</v>
      </c>
      <c r="K15" s="196" t="s">
        <v>433</v>
      </c>
      <c r="L15" s="146" t="s">
        <v>440</v>
      </c>
      <c r="M15" s="196" t="s">
        <v>440</v>
      </c>
      <c r="N15" s="146">
        <v>0</v>
      </c>
      <c r="O15" s="196" t="s">
        <v>433</v>
      </c>
      <c r="P15" s="146"/>
      <c r="Q15" s="171" t="s">
        <v>441</v>
      </c>
      <c r="R15" s="213"/>
      <c r="S15" s="214"/>
      <c r="T15" s="222"/>
      <c r="U15" s="215"/>
      <c r="V15" s="222"/>
      <c r="W15" s="215"/>
      <c r="X15" s="222"/>
      <c r="Y15" s="215"/>
      <c r="Z15" s="222"/>
      <c r="AA15" s="215"/>
      <c r="AB15" s="222"/>
      <c r="AK15" s="51"/>
      <c r="AL15" s="17"/>
      <c r="AM15" s="17" t="s">
        <v>436</v>
      </c>
    </row>
    <row r="16" spans="1:39" ht="71.25" customHeight="1">
      <c r="A16" s="135" t="s">
        <v>482</v>
      </c>
      <c r="B16" s="130" t="s">
        <v>483</v>
      </c>
      <c r="C16" s="130" t="s">
        <v>484</v>
      </c>
      <c r="D16" s="130" t="s">
        <v>451</v>
      </c>
      <c r="E16" s="193" t="s">
        <v>432</v>
      </c>
      <c r="F16" s="203">
        <v>0</v>
      </c>
      <c r="G16" s="207">
        <v>0</v>
      </c>
      <c r="H16" s="128">
        <v>1</v>
      </c>
      <c r="I16" s="196">
        <v>9</v>
      </c>
      <c r="J16" s="128">
        <v>1</v>
      </c>
      <c r="K16" s="210" t="s">
        <v>433</v>
      </c>
      <c r="L16" s="128" t="s">
        <v>473</v>
      </c>
      <c r="M16" s="212" t="s">
        <v>440</v>
      </c>
      <c r="N16" s="128"/>
      <c r="O16" s="210" t="s">
        <v>433</v>
      </c>
      <c r="P16" s="128" t="s">
        <v>434</v>
      </c>
      <c r="Q16" s="210" t="s">
        <v>441</v>
      </c>
      <c r="R16" s="128"/>
      <c r="S16" s="210"/>
      <c r="T16" s="128"/>
      <c r="U16" s="210"/>
      <c r="V16" s="128"/>
      <c r="W16" s="210"/>
      <c r="X16" s="128"/>
      <c r="Y16" s="210"/>
      <c r="Z16" s="128"/>
      <c r="AA16" s="210"/>
      <c r="AB16" s="128"/>
      <c r="AK16" s="129"/>
      <c r="AL16" s="129" t="s">
        <v>452</v>
      </c>
      <c r="AM16" s="129" t="s">
        <v>453</v>
      </c>
    </row>
    <row r="17" spans="1:39" ht="51" customHeight="1">
      <c r="A17" s="68" t="s">
        <v>485</v>
      </c>
      <c r="B17" s="306" t="s">
        <v>486</v>
      </c>
      <c r="C17" s="306" t="s">
        <v>487</v>
      </c>
      <c r="D17" s="159" t="s">
        <v>431</v>
      </c>
      <c r="E17" s="195" t="s">
        <v>432</v>
      </c>
      <c r="F17" s="182">
        <v>0</v>
      </c>
      <c r="G17" s="205">
        <v>0</v>
      </c>
      <c r="H17" s="146">
        <v>0</v>
      </c>
      <c r="I17" s="196">
        <v>10</v>
      </c>
      <c r="J17" s="146">
        <v>0</v>
      </c>
      <c r="K17" s="196" t="s">
        <v>433</v>
      </c>
      <c r="L17" s="146" t="s">
        <v>433</v>
      </c>
      <c r="M17" s="196" t="s">
        <v>433</v>
      </c>
      <c r="N17" s="146">
        <v>0</v>
      </c>
      <c r="O17" s="196" t="s">
        <v>433</v>
      </c>
      <c r="P17" s="146" t="s">
        <v>434</v>
      </c>
      <c r="Q17" s="171" t="s">
        <v>441</v>
      </c>
      <c r="R17" s="213"/>
      <c r="S17" s="214"/>
      <c r="T17" s="222"/>
      <c r="U17" s="215"/>
      <c r="V17" s="222"/>
      <c r="W17" s="215"/>
      <c r="X17" s="222"/>
      <c r="Y17" s="215"/>
      <c r="Z17" s="222"/>
      <c r="AA17" s="215"/>
      <c r="AB17" s="222"/>
      <c r="AK17" s="51"/>
      <c r="AL17" s="17"/>
      <c r="AM17" s="17" t="s">
        <v>436</v>
      </c>
    </row>
    <row r="18" spans="1:39" ht="85.5">
      <c r="A18" s="69" t="s">
        <v>488</v>
      </c>
      <c r="B18" s="160" t="s">
        <v>489</v>
      </c>
      <c r="C18" s="160" t="s">
        <v>490</v>
      </c>
      <c r="D18" s="160" t="s">
        <v>431</v>
      </c>
      <c r="E18" s="197" t="s">
        <v>432</v>
      </c>
      <c r="F18" s="182">
        <v>0</v>
      </c>
      <c r="G18" s="205">
        <v>0</v>
      </c>
      <c r="H18" s="146">
        <v>0</v>
      </c>
      <c r="I18" s="196">
        <v>10</v>
      </c>
      <c r="J18" s="146">
        <v>0</v>
      </c>
      <c r="K18" s="196" t="s">
        <v>433</v>
      </c>
      <c r="L18" s="146" t="s">
        <v>433</v>
      </c>
      <c r="M18" s="196" t="s">
        <v>433</v>
      </c>
      <c r="N18" s="151">
        <v>0</v>
      </c>
      <c r="O18" s="196" t="s">
        <v>433</v>
      </c>
      <c r="P18" s="146" t="s">
        <v>434</v>
      </c>
      <c r="Q18" s="171" t="s">
        <v>441</v>
      </c>
      <c r="R18" s="213"/>
      <c r="S18" s="214"/>
      <c r="T18" s="127"/>
      <c r="U18" s="216"/>
      <c r="V18" s="127"/>
      <c r="W18" s="216"/>
      <c r="X18" s="127"/>
      <c r="Y18" s="216"/>
      <c r="Z18" s="127"/>
      <c r="AA18" s="216"/>
      <c r="AB18" s="127"/>
      <c r="AK18" s="51"/>
      <c r="AL18" s="17"/>
      <c r="AM18" s="17" t="s">
        <v>436</v>
      </c>
    </row>
    <row r="19" spans="1:39" ht="84.75" customHeight="1">
      <c r="A19" s="136" t="s">
        <v>491</v>
      </c>
      <c r="B19" s="130" t="s">
        <v>492</v>
      </c>
      <c r="C19" s="130" t="s">
        <v>493</v>
      </c>
      <c r="D19" s="130" t="s">
        <v>451</v>
      </c>
      <c r="E19" s="193" t="s">
        <v>432</v>
      </c>
      <c r="F19" s="203">
        <v>0</v>
      </c>
      <c r="G19" s="207">
        <v>0</v>
      </c>
      <c r="H19" s="128">
        <v>0</v>
      </c>
      <c r="I19" s="196">
        <v>0</v>
      </c>
      <c r="J19" s="128">
        <v>0</v>
      </c>
      <c r="K19" s="210" t="s">
        <v>433</v>
      </c>
      <c r="L19" s="128" t="s">
        <v>440</v>
      </c>
      <c r="M19" s="212" t="s">
        <v>440</v>
      </c>
      <c r="N19" s="128"/>
      <c r="O19" s="210" t="s">
        <v>433</v>
      </c>
      <c r="P19" s="128" t="s">
        <v>434</v>
      </c>
      <c r="Q19" s="210" t="s">
        <v>441</v>
      </c>
      <c r="R19" s="128"/>
      <c r="S19" s="210"/>
      <c r="T19" s="128"/>
      <c r="U19" s="210"/>
      <c r="V19" s="128"/>
      <c r="W19" s="210"/>
      <c r="X19" s="128"/>
      <c r="Y19" s="210"/>
      <c r="Z19" s="128"/>
      <c r="AA19" s="210"/>
      <c r="AB19" s="128"/>
      <c r="AK19" s="129"/>
      <c r="AL19" s="129" t="s">
        <v>452</v>
      </c>
      <c r="AM19" s="129" t="s">
        <v>453</v>
      </c>
    </row>
    <row r="20" spans="1:39" ht="82.5" customHeight="1">
      <c r="A20" s="69" t="s">
        <v>494</v>
      </c>
      <c r="B20" s="169" t="s">
        <v>495</v>
      </c>
      <c r="C20" s="169" t="s">
        <v>496</v>
      </c>
      <c r="D20" s="159" t="s">
        <v>497</v>
      </c>
      <c r="E20" s="195" t="s">
        <v>498</v>
      </c>
      <c r="F20" s="202">
        <v>0</v>
      </c>
      <c r="G20" s="206">
        <v>0</v>
      </c>
      <c r="H20" s="151">
        <v>436</v>
      </c>
      <c r="I20" s="196">
        <v>10</v>
      </c>
      <c r="J20" s="151">
        <v>0</v>
      </c>
      <c r="K20" s="171" t="s">
        <v>433</v>
      </c>
      <c r="L20" s="151" t="s">
        <v>433</v>
      </c>
      <c r="M20" s="171" t="s">
        <v>433</v>
      </c>
      <c r="N20" s="151">
        <v>10</v>
      </c>
      <c r="O20" s="171" t="s">
        <v>433</v>
      </c>
      <c r="P20" s="151" t="s">
        <v>434</v>
      </c>
      <c r="Q20" s="171" t="s">
        <v>435</v>
      </c>
      <c r="R20" s="152"/>
      <c r="S20" s="216"/>
      <c r="T20" s="127"/>
      <c r="U20" s="216"/>
      <c r="V20" s="127"/>
      <c r="W20" s="216"/>
      <c r="X20" s="127"/>
      <c r="Y20" s="216"/>
      <c r="Z20" s="127"/>
      <c r="AA20" s="216"/>
      <c r="AB20" s="127"/>
      <c r="AK20" s="51"/>
      <c r="AL20" s="17"/>
      <c r="AM20" s="17" t="s">
        <v>466</v>
      </c>
    </row>
    <row r="21" spans="1:39" ht="99.75">
      <c r="A21" s="68" t="s">
        <v>499</v>
      </c>
      <c r="B21" s="103" t="s">
        <v>500</v>
      </c>
      <c r="C21" s="304" t="s">
        <v>501</v>
      </c>
      <c r="D21" s="153" t="s">
        <v>431</v>
      </c>
      <c r="E21" s="171" t="s">
        <v>432</v>
      </c>
      <c r="F21" s="182">
        <v>2418500</v>
      </c>
      <c r="G21" s="205">
        <v>1209250</v>
      </c>
      <c r="H21" s="146">
        <v>35</v>
      </c>
      <c r="I21" s="196">
        <v>10</v>
      </c>
      <c r="J21" s="146">
        <v>0</v>
      </c>
      <c r="K21" s="171" t="s">
        <v>433</v>
      </c>
      <c r="L21" s="146" t="s">
        <v>473</v>
      </c>
      <c r="M21" s="212" t="s">
        <v>440</v>
      </c>
      <c r="N21" s="146">
        <v>10</v>
      </c>
      <c r="O21" s="171" t="s">
        <v>433</v>
      </c>
      <c r="P21" s="128" t="s">
        <v>434</v>
      </c>
      <c r="Q21" s="171" t="s">
        <v>441</v>
      </c>
      <c r="R21" s="213"/>
      <c r="S21" s="217" t="s">
        <v>441</v>
      </c>
      <c r="T21" s="222"/>
      <c r="U21" s="215"/>
      <c r="V21" s="222"/>
      <c r="W21" s="215"/>
      <c r="X21" s="222"/>
      <c r="Y21" s="215"/>
      <c r="Z21" s="222"/>
      <c r="AA21" s="215"/>
      <c r="AB21" s="222"/>
      <c r="AK21" s="51"/>
      <c r="AL21" s="17"/>
      <c r="AM21" s="17" t="s">
        <v>436</v>
      </c>
    </row>
    <row r="22" spans="1:39" ht="128.25">
      <c r="A22" s="69" t="s">
        <v>502</v>
      </c>
      <c r="B22" s="153" t="s">
        <v>503</v>
      </c>
      <c r="C22" s="153" t="s">
        <v>504</v>
      </c>
      <c r="D22" s="153" t="s">
        <v>431</v>
      </c>
      <c r="E22" s="171" t="s">
        <v>432</v>
      </c>
      <c r="F22" s="202">
        <v>2614500</v>
      </c>
      <c r="G22" s="206">
        <v>1307250</v>
      </c>
      <c r="H22" s="151">
        <v>63</v>
      </c>
      <c r="I22" s="196">
        <v>10</v>
      </c>
      <c r="J22" s="151">
        <v>0</v>
      </c>
      <c r="K22" s="171" t="s">
        <v>433</v>
      </c>
      <c r="L22" s="151" t="s">
        <v>433</v>
      </c>
      <c r="M22" s="171" t="s">
        <v>473</v>
      </c>
      <c r="N22" s="151">
        <v>10</v>
      </c>
      <c r="O22" s="171" t="s">
        <v>433</v>
      </c>
      <c r="P22" s="151"/>
      <c r="Q22" s="171" t="s">
        <v>441</v>
      </c>
      <c r="R22" s="213"/>
      <c r="S22" s="217" t="s">
        <v>441</v>
      </c>
      <c r="T22" s="127"/>
      <c r="U22" s="216"/>
      <c r="V22" s="127"/>
      <c r="W22" s="216"/>
      <c r="X22" s="127"/>
      <c r="Y22" s="216"/>
      <c r="Z22" s="127"/>
      <c r="AA22" s="216"/>
      <c r="AB22" s="127"/>
      <c r="AK22" s="51"/>
      <c r="AL22" s="17"/>
      <c r="AM22" s="17" t="s">
        <v>436</v>
      </c>
    </row>
    <row r="23" spans="1:39" ht="114">
      <c r="A23" s="68" t="s">
        <v>505</v>
      </c>
      <c r="B23" s="304" t="s">
        <v>506</v>
      </c>
      <c r="C23" s="304" t="s">
        <v>507</v>
      </c>
      <c r="D23" s="304" t="s">
        <v>470</v>
      </c>
      <c r="E23" s="196" t="s">
        <v>471</v>
      </c>
      <c r="F23" s="182">
        <v>0</v>
      </c>
      <c r="G23" s="205">
        <v>0</v>
      </c>
      <c r="H23" s="146">
        <v>155</v>
      </c>
      <c r="I23" s="196">
        <v>10</v>
      </c>
      <c r="J23" s="146">
        <v>2</v>
      </c>
      <c r="K23" s="196" t="s">
        <v>433</v>
      </c>
      <c r="L23" s="146" t="s">
        <v>473</v>
      </c>
      <c r="M23" s="196" t="s">
        <v>440</v>
      </c>
      <c r="N23" s="146">
        <v>0</v>
      </c>
      <c r="O23" s="196" t="s">
        <v>433</v>
      </c>
      <c r="P23" s="146" t="s">
        <v>434</v>
      </c>
      <c r="Q23" s="196" t="s">
        <v>435</v>
      </c>
      <c r="R23" s="213"/>
      <c r="S23" s="218"/>
      <c r="T23" s="213"/>
      <c r="U23" s="218"/>
      <c r="V23" s="213"/>
      <c r="W23" s="215"/>
      <c r="X23" s="222"/>
      <c r="Y23" s="218"/>
      <c r="Z23" s="213"/>
      <c r="AA23" s="215"/>
      <c r="AB23" s="222"/>
      <c r="AK23" s="51"/>
      <c r="AL23" s="17"/>
      <c r="AM23" s="17" t="s">
        <v>475</v>
      </c>
    </row>
    <row r="24" spans="1:39" ht="85.5">
      <c r="A24" s="69" t="s">
        <v>508</v>
      </c>
      <c r="B24" s="153" t="s">
        <v>509</v>
      </c>
      <c r="C24" s="153" t="s">
        <v>510</v>
      </c>
      <c r="D24" s="153" t="s">
        <v>470</v>
      </c>
      <c r="E24" s="171" t="s">
        <v>471</v>
      </c>
      <c r="F24" s="182">
        <v>922578500</v>
      </c>
      <c r="G24" s="205">
        <v>0</v>
      </c>
      <c r="H24" s="146">
        <v>48</v>
      </c>
      <c r="I24" s="196">
        <v>10</v>
      </c>
      <c r="J24" s="146">
        <v>0</v>
      </c>
      <c r="K24" s="196" t="s">
        <v>433</v>
      </c>
      <c r="L24" s="146" t="s">
        <v>473</v>
      </c>
      <c r="M24" s="196" t="s">
        <v>440</v>
      </c>
      <c r="N24" s="146">
        <v>0</v>
      </c>
      <c r="O24" s="196" t="s">
        <v>433</v>
      </c>
      <c r="P24" s="146" t="s">
        <v>434</v>
      </c>
      <c r="Q24" s="171" t="s">
        <v>435</v>
      </c>
      <c r="R24" s="152"/>
      <c r="S24" s="216"/>
      <c r="T24" s="127"/>
      <c r="U24" s="216"/>
      <c r="V24" s="127"/>
      <c r="W24" s="216"/>
      <c r="X24" s="127"/>
      <c r="Y24" s="216"/>
      <c r="Z24" s="127"/>
      <c r="AA24" s="216"/>
      <c r="AB24" s="127"/>
      <c r="AK24" s="51"/>
      <c r="AL24" s="17"/>
      <c r="AM24" s="17" t="s">
        <v>475</v>
      </c>
    </row>
    <row r="25" spans="1:39" ht="213.75">
      <c r="A25" s="68" t="s">
        <v>511</v>
      </c>
      <c r="B25" s="304" t="s">
        <v>512</v>
      </c>
      <c r="C25" s="304" t="s">
        <v>513</v>
      </c>
      <c r="D25" s="304" t="s">
        <v>470</v>
      </c>
      <c r="E25" s="196" t="s">
        <v>471</v>
      </c>
      <c r="F25" s="182">
        <v>71092660000</v>
      </c>
      <c r="G25" s="205">
        <v>25285714</v>
      </c>
      <c r="H25" s="146">
        <v>84</v>
      </c>
      <c r="I25" s="196">
        <v>10</v>
      </c>
      <c r="J25" s="146">
        <v>2</v>
      </c>
      <c r="K25" s="196" t="s">
        <v>433</v>
      </c>
      <c r="L25" s="146" t="s">
        <v>473</v>
      </c>
      <c r="M25" s="196" t="s">
        <v>440</v>
      </c>
      <c r="N25" s="146">
        <v>0</v>
      </c>
      <c r="O25" s="196" t="s">
        <v>433</v>
      </c>
      <c r="P25" s="146" t="s">
        <v>434</v>
      </c>
      <c r="Q25" s="196" t="s">
        <v>435</v>
      </c>
      <c r="R25" s="213"/>
      <c r="S25" s="215"/>
      <c r="T25" s="222"/>
      <c r="U25" s="218" t="s">
        <v>514</v>
      </c>
      <c r="V25" s="222"/>
      <c r="W25" s="215"/>
      <c r="X25" s="222"/>
      <c r="Y25" s="215"/>
      <c r="Z25" s="222"/>
      <c r="AA25" s="215"/>
      <c r="AB25" s="222"/>
      <c r="AK25" s="51"/>
      <c r="AL25" s="17"/>
      <c r="AM25" s="17" t="s">
        <v>475</v>
      </c>
    </row>
    <row r="26" spans="1:39" ht="75.75" customHeight="1">
      <c r="A26" s="69" t="s">
        <v>515</v>
      </c>
      <c r="B26" s="153" t="s">
        <v>516</v>
      </c>
      <c r="C26" s="153" t="s">
        <v>517</v>
      </c>
      <c r="D26" s="153" t="s">
        <v>431</v>
      </c>
      <c r="E26" s="171" t="s">
        <v>432</v>
      </c>
      <c r="F26" s="202">
        <v>0</v>
      </c>
      <c r="G26" s="206">
        <v>0</v>
      </c>
      <c r="H26" s="151">
        <v>0</v>
      </c>
      <c r="I26" s="196">
        <v>10</v>
      </c>
      <c r="J26" s="151">
        <v>0</v>
      </c>
      <c r="K26" s="196" t="s">
        <v>433</v>
      </c>
      <c r="L26" s="151" t="s">
        <v>473</v>
      </c>
      <c r="M26" s="196" t="s">
        <v>440</v>
      </c>
      <c r="N26" s="151">
        <v>0</v>
      </c>
      <c r="O26" s="196" t="s">
        <v>433</v>
      </c>
      <c r="P26" s="146" t="s">
        <v>434</v>
      </c>
      <c r="Q26" s="196" t="s">
        <v>435</v>
      </c>
      <c r="R26" s="152"/>
      <c r="S26" s="216"/>
      <c r="T26" s="127"/>
      <c r="U26" s="216"/>
      <c r="V26" s="127"/>
      <c r="W26" s="216"/>
      <c r="X26" s="127"/>
      <c r="Y26" s="216"/>
      <c r="Z26" s="127"/>
      <c r="AA26" s="216"/>
      <c r="AB26" s="127"/>
      <c r="AK26" s="51"/>
      <c r="AL26" s="17"/>
      <c r="AM26" s="17" t="s">
        <v>436</v>
      </c>
    </row>
    <row r="27" spans="1:39" ht="40.5" customHeight="1">
      <c r="A27" s="68" t="s">
        <v>518</v>
      </c>
      <c r="B27" s="304" t="s">
        <v>519</v>
      </c>
      <c r="C27" s="304" t="s">
        <v>520</v>
      </c>
      <c r="D27" s="153" t="s">
        <v>431</v>
      </c>
      <c r="E27" s="171" t="s">
        <v>432</v>
      </c>
      <c r="F27" s="182">
        <v>6672300</v>
      </c>
      <c r="G27" s="205">
        <v>3336150</v>
      </c>
      <c r="H27" s="146">
        <v>69</v>
      </c>
      <c r="I27" s="196">
        <v>10</v>
      </c>
      <c r="J27" s="146">
        <v>0</v>
      </c>
      <c r="K27" s="196" t="s">
        <v>440</v>
      </c>
      <c r="L27" s="146" t="s">
        <v>473</v>
      </c>
      <c r="M27" s="196" t="s">
        <v>440</v>
      </c>
      <c r="N27" s="146">
        <v>10</v>
      </c>
      <c r="O27" s="196" t="s">
        <v>433</v>
      </c>
      <c r="P27" s="146" t="s">
        <v>434</v>
      </c>
      <c r="Q27" s="196" t="s">
        <v>441</v>
      </c>
      <c r="R27" s="213"/>
      <c r="S27" s="215"/>
      <c r="T27" s="222"/>
      <c r="U27" s="215"/>
      <c r="V27" s="222"/>
      <c r="W27" s="215"/>
      <c r="X27" s="222"/>
      <c r="Y27" s="215"/>
      <c r="Z27" s="222"/>
      <c r="AA27" s="215"/>
      <c r="AB27" s="222"/>
      <c r="AK27" s="51"/>
      <c r="AL27" s="17"/>
      <c r="AM27" s="17" t="s">
        <v>436</v>
      </c>
    </row>
    <row r="28" spans="1:39" ht="199.5">
      <c r="A28" s="69" t="s">
        <v>521</v>
      </c>
      <c r="B28" s="153" t="s">
        <v>522</v>
      </c>
      <c r="C28" s="153" t="s">
        <v>523</v>
      </c>
      <c r="D28" s="153" t="s">
        <v>470</v>
      </c>
      <c r="E28" s="171" t="s">
        <v>471</v>
      </c>
      <c r="F28" s="182">
        <v>5932792331</v>
      </c>
      <c r="G28" s="205">
        <v>0</v>
      </c>
      <c r="H28" s="146">
        <v>48</v>
      </c>
      <c r="I28" s="196">
        <v>10</v>
      </c>
      <c r="J28" s="146">
        <v>0</v>
      </c>
      <c r="K28" s="196" t="s">
        <v>433</v>
      </c>
      <c r="L28" s="146" t="s">
        <v>473</v>
      </c>
      <c r="M28" s="196" t="s">
        <v>440</v>
      </c>
      <c r="N28" s="146">
        <v>0</v>
      </c>
      <c r="O28" s="196" t="s">
        <v>433</v>
      </c>
      <c r="P28" s="146" t="s">
        <v>434</v>
      </c>
      <c r="Q28" s="171" t="s">
        <v>435</v>
      </c>
      <c r="R28" s="152"/>
      <c r="S28" s="216"/>
      <c r="T28" s="127"/>
      <c r="U28" s="216"/>
      <c r="V28" s="127"/>
      <c r="W28" s="216"/>
      <c r="X28" s="127"/>
      <c r="Y28" s="216"/>
      <c r="Z28" s="127"/>
      <c r="AA28" s="216"/>
      <c r="AB28" s="127"/>
      <c r="AK28" s="51"/>
      <c r="AL28" s="17"/>
      <c r="AM28" s="17" t="s">
        <v>475</v>
      </c>
    </row>
    <row r="29" spans="1:39" ht="114">
      <c r="A29" s="68" t="s">
        <v>524</v>
      </c>
      <c r="B29" s="164" t="s">
        <v>525</v>
      </c>
      <c r="C29" s="292" t="s">
        <v>526</v>
      </c>
      <c r="D29" s="292" t="s">
        <v>470</v>
      </c>
      <c r="E29" s="192" t="s">
        <v>471</v>
      </c>
      <c r="F29" s="182">
        <v>18930183287</v>
      </c>
      <c r="G29" s="205">
        <v>770571881</v>
      </c>
      <c r="H29" s="149">
        <v>26811</v>
      </c>
      <c r="I29" s="196">
        <v>10</v>
      </c>
      <c r="J29" s="146">
        <v>0</v>
      </c>
      <c r="K29" s="196" t="s">
        <v>433</v>
      </c>
      <c r="L29" s="146" t="s">
        <v>473</v>
      </c>
      <c r="M29" s="196" t="s">
        <v>440</v>
      </c>
      <c r="N29" s="146">
        <v>0</v>
      </c>
      <c r="O29" s="196" t="s">
        <v>433</v>
      </c>
      <c r="P29" s="146" t="s">
        <v>527</v>
      </c>
      <c r="Q29" s="196" t="s">
        <v>435</v>
      </c>
      <c r="R29" s="213"/>
      <c r="S29" s="218" t="s">
        <v>441</v>
      </c>
      <c r="T29" s="146"/>
      <c r="U29" s="196"/>
      <c r="V29" s="222"/>
      <c r="W29" s="215"/>
      <c r="X29" s="222"/>
      <c r="Y29" s="215"/>
      <c r="Z29" s="222"/>
      <c r="AA29" s="215"/>
      <c r="AB29" s="222"/>
      <c r="AK29" s="51"/>
      <c r="AL29" s="17"/>
      <c r="AM29" s="17" t="s">
        <v>475</v>
      </c>
    </row>
    <row r="30" spans="1:39" ht="60">
      <c r="A30" s="135" t="s">
        <v>528</v>
      </c>
      <c r="B30" s="130" t="s">
        <v>529</v>
      </c>
      <c r="C30" s="130" t="s">
        <v>530</v>
      </c>
      <c r="D30" s="130" t="s">
        <v>451</v>
      </c>
      <c r="E30" s="193" t="s">
        <v>432</v>
      </c>
      <c r="F30" s="203">
        <v>0</v>
      </c>
      <c r="G30" s="207">
        <v>0</v>
      </c>
      <c r="H30" s="128">
        <v>2</v>
      </c>
      <c r="I30" s="196">
        <v>9</v>
      </c>
      <c r="J30" s="128">
        <v>3</v>
      </c>
      <c r="K30" s="210" t="s">
        <v>433</v>
      </c>
      <c r="L30" s="128"/>
      <c r="M30" s="212" t="s">
        <v>440</v>
      </c>
      <c r="N30" s="128"/>
      <c r="O30" s="210" t="s">
        <v>433</v>
      </c>
      <c r="P30" s="128" t="s">
        <v>434</v>
      </c>
      <c r="Q30" s="210" t="s">
        <v>441</v>
      </c>
      <c r="R30" s="128"/>
      <c r="S30" s="210"/>
      <c r="T30" s="128"/>
      <c r="U30" s="210"/>
      <c r="V30" s="128"/>
      <c r="W30" s="210"/>
      <c r="X30" s="128"/>
      <c r="Y30" s="210"/>
      <c r="Z30" s="128"/>
      <c r="AA30" s="210"/>
      <c r="AB30" s="128"/>
      <c r="AK30" s="129"/>
      <c r="AL30" s="129" t="s">
        <v>452</v>
      </c>
      <c r="AM30" s="129" t="s">
        <v>453</v>
      </c>
    </row>
    <row r="31" spans="1:39" ht="57" customHeight="1">
      <c r="A31" s="68" t="s">
        <v>531</v>
      </c>
      <c r="B31" s="293" t="s">
        <v>532</v>
      </c>
      <c r="C31" s="293" t="s">
        <v>533</v>
      </c>
      <c r="D31" s="158" t="s">
        <v>431</v>
      </c>
      <c r="E31" s="194" t="s">
        <v>432</v>
      </c>
      <c r="F31" s="182">
        <v>621500</v>
      </c>
      <c r="G31" s="205">
        <v>310750</v>
      </c>
      <c r="H31" s="146">
        <v>5</v>
      </c>
      <c r="I31" s="196">
        <v>10</v>
      </c>
      <c r="J31" s="146">
        <v>0</v>
      </c>
      <c r="K31" s="196" t="s">
        <v>433</v>
      </c>
      <c r="L31" s="146" t="s">
        <v>433</v>
      </c>
      <c r="M31" s="196" t="s">
        <v>473</v>
      </c>
      <c r="N31" s="146">
        <v>0</v>
      </c>
      <c r="O31" s="196" t="s">
        <v>433</v>
      </c>
      <c r="P31" s="146" t="s">
        <v>434</v>
      </c>
      <c r="Q31" s="196" t="s">
        <v>441</v>
      </c>
      <c r="R31" s="213"/>
      <c r="S31" s="215"/>
      <c r="T31" s="222"/>
      <c r="U31" s="215"/>
      <c r="V31" s="222"/>
      <c r="W31" s="215"/>
      <c r="X31" s="222"/>
      <c r="Y31" s="215"/>
      <c r="Z31" s="222"/>
      <c r="AA31" s="215"/>
      <c r="AB31" s="222"/>
      <c r="AK31" s="51"/>
      <c r="AL31" s="17"/>
      <c r="AM31" s="17" t="s">
        <v>436</v>
      </c>
    </row>
    <row r="32" spans="1:39" ht="77.25" customHeight="1">
      <c r="A32" s="135" t="s">
        <v>534</v>
      </c>
      <c r="B32" s="130" t="s">
        <v>535</v>
      </c>
      <c r="C32" s="130" t="s">
        <v>536</v>
      </c>
      <c r="D32" s="130" t="s">
        <v>451</v>
      </c>
      <c r="E32" s="193" t="s">
        <v>432</v>
      </c>
      <c r="F32" s="203">
        <v>0</v>
      </c>
      <c r="G32" s="207">
        <v>0</v>
      </c>
      <c r="H32" s="128">
        <v>0</v>
      </c>
      <c r="I32" s="196">
        <v>0</v>
      </c>
      <c r="J32" s="128">
        <v>0</v>
      </c>
      <c r="K32" s="210" t="s">
        <v>433</v>
      </c>
      <c r="L32" s="128" t="s">
        <v>440</v>
      </c>
      <c r="M32" s="212" t="s">
        <v>440</v>
      </c>
      <c r="N32" s="128"/>
      <c r="O32" s="210" t="s">
        <v>433</v>
      </c>
      <c r="P32" s="128" t="s">
        <v>434</v>
      </c>
      <c r="Q32" s="210" t="s">
        <v>441</v>
      </c>
      <c r="R32" s="128"/>
      <c r="S32" s="210"/>
      <c r="T32" s="128"/>
      <c r="U32" s="210"/>
      <c r="V32" s="128"/>
      <c r="W32" s="210"/>
      <c r="X32" s="128"/>
      <c r="Y32" s="210"/>
      <c r="Z32" s="128"/>
      <c r="AA32" s="210"/>
      <c r="AB32" s="128"/>
      <c r="AK32" s="129"/>
      <c r="AL32" s="129" t="s">
        <v>452</v>
      </c>
      <c r="AM32" s="129" t="s">
        <v>453</v>
      </c>
    </row>
    <row r="33" spans="1:39" ht="57">
      <c r="A33" s="68" t="s">
        <v>537</v>
      </c>
      <c r="B33" s="306" t="s">
        <v>538</v>
      </c>
      <c r="C33" s="306" t="s">
        <v>539</v>
      </c>
      <c r="D33" s="159" t="s">
        <v>431</v>
      </c>
      <c r="E33" s="195" t="s">
        <v>432</v>
      </c>
      <c r="F33" s="182">
        <v>0</v>
      </c>
      <c r="G33" s="205">
        <v>0</v>
      </c>
      <c r="H33" s="146">
        <v>0</v>
      </c>
      <c r="I33" s="196">
        <v>10</v>
      </c>
      <c r="J33" s="146">
        <v>0</v>
      </c>
      <c r="K33" s="210" t="s">
        <v>433</v>
      </c>
      <c r="L33" s="146" t="s">
        <v>473</v>
      </c>
      <c r="M33" s="210" t="s">
        <v>433</v>
      </c>
      <c r="N33" s="146">
        <v>10</v>
      </c>
      <c r="O33" s="210" t="s">
        <v>433</v>
      </c>
      <c r="P33" s="128" t="s">
        <v>434</v>
      </c>
      <c r="Q33" s="210" t="s">
        <v>441</v>
      </c>
      <c r="R33" s="213"/>
      <c r="S33" s="215"/>
      <c r="T33" s="222"/>
      <c r="U33" s="215"/>
      <c r="V33" s="222"/>
      <c r="W33" s="215"/>
      <c r="X33" s="222"/>
      <c r="Y33" s="215"/>
      <c r="Z33" s="222"/>
      <c r="AA33" s="215"/>
      <c r="AB33" s="222"/>
      <c r="AK33" s="51"/>
      <c r="AL33" s="17"/>
      <c r="AM33" s="17" t="s">
        <v>436</v>
      </c>
    </row>
    <row r="34" spans="1:39" ht="99.75">
      <c r="A34" s="69" t="s">
        <v>540</v>
      </c>
      <c r="B34" s="153" t="s">
        <v>541</v>
      </c>
      <c r="C34" s="153" t="s">
        <v>542</v>
      </c>
      <c r="D34" s="153" t="s">
        <v>431</v>
      </c>
      <c r="E34" s="171" t="s">
        <v>432</v>
      </c>
      <c r="F34" s="202">
        <v>1409300</v>
      </c>
      <c r="G34" s="206">
        <v>704650</v>
      </c>
      <c r="H34" s="151">
        <v>17</v>
      </c>
      <c r="I34" s="196">
        <v>10</v>
      </c>
      <c r="J34" s="151">
        <v>0</v>
      </c>
      <c r="K34" s="171" t="s">
        <v>473</v>
      </c>
      <c r="L34" s="151" t="s">
        <v>473</v>
      </c>
      <c r="M34" s="171" t="s">
        <v>473</v>
      </c>
      <c r="N34" s="151">
        <v>0</v>
      </c>
      <c r="O34" s="171" t="s">
        <v>433</v>
      </c>
      <c r="P34" s="151" t="s">
        <v>434</v>
      </c>
      <c r="Q34" s="171" t="s">
        <v>441</v>
      </c>
      <c r="R34" s="152"/>
      <c r="S34" s="216"/>
      <c r="T34" s="127"/>
      <c r="U34" s="216"/>
      <c r="V34" s="127"/>
      <c r="W34" s="216"/>
      <c r="X34" s="127"/>
      <c r="Y34" s="216"/>
      <c r="Z34" s="127"/>
      <c r="AA34" s="216"/>
      <c r="AB34" s="127"/>
      <c r="AK34" s="51"/>
      <c r="AL34" s="17"/>
      <c r="AM34" s="17" t="s">
        <v>436</v>
      </c>
    </row>
    <row r="35" spans="1:39" ht="57">
      <c r="A35" s="68" t="s">
        <v>543</v>
      </c>
      <c r="B35" s="304" t="s">
        <v>544</v>
      </c>
      <c r="C35" s="153" t="s">
        <v>545</v>
      </c>
      <c r="D35" s="153" t="s">
        <v>431</v>
      </c>
      <c r="E35" s="171" t="s">
        <v>432</v>
      </c>
      <c r="F35" s="182">
        <v>0</v>
      </c>
      <c r="G35" s="205">
        <v>0</v>
      </c>
      <c r="H35" s="146">
        <v>0</v>
      </c>
      <c r="I35" s="196">
        <v>10</v>
      </c>
      <c r="J35" s="146">
        <v>0</v>
      </c>
      <c r="K35" s="196" t="s">
        <v>433</v>
      </c>
      <c r="L35" s="146" t="s">
        <v>433</v>
      </c>
      <c r="M35" s="196" t="s">
        <v>433</v>
      </c>
      <c r="N35" s="146">
        <v>0</v>
      </c>
      <c r="O35" s="196" t="s">
        <v>433</v>
      </c>
      <c r="P35" s="146" t="s">
        <v>434</v>
      </c>
      <c r="Q35" s="196" t="s">
        <v>435</v>
      </c>
      <c r="R35" s="213"/>
      <c r="S35" s="215"/>
      <c r="T35" s="222"/>
      <c r="U35" s="215"/>
      <c r="V35" s="222"/>
      <c r="W35" s="215"/>
      <c r="X35" s="222"/>
      <c r="Y35" s="215"/>
      <c r="Z35" s="222"/>
      <c r="AA35" s="215"/>
      <c r="AB35" s="222"/>
      <c r="AK35" s="51"/>
      <c r="AL35" s="17"/>
      <c r="AM35" s="17" t="s">
        <v>436</v>
      </c>
    </row>
    <row r="36" spans="1:39" ht="42" customHeight="1">
      <c r="A36" s="69" t="s">
        <v>546</v>
      </c>
      <c r="B36" s="153" t="s">
        <v>547</v>
      </c>
      <c r="C36" s="153" t="s">
        <v>548</v>
      </c>
      <c r="D36" s="153" t="s">
        <v>431</v>
      </c>
      <c r="E36" s="171" t="s">
        <v>432</v>
      </c>
      <c r="F36" s="202">
        <v>0</v>
      </c>
      <c r="G36" s="206">
        <v>0</v>
      </c>
      <c r="H36" s="151">
        <v>0</v>
      </c>
      <c r="I36" s="196">
        <v>10</v>
      </c>
      <c r="J36" s="151">
        <v>0</v>
      </c>
      <c r="K36" s="196" t="s">
        <v>433</v>
      </c>
      <c r="L36" s="151" t="s">
        <v>433</v>
      </c>
      <c r="M36" s="196" t="s">
        <v>433</v>
      </c>
      <c r="N36" s="151">
        <v>0</v>
      </c>
      <c r="O36" s="196" t="s">
        <v>433</v>
      </c>
      <c r="P36" s="146" t="s">
        <v>434</v>
      </c>
      <c r="Q36" s="196" t="s">
        <v>435</v>
      </c>
      <c r="R36" s="152"/>
      <c r="S36" s="216"/>
      <c r="T36" s="127"/>
      <c r="U36" s="216"/>
      <c r="V36" s="127"/>
      <c r="W36" s="216"/>
      <c r="X36" s="127"/>
      <c r="Y36" s="216"/>
      <c r="Z36" s="127"/>
      <c r="AA36" s="216"/>
      <c r="AB36" s="127"/>
      <c r="AK36" s="51"/>
      <c r="AL36" s="17"/>
      <c r="AM36" s="17" t="s">
        <v>436</v>
      </c>
    </row>
    <row r="37" spans="1:39" ht="99.75">
      <c r="A37" s="68" t="s">
        <v>549</v>
      </c>
      <c r="B37" s="304" t="s">
        <v>550</v>
      </c>
      <c r="C37" s="304" t="s">
        <v>551</v>
      </c>
      <c r="D37" s="153" t="s">
        <v>431</v>
      </c>
      <c r="E37" s="171" t="s">
        <v>432</v>
      </c>
      <c r="F37" s="182">
        <v>0</v>
      </c>
      <c r="G37" s="205">
        <v>0</v>
      </c>
      <c r="H37" s="146">
        <v>0</v>
      </c>
      <c r="I37" s="196">
        <v>10</v>
      </c>
      <c r="J37" s="146">
        <v>0</v>
      </c>
      <c r="K37" s="196" t="s">
        <v>433</v>
      </c>
      <c r="L37" s="146" t="s">
        <v>433</v>
      </c>
      <c r="M37" s="196" t="s">
        <v>433</v>
      </c>
      <c r="N37" s="146">
        <v>0</v>
      </c>
      <c r="O37" s="196" t="s">
        <v>433</v>
      </c>
      <c r="P37" s="146" t="s">
        <v>434</v>
      </c>
      <c r="Q37" s="196" t="s">
        <v>435</v>
      </c>
      <c r="R37" s="213"/>
      <c r="S37" s="215"/>
      <c r="T37" s="222"/>
      <c r="U37" s="215"/>
      <c r="V37" s="222"/>
      <c r="W37" s="215"/>
      <c r="X37" s="222"/>
      <c r="Y37" s="215"/>
      <c r="Z37" s="222"/>
      <c r="AA37" s="215"/>
      <c r="AB37" s="222"/>
      <c r="AK37" s="51"/>
      <c r="AL37" s="17"/>
      <c r="AM37" s="17" t="s">
        <v>436</v>
      </c>
    </row>
    <row r="38" spans="1:39" ht="256.5">
      <c r="A38" s="69" t="s">
        <v>552</v>
      </c>
      <c r="B38" s="160" t="s">
        <v>553</v>
      </c>
      <c r="C38" s="160" t="s">
        <v>554</v>
      </c>
      <c r="D38" s="160" t="s">
        <v>470</v>
      </c>
      <c r="E38" s="197" t="s">
        <v>471</v>
      </c>
      <c r="F38" s="182">
        <f>10880297178+745492642</f>
        <v>11625789820</v>
      </c>
      <c r="G38" s="205">
        <v>25285714</v>
      </c>
      <c r="H38" s="146">
        <v>625</v>
      </c>
      <c r="I38" s="196">
        <v>10</v>
      </c>
      <c r="J38" s="146">
        <v>0</v>
      </c>
      <c r="K38" s="196" t="s">
        <v>433</v>
      </c>
      <c r="L38" s="146" t="s">
        <v>473</v>
      </c>
      <c r="M38" s="196" t="s">
        <v>440</v>
      </c>
      <c r="N38" s="146">
        <v>0</v>
      </c>
      <c r="O38" s="196" t="s">
        <v>433</v>
      </c>
      <c r="P38" s="146" t="s">
        <v>434</v>
      </c>
      <c r="Q38" s="171" t="s">
        <v>435</v>
      </c>
      <c r="R38" s="152"/>
      <c r="S38" s="216"/>
      <c r="T38" s="127"/>
      <c r="U38" s="196" t="s">
        <v>514</v>
      </c>
      <c r="V38" s="127"/>
      <c r="W38" s="216"/>
      <c r="X38" s="127"/>
      <c r="Y38" s="216"/>
      <c r="Z38" s="127"/>
      <c r="AA38" s="216"/>
      <c r="AB38" s="127"/>
      <c r="AK38" s="51"/>
      <c r="AL38" s="17"/>
      <c r="AM38" s="17" t="s">
        <v>475</v>
      </c>
    </row>
    <row r="39" spans="1:39" ht="99" customHeight="1">
      <c r="A39" s="136" t="s">
        <v>555</v>
      </c>
      <c r="B39" s="130" t="s">
        <v>556</v>
      </c>
      <c r="C39" s="130" t="s">
        <v>557</v>
      </c>
      <c r="D39" s="130" t="s">
        <v>451</v>
      </c>
      <c r="E39" s="193" t="s">
        <v>558</v>
      </c>
      <c r="F39" s="203">
        <v>0</v>
      </c>
      <c r="G39" s="207">
        <v>0</v>
      </c>
      <c r="H39" s="128">
        <v>0</v>
      </c>
      <c r="I39" s="196">
        <v>0</v>
      </c>
      <c r="J39" s="128">
        <v>0</v>
      </c>
      <c r="K39" s="210" t="s">
        <v>433</v>
      </c>
      <c r="L39" s="128" t="s">
        <v>440</v>
      </c>
      <c r="M39" s="212" t="s">
        <v>440</v>
      </c>
      <c r="N39" s="128"/>
      <c r="O39" s="210" t="s">
        <v>433</v>
      </c>
      <c r="P39" s="128" t="s">
        <v>434</v>
      </c>
      <c r="Q39" s="210" t="s">
        <v>441</v>
      </c>
      <c r="R39" s="128"/>
      <c r="S39" s="210"/>
      <c r="T39" s="128"/>
      <c r="U39" s="210"/>
      <c r="V39" s="128"/>
      <c r="W39" s="210"/>
      <c r="X39" s="128"/>
      <c r="Y39" s="210"/>
      <c r="Z39" s="128"/>
      <c r="AA39" s="210"/>
      <c r="AB39" s="128"/>
      <c r="AK39" s="129"/>
      <c r="AL39" s="129" t="s">
        <v>452</v>
      </c>
      <c r="AM39" s="129" t="s">
        <v>453</v>
      </c>
    </row>
    <row r="40" spans="1:39" ht="47.25" customHeight="1">
      <c r="A40" s="69" t="s">
        <v>559</v>
      </c>
      <c r="B40" s="159" t="s">
        <v>560</v>
      </c>
      <c r="C40" s="159" t="s">
        <v>561</v>
      </c>
      <c r="D40" s="159" t="s">
        <v>431</v>
      </c>
      <c r="E40" s="195" t="s">
        <v>432</v>
      </c>
      <c r="F40" s="202">
        <v>7181200</v>
      </c>
      <c r="G40" s="206">
        <v>3590600</v>
      </c>
      <c r="H40" s="151">
        <v>52</v>
      </c>
      <c r="I40" s="196">
        <v>10</v>
      </c>
      <c r="J40" s="151">
        <v>0</v>
      </c>
      <c r="K40" s="171" t="s">
        <v>433</v>
      </c>
      <c r="L40" s="151" t="s">
        <v>433</v>
      </c>
      <c r="M40" s="171" t="s">
        <v>473</v>
      </c>
      <c r="N40" s="151">
        <v>0</v>
      </c>
      <c r="O40" s="171" t="s">
        <v>433</v>
      </c>
      <c r="P40" s="151" t="s">
        <v>434</v>
      </c>
      <c r="Q40" s="171" t="s">
        <v>441</v>
      </c>
      <c r="R40" s="152"/>
      <c r="S40" s="216"/>
      <c r="T40" s="127"/>
      <c r="U40" s="216"/>
      <c r="V40" s="127"/>
      <c r="W40" s="216"/>
      <c r="X40" s="127"/>
      <c r="Y40" s="216"/>
      <c r="Z40" s="127"/>
      <c r="AA40" s="216"/>
      <c r="AB40" s="127"/>
      <c r="AK40" s="51"/>
      <c r="AL40" s="17"/>
      <c r="AM40" s="17" t="s">
        <v>436</v>
      </c>
    </row>
    <row r="41" spans="1:39" ht="85.5">
      <c r="A41" s="68" t="s">
        <v>562</v>
      </c>
      <c r="B41" s="304" t="s">
        <v>563</v>
      </c>
      <c r="C41" s="304" t="s">
        <v>564</v>
      </c>
      <c r="D41" s="304" t="s">
        <v>470</v>
      </c>
      <c r="E41" s="196" t="s">
        <v>471</v>
      </c>
      <c r="F41" s="182">
        <v>2320500</v>
      </c>
      <c r="G41" s="205">
        <v>25285714</v>
      </c>
      <c r="H41" s="146">
        <v>21</v>
      </c>
      <c r="I41" s="196">
        <v>10</v>
      </c>
      <c r="J41" s="146">
        <v>0</v>
      </c>
      <c r="K41" s="196" t="s">
        <v>433</v>
      </c>
      <c r="L41" s="146" t="s">
        <v>473</v>
      </c>
      <c r="M41" s="196" t="s">
        <v>440</v>
      </c>
      <c r="N41" s="146">
        <v>0</v>
      </c>
      <c r="O41" s="196" t="s">
        <v>433</v>
      </c>
      <c r="P41" s="146" t="s">
        <v>434</v>
      </c>
      <c r="Q41" s="196" t="s">
        <v>435</v>
      </c>
      <c r="R41" s="213"/>
      <c r="S41" s="215"/>
      <c r="T41" s="222"/>
      <c r="U41" s="215"/>
      <c r="V41" s="222"/>
      <c r="W41" s="215"/>
      <c r="X41" s="222"/>
      <c r="Y41" s="215"/>
      <c r="Z41" s="222"/>
      <c r="AA41" s="215"/>
      <c r="AB41" s="222"/>
      <c r="AK41" s="51"/>
      <c r="AL41" s="17"/>
      <c r="AM41" s="17" t="s">
        <v>475</v>
      </c>
    </row>
    <row r="42" spans="1:39" ht="142.5">
      <c r="A42" s="69" t="s">
        <v>565</v>
      </c>
      <c r="B42" s="166" t="s">
        <v>566</v>
      </c>
      <c r="C42" s="170" t="s">
        <v>567</v>
      </c>
      <c r="D42" s="153" t="s">
        <v>470</v>
      </c>
      <c r="E42" s="171" t="s">
        <v>471</v>
      </c>
      <c r="F42" s="182">
        <v>0</v>
      </c>
      <c r="G42" s="205">
        <v>25285714</v>
      </c>
      <c r="H42" s="146">
        <v>58</v>
      </c>
      <c r="I42" s="196">
        <v>10</v>
      </c>
      <c r="J42" s="146">
        <v>0</v>
      </c>
      <c r="K42" s="196" t="s">
        <v>433</v>
      </c>
      <c r="L42" s="146" t="s">
        <v>473</v>
      </c>
      <c r="M42" s="196" t="s">
        <v>440</v>
      </c>
      <c r="N42" s="146">
        <v>0</v>
      </c>
      <c r="O42" s="196" t="s">
        <v>433</v>
      </c>
      <c r="P42" s="146" t="s">
        <v>434</v>
      </c>
      <c r="Q42" s="171" t="s">
        <v>435</v>
      </c>
      <c r="R42" s="152"/>
      <c r="S42" s="216"/>
      <c r="T42" s="127"/>
      <c r="U42" s="196" t="s">
        <v>514</v>
      </c>
      <c r="V42" s="127"/>
      <c r="W42" s="216"/>
      <c r="X42" s="127"/>
      <c r="Y42" s="216"/>
      <c r="Z42" s="127"/>
      <c r="AA42" s="216"/>
      <c r="AB42" s="127"/>
      <c r="AK42" s="51"/>
      <c r="AL42" s="17"/>
      <c r="AM42" s="17" t="s">
        <v>436</v>
      </c>
    </row>
    <row r="43" spans="1:39" ht="46.5" customHeight="1">
      <c r="A43" s="68" t="s">
        <v>568</v>
      </c>
      <c r="B43" s="304" t="s">
        <v>569</v>
      </c>
      <c r="C43" s="304" t="s">
        <v>570</v>
      </c>
      <c r="D43" s="153" t="s">
        <v>431</v>
      </c>
      <c r="E43" s="171" t="s">
        <v>432</v>
      </c>
      <c r="F43" s="182">
        <v>0</v>
      </c>
      <c r="G43" s="205">
        <v>0</v>
      </c>
      <c r="H43" s="146">
        <v>0</v>
      </c>
      <c r="I43" s="196">
        <v>10</v>
      </c>
      <c r="J43" s="146">
        <v>0</v>
      </c>
      <c r="K43" s="196" t="s">
        <v>433</v>
      </c>
      <c r="L43" s="146" t="s">
        <v>433</v>
      </c>
      <c r="M43" s="196" t="s">
        <v>433</v>
      </c>
      <c r="N43" s="146">
        <v>0</v>
      </c>
      <c r="O43" s="196" t="s">
        <v>433</v>
      </c>
      <c r="P43" s="146" t="s">
        <v>434</v>
      </c>
      <c r="Q43" s="196" t="s">
        <v>435</v>
      </c>
      <c r="R43" s="213"/>
      <c r="S43" s="215"/>
      <c r="T43" s="222"/>
      <c r="U43" s="215"/>
      <c r="V43" s="222"/>
      <c r="W43" s="215"/>
      <c r="X43" s="222"/>
      <c r="Y43" s="215"/>
      <c r="Z43" s="222"/>
      <c r="AA43" s="215"/>
      <c r="AB43" s="222"/>
      <c r="AK43" s="51"/>
      <c r="AL43" s="17"/>
      <c r="AM43" s="17" t="s">
        <v>436</v>
      </c>
    </row>
    <row r="44" spans="1:39" ht="119.25" customHeight="1">
      <c r="A44" s="69" t="s">
        <v>571</v>
      </c>
      <c r="B44" s="165" t="s">
        <v>572</v>
      </c>
      <c r="C44" s="160" t="s">
        <v>573</v>
      </c>
      <c r="D44" s="160" t="s">
        <v>470</v>
      </c>
      <c r="E44" s="197" t="s">
        <v>471</v>
      </c>
      <c r="F44" s="182">
        <v>0</v>
      </c>
      <c r="G44" s="205">
        <v>25285714</v>
      </c>
      <c r="H44" s="146">
        <v>18906</v>
      </c>
      <c r="I44" s="196">
        <v>10</v>
      </c>
      <c r="J44" s="146">
        <v>1</v>
      </c>
      <c r="K44" s="196" t="s">
        <v>433</v>
      </c>
      <c r="L44" s="146" t="s">
        <v>473</v>
      </c>
      <c r="M44" s="196" t="s">
        <v>440</v>
      </c>
      <c r="N44" s="146">
        <v>0</v>
      </c>
      <c r="O44" s="196" t="s">
        <v>433</v>
      </c>
      <c r="P44" s="146" t="s">
        <v>434</v>
      </c>
      <c r="Q44" s="171" t="s">
        <v>435</v>
      </c>
      <c r="R44" s="152"/>
      <c r="S44" s="216"/>
      <c r="T44" s="127"/>
      <c r="U44" s="196" t="s">
        <v>514</v>
      </c>
      <c r="V44" s="127"/>
      <c r="W44" s="216"/>
      <c r="X44" s="127"/>
      <c r="Y44" s="216"/>
      <c r="Z44" s="127"/>
      <c r="AA44" s="216"/>
      <c r="AB44" s="127"/>
      <c r="AK44" s="51"/>
      <c r="AL44" s="17"/>
      <c r="AM44" s="17" t="s">
        <v>475</v>
      </c>
    </row>
    <row r="45" spans="1:39" ht="43.5" customHeight="1">
      <c r="A45" s="135" t="s">
        <v>574</v>
      </c>
      <c r="B45" s="130" t="s">
        <v>575</v>
      </c>
      <c r="C45" s="130" t="s">
        <v>576</v>
      </c>
      <c r="D45" s="130" t="s">
        <v>451</v>
      </c>
      <c r="E45" s="193" t="s">
        <v>558</v>
      </c>
      <c r="F45" s="203">
        <v>0</v>
      </c>
      <c r="G45" s="207">
        <v>0</v>
      </c>
      <c r="H45" s="129">
        <v>0</v>
      </c>
      <c r="I45" s="196">
        <v>0</v>
      </c>
      <c r="J45" s="129">
        <v>0</v>
      </c>
      <c r="K45" s="210"/>
      <c r="L45" s="129" t="s">
        <v>440</v>
      </c>
      <c r="M45" s="212" t="s">
        <v>440</v>
      </c>
      <c r="N45" s="129"/>
      <c r="O45" s="210" t="s">
        <v>433</v>
      </c>
      <c r="P45" s="128" t="s">
        <v>434</v>
      </c>
      <c r="Q45" s="210" t="s">
        <v>441</v>
      </c>
      <c r="R45" s="129"/>
      <c r="S45" s="219"/>
      <c r="T45" s="129"/>
      <c r="U45" s="219"/>
      <c r="V45" s="129"/>
      <c r="W45" s="219"/>
      <c r="X45" s="129"/>
      <c r="Y45" s="219"/>
      <c r="Z45" s="129"/>
      <c r="AA45" s="219"/>
      <c r="AB45" s="129"/>
      <c r="AK45" s="129"/>
      <c r="AL45" s="129" t="s">
        <v>452</v>
      </c>
      <c r="AM45" s="129" t="s">
        <v>453</v>
      </c>
    </row>
    <row r="46" spans="1:39" ht="90">
      <c r="A46" s="69" t="s">
        <v>577</v>
      </c>
      <c r="B46" s="131" t="s">
        <v>578</v>
      </c>
      <c r="C46" s="131" t="s">
        <v>490</v>
      </c>
      <c r="D46" s="159" t="s">
        <v>431</v>
      </c>
      <c r="E46" s="195" t="s">
        <v>432</v>
      </c>
      <c r="F46" s="187">
        <v>414300</v>
      </c>
      <c r="G46" s="208">
        <v>207150</v>
      </c>
      <c r="H46" s="180">
        <v>3</v>
      </c>
      <c r="I46" s="196">
        <v>10</v>
      </c>
      <c r="J46" s="180">
        <v>0</v>
      </c>
      <c r="K46" s="210" t="s">
        <v>433</v>
      </c>
      <c r="L46" s="180" t="s">
        <v>433</v>
      </c>
      <c r="M46" s="211" t="s">
        <v>473</v>
      </c>
      <c r="N46" s="180">
        <v>0</v>
      </c>
      <c r="O46" s="211" t="s">
        <v>433</v>
      </c>
      <c r="P46" s="180" t="s">
        <v>434</v>
      </c>
      <c r="Q46" s="211" t="s">
        <v>441</v>
      </c>
      <c r="R46" s="183"/>
      <c r="S46" s="220"/>
      <c r="T46" s="184"/>
      <c r="U46" s="220"/>
      <c r="V46" s="184"/>
      <c r="W46" s="220"/>
      <c r="X46" s="184"/>
      <c r="Y46" s="220"/>
      <c r="Z46" s="184"/>
      <c r="AA46" s="220"/>
      <c r="AB46" s="184"/>
      <c r="AK46" s="17"/>
      <c r="AL46" s="17"/>
      <c r="AM46" s="17" t="s">
        <v>436</v>
      </c>
    </row>
    <row r="47" spans="1:39" ht="45" customHeight="1">
      <c r="A47" s="69" t="s">
        <v>579</v>
      </c>
      <c r="B47" s="161" t="s">
        <v>580</v>
      </c>
      <c r="C47" s="161" t="s">
        <v>581</v>
      </c>
      <c r="D47" s="160" t="s">
        <v>431</v>
      </c>
      <c r="E47" s="197" t="s">
        <v>432</v>
      </c>
      <c r="F47" s="182">
        <v>0</v>
      </c>
      <c r="G47" s="205">
        <v>0</v>
      </c>
      <c r="H47" s="146">
        <v>0</v>
      </c>
      <c r="I47" s="196">
        <v>10</v>
      </c>
      <c r="J47" s="146">
        <v>0</v>
      </c>
      <c r="K47" s="196" t="s">
        <v>433</v>
      </c>
      <c r="L47" s="146" t="s">
        <v>433</v>
      </c>
      <c r="M47" s="196" t="s">
        <v>433</v>
      </c>
      <c r="N47" s="146">
        <v>0</v>
      </c>
      <c r="O47" s="196" t="s">
        <v>433</v>
      </c>
      <c r="P47" s="146" t="s">
        <v>434</v>
      </c>
      <c r="Q47" s="211" t="s">
        <v>441</v>
      </c>
      <c r="R47" s="183"/>
      <c r="S47" s="220"/>
      <c r="T47" s="184"/>
      <c r="U47" s="220"/>
      <c r="V47" s="184"/>
      <c r="W47" s="220"/>
      <c r="X47" s="184"/>
      <c r="Y47" s="220"/>
      <c r="Z47" s="184"/>
      <c r="AA47" s="220"/>
      <c r="AB47" s="184"/>
      <c r="AK47" s="17"/>
      <c r="AL47" s="17"/>
      <c r="AM47" s="17" t="s">
        <v>436</v>
      </c>
    </row>
    <row r="48" spans="1:39" ht="120">
      <c r="A48" s="135" t="s">
        <v>582</v>
      </c>
      <c r="B48" s="130" t="s">
        <v>583</v>
      </c>
      <c r="C48" s="130" t="s">
        <v>584</v>
      </c>
      <c r="D48" s="130" t="s">
        <v>451</v>
      </c>
      <c r="E48" s="193" t="s">
        <v>558</v>
      </c>
      <c r="F48" s="203">
        <v>0</v>
      </c>
      <c r="G48" s="207">
        <v>0</v>
      </c>
      <c r="H48" s="129">
        <v>235</v>
      </c>
      <c r="I48" s="196">
        <v>9</v>
      </c>
      <c r="J48" s="129">
        <v>19</v>
      </c>
      <c r="K48" s="210" t="s">
        <v>433</v>
      </c>
      <c r="L48" s="129" t="s">
        <v>440</v>
      </c>
      <c r="M48" s="212" t="s">
        <v>440</v>
      </c>
      <c r="N48" s="129"/>
      <c r="O48" s="210" t="s">
        <v>433</v>
      </c>
      <c r="P48" s="128" t="s">
        <v>434</v>
      </c>
      <c r="Q48" s="210" t="s">
        <v>441</v>
      </c>
      <c r="R48" s="129"/>
      <c r="S48" s="219"/>
      <c r="T48" s="129"/>
      <c r="U48" s="219"/>
      <c r="V48" s="129"/>
      <c r="W48" s="219"/>
      <c r="X48" s="129"/>
      <c r="Y48" s="219"/>
      <c r="Z48" s="129"/>
      <c r="AA48" s="219"/>
      <c r="AB48" s="129"/>
      <c r="AK48" s="129"/>
      <c r="AL48" s="129" t="s">
        <v>452</v>
      </c>
      <c r="AM48" s="129" t="s">
        <v>453</v>
      </c>
    </row>
    <row r="49" spans="1:39" ht="56.25" customHeight="1">
      <c r="A49" s="69" t="s">
        <v>585</v>
      </c>
      <c r="B49" s="167" t="s">
        <v>586</v>
      </c>
      <c r="C49" s="167" t="s">
        <v>587</v>
      </c>
      <c r="D49" s="158" t="s">
        <v>431</v>
      </c>
      <c r="E49" s="194" t="s">
        <v>432</v>
      </c>
      <c r="F49" s="187">
        <v>5540000</v>
      </c>
      <c r="G49" s="208">
        <v>2770000</v>
      </c>
      <c r="H49" s="180">
        <v>200</v>
      </c>
      <c r="I49" s="196">
        <v>10</v>
      </c>
      <c r="J49" s="180">
        <v>2</v>
      </c>
      <c r="K49" s="211" t="s">
        <v>433</v>
      </c>
      <c r="L49" s="180" t="s">
        <v>433</v>
      </c>
      <c r="M49" s="211" t="s">
        <v>433</v>
      </c>
      <c r="N49" s="180">
        <v>0</v>
      </c>
      <c r="O49" s="211" t="s">
        <v>433</v>
      </c>
      <c r="P49" s="180" t="s">
        <v>434</v>
      </c>
      <c r="Q49" s="211" t="s">
        <v>441</v>
      </c>
      <c r="R49" s="183"/>
      <c r="S49" s="220"/>
      <c r="T49" s="184"/>
      <c r="U49" s="220"/>
      <c r="V49" s="184"/>
      <c r="W49" s="220"/>
      <c r="X49" s="184"/>
      <c r="Y49" s="220"/>
      <c r="Z49" s="184"/>
      <c r="AA49" s="220"/>
      <c r="AB49" s="184"/>
      <c r="AK49" s="17"/>
      <c r="AL49" s="17"/>
      <c r="AM49" s="17" t="s">
        <v>436</v>
      </c>
    </row>
    <row r="50" spans="1:39" ht="66" customHeight="1">
      <c r="A50" s="135" t="s">
        <v>588</v>
      </c>
      <c r="B50" s="130" t="s">
        <v>589</v>
      </c>
      <c r="C50" s="130" t="s">
        <v>590</v>
      </c>
      <c r="D50" s="130" t="s">
        <v>451</v>
      </c>
      <c r="E50" s="193" t="s">
        <v>558</v>
      </c>
      <c r="F50" s="203">
        <v>0</v>
      </c>
      <c r="G50" s="207">
        <v>0</v>
      </c>
      <c r="H50" s="129">
        <v>0</v>
      </c>
      <c r="I50" s="196">
        <v>0</v>
      </c>
      <c r="J50" s="129">
        <v>0</v>
      </c>
      <c r="K50" s="210" t="s">
        <v>433</v>
      </c>
      <c r="L50" s="129" t="s">
        <v>440</v>
      </c>
      <c r="M50" s="212" t="s">
        <v>440</v>
      </c>
      <c r="N50" s="129">
        <v>10</v>
      </c>
      <c r="O50" s="210" t="s">
        <v>433</v>
      </c>
      <c r="P50" s="128" t="s">
        <v>434</v>
      </c>
      <c r="Q50" s="210" t="s">
        <v>441</v>
      </c>
      <c r="R50" s="129"/>
      <c r="S50" s="219"/>
      <c r="T50" s="129"/>
      <c r="U50" s="219"/>
      <c r="V50" s="129"/>
      <c r="W50" s="219"/>
      <c r="X50" s="129"/>
      <c r="Y50" s="219"/>
      <c r="Z50" s="129"/>
      <c r="AA50" s="219"/>
      <c r="AB50" s="129"/>
      <c r="AK50" s="129"/>
      <c r="AL50" s="129" t="s">
        <v>452</v>
      </c>
      <c r="AM50" s="129" t="s">
        <v>453</v>
      </c>
    </row>
    <row r="51" spans="1:39" ht="108" customHeight="1">
      <c r="A51" s="69" t="s">
        <v>591</v>
      </c>
      <c r="B51" s="131" t="s">
        <v>592</v>
      </c>
      <c r="C51" s="131" t="s">
        <v>593</v>
      </c>
      <c r="D51" s="131" t="s">
        <v>470</v>
      </c>
      <c r="E51" s="198" t="s">
        <v>471</v>
      </c>
      <c r="F51" s="182">
        <v>13773315764</v>
      </c>
      <c r="G51" s="205">
        <v>25285714</v>
      </c>
      <c r="H51" s="146">
        <v>179</v>
      </c>
      <c r="I51" s="196">
        <v>10</v>
      </c>
      <c r="J51" s="146">
        <v>0</v>
      </c>
      <c r="K51" s="196" t="s">
        <v>433</v>
      </c>
      <c r="L51" s="146" t="s">
        <v>473</v>
      </c>
      <c r="M51" s="196" t="s">
        <v>440</v>
      </c>
      <c r="N51" s="146">
        <v>0</v>
      </c>
      <c r="O51" s="196" t="s">
        <v>433</v>
      </c>
      <c r="P51" s="146" t="s">
        <v>434</v>
      </c>
      <c r="Q51" s="211" t="s">
        <v>441</v>
      </c>
      <c r="R51" s="183"/>
      <c r="S51" s="220"/>
      <c r="T51" s="184"/>
      <c r="U51" s="200" t="s">
        <v>514</v>
      </c>
      <c r="V51" s="184"/>
      <c r="W51" s="220"/>
      <c r="X51" s="184"/>
      <c r="Y51" s="220"/>
      <c r="Z51" s="184"/>
      <c r="AA51" s="220"/>
      <c r="AB51" s="184"/>
      <c r="AK51" s="17"/>
      <c r="AL51" s="17"/>
      <c r="AM51" s="17" t="s">
        <v>475</v>
      </c>
    </row>
    <row r="52" spans="1:39" ht="117.75" customHeight="1">
      <c r="A52" s="69" t="s">
        <v>594</v>
      </c>
      <c r="B52" s="161" t="s">
        <v>595</v>
      </c>
      <c r="C52" s="161" t="s">
        <v>596</v>
      </c>
      <c r="D52" s="161" t="s">
        <v>470</v>
      </c>
      <c r="E52" s="199" t="s">
        <v>471</v>
      </c>
      <c r="F52" s="182">
        <v>0</v>
      </c>
      <c r="G52" s="205">
        <v>25285714</v>
      </c>
      <c r="H52" s="146">
        <v>4</v>
      </c>
      <c r="I52" s="196">
        <v>10</v>
      </c>
      <c r="J52" s="146">
        <v>0</v>
      </c>
      <c r="K52" s="196" t="s">
        <v>433</v>
      </c>
      <c r="L52" s="146" t="s">
        <v>473</v>
      </c>
      <c r="M52" s="196" t="s">
        <v>440</v>
      </c>
      <c r="N52" s="146">
        <v>0</v>
      </c>
      <c r="O52" s="196" t="s">
        <v>433</v>
      </c>
      <c r="P52" s="146" t="s">
        <v>434</v>
      </c>
      <c r="Q52" s="211" t="s">
        <v>441</v>
      </c>
      <c r="R52" s="183"/>
      <c r="S52" s="220"/>
      <c r="T52" s="184"/>
      <c r="U52" s="200" t="s">
        <v>514</v>
      </c>
      <c r="V52" s="184"/>
      <c r="W52" s="220"/>
      <c r="X52" s="184"/>
      <c r="Y52" s="220"/>
      <c r="Z52" s="184"/>
      <c r="AA52" s="220"/>
      <c r="AB52" s="184"/>
      <c r="AK52" s="17"/>
      <c r="AL52" s="17"/>
      <c r="AM52" s="17" t="s">
        <v>475</v>
      </c>
    </row>
    <row r="53" spans="1:39" ht="117.75" customHeight="1">
      <c r="A53" s="135" t="s">
        <v>597</v>
      </c>
      <c r="B53" s="130" t="s">
        <v>598</v>
      </c>
      <c r="C53" s="130" t="s">
        <v>599</v>
      </c>
      <c r="D53" s="130" t="s">
        <v>451</v>
      </c>
      <c r="E53" s="193" t="s">
        <v>558</v>
      </c>
      <c r="F53" s="203">
        <v>0</v>
      </c>
      <c r="G53" s="207">
        <v>0</v>
      </c>
      <c r="H53" s="129">
        <v>0</v>
      </c>
      <c r="I53" s="196">
        <v>0</v>
      </c>
      <c r="J53" s="129">
        <v>0</v>
      </c>
      <c r="K53" s="210" t="s">
        <v>433</v>
      </c>
      <c r="L53" s="129" t="s">
        <v>473</v>
      </c>
      <c r="M53" s="212" t="s">
        <v>440</v>
      </c>
      <c r="N53" s="129"/>
      <c r="O53" s="210" t="s">
        <v>433</v>
      </c>
      <c r="P53" s="128" t="s">
        <v>434</v>
      </c>
      <c r="Q53" s="210" t="s">
        <v>441</v>
      </c>
      <c r="R53" s="129"/>
      <c r="S53" s="219"/>
      <c r="T53" s="129"/>
      <c r="U53" s="219"/>
      <c r="V53" s="129"/>
      <c r="W53" s="219"/>
      <c r="X53" s="129"/>
      <c r="Y53" s="219"/>
      <c r="Z53" s="129"/>
      <c r="AA53" s="219"/>
      <c r="AB53" s="129"/>
      <c r="AK53" s="129"/>
      <c r="AL53" s="129" t="s">
        <v>452</v>
      </c>
      <c r="AM53" s="129" t="s">
        <v>453</v>
      </c>
    </row>
    <row r="54" spans="1:39" ht="70.5" customHeight="1">
      <c r="A54" s="69" t="s">
        <v>600</v>
      </c>
      <c r="B54" s="131" t="s">
        <v>601</v>
      </c>
      <c r="C54" s="131" t="s">
        <v>602</v>
      </c>
      <c r="D54" s="159" t="s">
        <v>431</v>
      </c>
      <c r="E54" s="195" t="s">
        <v>432</v>
      </c>
      <c r="F54" s="187">
        <v>2780000</v>
      </c>
      <c r="G54" s="208">
        <v>1390000</v>
      </c>
      <c r="H54" s="180">
        <v>200</v>
      </c>
      <c r="I54" s="196">
        <v>10</v>
      </c>
      <c r="J54" s="180">
        <v>0</v>
      </c>
      <c r="K54" s="210" t="s">
        <v>433</v>
      </c>
      <c r="L54" s="180" t="s">
        <v>433</v>
      </c>
      <c r="M54" s="212" t="s">
        <v>440</v>
      </c>
      <c r="N54" s="180">
        <v>0</v>
      </c>
      <c r="O54" s="210" t="s">
        <v>433</v>
      </c>
      <c r="P54" s="128" t="s">
        <v>434</v>
      </c>
      <c r="Q54" s="210" t="s">
        <v>441</v>
      </c>
      <c r="R54" s="183"/>
      <c r="S54" s="220"/>
      <c r="T54" s="184"/>
      <c r="U54" s="220"/>
      <c r="V54" s="184"/>
      <c r="W54" s="220"/>
      <c r="X54" s="184"/>
      <c r="Y54" s="220"/>
      <c r="Z54" s="184"/>
      <c r="AA54" s="220"/>
      <c r="AB54" s="184"/>
      <c r="AK54" s="17"/>
      <c r="AL54" s="17"/>
      <c r="AM54" s="17" t="s">
        <v>436</v>
      </c>
    </row>
    <row r="55" spans="1:39" ht="45">
      <c r="A55" s="69" t="s">
        <v>603</v>
      </c>
      <c r="B55" s="145" t="s">
        <v>604</v>
      </c>
      <c r="C55" s="145" t="s">
        <v>605</v>
      </c>
      <c r="D55" s="153" t="s">
        <v>431</v>
      </c>
      <c r="E55" s="171" t="s">
        <v>432</v>
      </c>
      <c r="F55" s="187">
        <v>0</v>
      </c>
      <c r="G55" s="208">
        <v>0</v>
      </c>
      <c r="H55" s="180">
        <v>49</v>
      </c>
      <c r="I55" s="196">
        <v>10</v>
      </c>
      <c r="J55" s="180">
        <v>2</v>
      </c>
      <c r="K55" s="210" t="s">
        <v>433</v>
      </c>
      <c r="L55" s="180" t="s">
        <v>433</v>
      </c>
      <c r="M55" s="212" t="s">
        <v>440</v>
      </c>
      <c r="N55" s="180">
        <v>0</v>
      </c>
      <c r="O55" s="210" t="s">
        <v>433</v>
      </c>
      <c r="P55" s="128" t="s">
        <v>434</v>
      </c>
      <c r="Q55" s="210" t="s">
        <v>441</v>
      </c>
      <c r="R55" s="183"/>
      <c r="S55" s="220"/>
      <c r="T55" s="184"/>
      <c r="U55" s="220"/>
      <c r="V55" s="184"/>
      <c r="W55" s="220"/>
      <c r="X55" s="184"/>
      <c r="Y55" s="220"/>
      <c r="Z55" s="184"/>
      <c r="AA55" s="220"/>
      <c r="AB55" s="184"/>
      <c r="AK55" s="17"/>
      <c r="AL55" s="17"/>
      <c r="AM55" s="17" t="s">
        <v>436</v>
      </c>
    </row>
    <row r="56" spans="1:39" ht="67.5" customHeight="1">
      <c r="A56" s="69" t="s">
        <v>606</v>
      </c>
      <c r="B56" s="176" t="s">
        <v>607</v>
      </c>
      <c r="C56" s="145" t="s">
        <v>608</v>
      </c>
      <c r="D56" s="153" t="s">
        <v>431</v>
      </c>
      <c r="E56" s="171" t="s">
        <v>432</v>
      </c>
      <c r="F56" s="187">
        <v>0</v>
      </c>
      <c r="G56" s="208">
        <v>0</v>
      </c>
      <c r="H56" s="180">
        <v>0</v>
      </c>
      <c r="I56" s="196">
        <v>10</v>
      </c>
      <c r="J56" s="180">
        <v>0</v>
      </c>
      <c r="K56" s="210" t="s">
        <v>433</v>
      </c>
      <c r="L56" s="180" t="s">
        <v>473</v>
      </c>
      <c r="M56" s="212" t="s">
        <v>440</v>
      </c>
      <c r="N56" s="180">
        <v>0</v>
      </c>
      <c r="O56" s="210" t="s">
        <v>433</v>
      </c>
      <c r="P56" s="128" t="s">
        <v>434</v>
      </c>
      <c r="Q56" s="210" t="s">
        <v>441</v>
      </c>
      <c r="R56" s="183"/>
      <c r="S56" s="220"/>
      <c r="T56" s="184"/>
      <c r="U56" s="220"/>
      <c r="V56" s="184"/>
      <c r="W56" s="220"/>
      <c r="X56" s="184"/>
      <c r="Y56" s="220"/>
      <c r="Z56" s="184"/>
      <c r="AA56" s="220"/>
      <c r="AB56" s="184"/>
      <c r="AK56" s="17"/>
      <c r="AL56" s="17"/>
      <c r="AM56" s="17" t="s">
        <v>436</v>
      </c>
    </row>
    <row r="57" spans="1:39" ht="44.25" customHeight="1">
      <c r="A57" s="69" t="s">
        <v>609</v>
      </c>
      <c r="B57" s="145" t="s">
        <v>610</v>
      </c>
      <c r="C57" s="145" t="s">
        <v>611</v>
      </c>
      <c r="D57" s="153" t="s">
        <v>431</v>
      </c>
      <c r="E57" s="171" t="s">
        <v>432</v>
      </c>
      <c r="F57" s="182">
        <v>0</v>
      </c>
      <c r="G57" s="205">
        <v>0</v>
      </c>
      <c r="H57" s="146">
        <v>0</v>
      </c>
      <c r="I57" s="196">
        <v>10</v>
      </c>
      <c r="J57" s="146">
        <v>0</v>
      </c>
      <c r="K57" s="196" t="s">
        <v>433</v>
      </c>
      <c r="L57" s="146" t="s">
        <v>433</v>
      </c>
      <c r="M57" s="196" t="s">
        <v>433</v>
      </c>
      <c r="N57" s="146">
        <v>0</v>
      </c>
      <c r="O57" s="196" t="s">
        <v>433</v>
      </c>
      <c r="P57" s="146" t="s">
        <v>434</v>
      </c>
      <c r="Q57" s="211" t="s">
        <v>435</v>
      </c>
      <c r="R57" s="183"/>
      <c r="S57" s="220"/>
      <c r="T57" s="184"/>
      <c r="U57" s="220"/>
      <c r="V57" s="184"/>
      <c r="W57" s="220"/>
      <c r="X57" s="184"/>
      <c r="Y57" s="220"/>
      <c r="Z57" s="184"/>
      <c r="AA57" s="220"/>
      <c r="AB57" s="184"/>
      <c r="AK57" s="17"/>
      <c r="AL57" s="17"/>
      <c r="AM57" s="17" t="s">
        <v>436</v>
      </c>
    </row>
    <row r="58" spans="1:39" ht="45">
      <c r="A58" s="69" t="s">
        <v>612</v>
      </c>
      <c r="B58" s="145" t="s">
        <v>613</v>
      </c>
      <c r="C58" s="145" t="s">
        <v>520</v>
      </c>
      <c r="D58" s="153" t="s">
        <v>431</v>
      </c>
      <c r="E58" s="171" t="s">
        <v>432</v>
      </c>
      <c r="F58" s="187">
        <v>48156600</v>
      </c>
      <c r="G58" s="208">
        <v>24078300</v>
      </c>
      <c r="H58" s="180">
        <v>498</v>
      </c>
      <c r="I58" s="196">
        <v>10</v>
      </c>
      <c r="J58" s="180">
        <v>7</v>
      </c>
      <c r="K58" s="196" t="s">
        <v>433</v>
      </c>
      <c r="L58" s="180" t="s">
        <v>473</v>
      </c>
      <c r="M58" s="196" t="s">
        <v>440</v>
      </c>
      <c r="N58" s="146">
        <v>0</v>
      </c>
      <c r="O58" s="196" t="s">
        <v>433</v>
      </c>
      <c r="P58" s="146" t="s">
        <v>434</v>
      </c>
      <c r="Q58" s="211" t="s">
        <v>435</v>
      </c>
      <c r="R58" s="183"/>
      <c r="S58" s="220"/>
      <c r="T58" s="184"/>
      <c r="U58" s="220"/>
      <c r="V58" s="184"/>
      <c r="W58" s="220"/>
      <c r="X58" s="184"/>
      <c r="Y58" s="220"/>
      <c r="Z58" s="184"/>
      <c r="AA58" s="220"/>
      <c r="AB58" s="184"/>
      <c r="AK58" s="17"/>
      <c r="AL58" s="17"/>
      <c r="AM58" s="17" t="s">
        <v>436</v>
      </c>
    </row>
    <row r="59" spans="1:39" ht="60">
      <c r="A59" s="69" t="s">
        <v>614</v>
      </c>
      <c r="B59" s="145" t="s">
        <v>615</v>
      </c>
      <c r="C59" s="145" t="s">
        <v>616</v>
      </c>
      <c r="D59" s="145" t="s">
        <v>470</v>
      </c>
      <c r="E59" s="200" t="s">
        <v>471</v>
      </c>
      <c r="F59" s="182">
        <v>295911000</v>
      </c>
      <c r="G59" s="205">
        <v>25285714</v>
      </c>
      <c r="H59" s="149">
        <v>26901</v>
      </c>
      <c r="I59" s="196">
        <v>10</v>
      </c>
      <c r="J59" s="146">
        <v>0</v>
      </c>
      <c r="K59" s="196" t="s">
        <v>433</v>
      </c>
      <c r="L59" s="146" t="s">
        <v>473</v>
      </c>
      <c r="M59" s="196" t="s">
        <v>440</v>
      </c>
      <c r="N59" s="146">
        <v>0</v>
      </c>
      <c r="O59" s="196" t="s">
        <v>433</v>
      </c>
      <c r="P59" s="146" t="s">
        <v>434</v>
      </c>
      <c r="Q59" s="211" t="s">
        <v>435</v>
      </c>
      <c r="R59" s="183"/>
      <c r="S59" s="220"/>
      <c r="T59" s="184"/>
      <c r="U59" s="200" t="s">
        <v>514</v>
      </c>
      <c r="V59" s="184"/>
      <c r="W59" s="220"/>
      <c r="X59" s="184"/>
      <c r="Y59" s="220"/>
      <c r="Z59" s="184"/>
      <c r="AA59" s="220"/>
      <c r="AB59" s="184"/>
      <c r="AK59" s="17"/>
      <c r="AL59" s="17"/>
      <c r="AM59" s="17" t="s">
        <v>475</v>
      </c>
    </row>
    <row r="60" spans="1:39" ht="56.25" customHeight="1">
      <c r="A60" s="69" t="s">
        <v>617</v>
      </c>
      <c r="B60" s="145" t="s">
        <v>618</v>
      </c>
      <c r="C60" s="145" t="s">
        <v>619</v>
      </c>
      <c r="D60" s="153" t="s">
        <v>431</v>
      </c>
      <c r="E60" s="171" t="s">
        <v>432</v>
      </c>
      <c r="F60" s="187">
        <v>884800</v>
      </c>
      <c r="G60" s="208">
        <v>442400</v>
      </c>
      <c r="H60" s="180">
        <v>16</v>
      </c>
      <c r="I60" s="196">
        <v>10</v>
      </c>
      <c r="J60" s="180">
        <v>0</v>
      </c>
      <c r="K60" s="196" t="s">
        <v>433</v>
      </c>
      <c r="L60" s="180" t="s">
        <v>433</v>
      </c>
      <c r="M60" s="196" t="s">
        <v>440</v>
      </c>
      <c r="N60" s="146">
        <v>0</v>
      </c>
      <c r="O60" s="196" t="s">
        <v>433</v>
      </c>
      <c r="P60" s="146" t="s">
        <v>434</v>
      </c>
      <c r="Q60" s="211" t="s">
        <v>441</v>
      </c>
      <c r="R60" s="183"/>
      <c r="S60" s="220"/>
      <c r="T60" s="184"/>
      <c r="U60" s="220"/>
      <c r="V60" s="184"/>
      <c r="W60" s="220"/>
      <c r="X60" s="184"/>
      <c r="Y60" s="220"/>
      <c r="Z60" s="184"/>
      <c r="AA60" s="220"/>
      <c r="AB60" s="184"/>
      <c r="AK60" s="17"/>
      <c r="AL60" s="17"/>
      <c r="AM60" s="17" t="s">
        <v>436</v>
      </c>
    </row>
    <row r="61" spans="1:39" ht="60" customHeight="1">
      <c r="A61" s="69" t="s">
        <v>620</v>
      </c>
      <c r="B61" s="161" t="s">
        <v>621</v>
      </c>
      <c r="C61" s="161" t="s">
        <v>622</v>
      </c>
      <c r="D61" s="161" t="s">
        <v>431</v>
      </c>
      <c r="E61" s="197" t="s">
        <v>432</v>
      </c>
      <c r="F61" s="187">
        <v>0</v>
      </c>
      <c r="G61" s="208">
        <v>0</v>
      </c>
      <c r="H61" s="180">
        <v>300</v>
      </c>
      <c r="I61" s="196">
        <v>10</v>
      </c>
      <c r="J61" s="180">
        <v>1</v>
      </c>
      <c r="K61" s="196" t="s">
        <v>433</v>
      </c>
      <c r="L61" s="180" t="s">
        <v>473</v>
      </c>
      <c r="M61" s="196" t="s">
        <v>440</v>
      </c>
      <c r="N61" s="146">
        <v>0</v>
      </c>
      <c r="O61" s="196" t="s">
        <v>433</v>
      </c>
      <c r="P61" s="146" t="s">
        <v>434</v>
      </c>
      <c r="Q61" s="211" t="s">
        <v>441</v>
      </c>
      <c r="R61" s="183"/>
      <c r="S61" s="220"/>
      <c r="T61" s="184"/>
      <c r="U61" s="220"/>
      <c r="V61" s="184"/>
      <c r="W61" s="220"/>
      <c r="X61" s="184"/>
      <c r="Y61" s="220"/>
      <c r="Z61" s="184"/>
      <c r="AA61" s="220"/>
      <c r="AB61" s="184"/>
      <c r="AK61" s="17"/>
      <c r="AL61" s="17"/>
      <c r="AM61" s="17" t="s">
        <v>436</v>
      </c>
    </row>
    <row r="62" spans="1:39" ht="36.75" customHeight="1">
      <c r="A62" s="135" t="s">
        <v>623</v>
      </c>
      <c r="B62" s="130" t="s">
        <v>624</v>
      </c>
      <c r="C62" s="130" t="s">
        <v>625</v>
      </c>
      <c r="D62" s="130" t="s">
        <v>451</v>
      </c>
      <c r="E62" s="193" t="s">
        <v>558</v>
      </c>
      <c r="F62" s="203">
        <v>0</v>
      </c>
      <c r="G62" s="207">
        <v>0</v>
      </c>
      <c r="H62" s="129">
        <v>2</v>
      </c>
      <c r="I62" s="196">
        <v>9</v>
      </c>
      <c r="J62" s="129">
        <v>2</v>
      </c>
      <c r="K62" s="210" t="s">
        <v>433</v>
      </c>
      <c r="L62" s="129" t="s">
        <v>473</v>
      </c>
      <c r="M62" s="212" t="s">
        <v>440</v>
      </c>
      <c r="N62" s="129"/>
      <c r="O62" s="210" t="s">
        <v>433</v>
      </c>
      <c r="P62" s="128" t="s">
        <v>434</v>
      </c>
      <c r="Q62" s="210" t="s">
        <v>441</v>
      </c>
      <c r="R62" s="129"/>
      <c r="S62" s="219"/>
      <c r="T62" s="129"/>
      <c r="U62" s="219"/>
      <c r="V62" s="129"/>
      <c r="W62" s="219"/>
      <c r="X62" s="129"/>
      <c r="Y62" s="219"/>
      <c r="Z62" s="129"/>
      <c r="AA62" s="219"/>
      <c r="AB62" s="129"/>
      <c r="AK62" s="129"/>
      <c r="AL62" s="129" t="s">
        <v>452</v>
      </c>
      <c r="AM62" s="129" t="s">
        <v>453</v>
      </c>
    </row>
    <row r="63" spans="1:39" ht="52.5" customHeight="1">
      <c r="A63" s="69" t="s">
        <v>626</v>
      </c>
      <c r="B63" s="131" t="s">
        <v>627</v>
      </c>
      <c r="C63" s="131" t="s">
        <v>628</v>
      </c>
      <c r="D63" s="159" t="s">
        <v>431</v>
      </c>
      <c r="E63" s="195" t="s">
        <v>432</v>
      </c>
      <c r="F63" s="187">
        <v>0</v>
      </c>
      <c r="G63" s="208">
        <v>0</v>
      </c>
      <c r="H63" s="180">
        <v>0</v>
      </c>
      <c r="I63" s="196">
        <v>10</v>
      </c>
      <c r="J63" s="180">
        <v>0</v>
      </c>
      <c r="K63" s="210" t="s">
        <v>433</v>
      </c>
      <c r="L63" s="180" t="s">
        <v>433</v>
      </c>
      <c r="M63" s="210" t="s">
        <v>433</v>
      </c>
      <c r="N63" s="180">
        <v>0</v>
      </c>
      <c r="O63" s="210" t="s">
        <v>433</v>
      </c>
      <c r="P63" s="128" t="s">
        <v>434</v>
      </c>
      <c r="Q63" s="210" t="s">
        <v>441</v>
      </c>
      <c r="R63" s="183"/>
      <c r="S63" s="220"/>
      <c r="T63" s="184"/>
      <c r="U63" s="220"/>
      <c r="V63" s="184"/>
      <c r="W63" s="220"/>
      <c r="X63" s="184"/>
      <c r="Y63" s="220"/>
      <c r="Z63" s="184"/>
      <c r="AA63" s="220"/>
      <c r="AB63" s="184"/>
      <c r="AK63" s="17"/>
      <c r="AL63" s="17"/>
      <c r="AM63" s="17" t="s">
        <v>436</v>
      </c>
    </row>
    <row r="64" spans="1:39" ht="66.75" customHeight="1">
      <c r="A64" s="69" t="s">
        <v>629</v>
      </c>
      <c r="B64" s="161" t="s">
        <v>630</v>
      </c>
      <c r="C64" s="161" t="s">
        <v>631</v>
      </c>
      <c r="D64" s="160" t="s">
        <v>431</v>
      </c>
      <c r="E64" s="197" t="s">
        <v>432</v>
      </c>
      <c r="F64" s="187">
        <v>0</v>
      </c>
      <c r="G64" s="208">
        <v>0</v>
      </c>
      <c r="H64" s="180">
        <v>0</v>
      </c>
      <c r="I64" s="196">
        <v>10</v>
      </c>
      <c r="J64" s="180">
        <v>0</v>
      </c>
      <c r="K64" s="210" t="s">
        <v>433</v>
      </c>
      <c r="L64" s="180" t="s">
        <v>433</v>
      </c>
      <c r="M64" s="210" t="s">
        <v>433</v>
      </c>
      <c r="N64" s="180">
        <v>0</v>
      </c>
      <c r="O64" s="210" t="s">
        <v>433</v>
      </c>
      <c r="P64" s="128" t="s">
        <v>434</v>
      </c>
      <c r="Q64" s="210" t="s">
        <v>441</v>
      </c>
      <c r="R64" s="183"/>
      <c r="S64" s="220"/>
      <c r="T64" s="184"/>
      <c r="U64" s="220"/>
      <c r="V64" s="184"/>
      <c r="W64" s="220"/>
      <c r="X64" s="184"/>
      <c r="Y64" s="220"/>
      <c r="Z64" s="184"/>
      <c r="AA64" s="220"/>
      <c r="AB64" s="184"/>
      <c r="AK64" s="17"/>
      <c r="AL64" s="17"/>
      <c r="AM64" s="17" t="s">
        <v>436</v>
      </c>
    </row>
    <row r="65" spans="1:39" ht="69.75" customHeight="1">
      <c r="A65" s="135" t="s">
        <v>632</v>
      </c>
      <c r="B65" s="130" t="s">
        <v>633</v>
      </c>
      <c r="C65" s="130" t="s">
        <v>634</v>
      </c>
      <c r="D65" s="130" t="s">
        <v>451</v>
      </c>
      <c r="E65" s="193" t="s">
        <v>558</v>
      </c>
      <c r="F65" s="203">
        <v>0</v>
      </c>
      <c r="G65" s="207">
        <v>0</v>
      </c>
      <c r="H65" s="129">
        <v>38</v>
      </c>
      <c r="I65" s="196">
        <v>9</v>
      </c>
      <c r="J65" s="129">
        <v>2</v>
      </c>
      <c r="K65" s="210" t="s">
        <v>433</v>
      </c>
      <c r="L65" s="129" t="s">
        <v>473</v>
      </c>
      <c r="M65" s="212" t="s">
        <v>440</v>
      </c>
      <c r="N65" s="129"/>
      <c r="O65" s="210" t="s">
        <v>433</v>
      </c>
      <c r="P65" s="128" t="s">
        <v>434</v>
      </c>
      <c r="Q65" s="210" t="s">
        <v>441</v>
      </c>
      <c r="R65" s="129"/>
      <c r="S65" s="219"/>
      <c r="T65" s="129"/>
      <c r="U65" s="219"/>
      <c r="V65" s="129"/>
      <c r="W65" s="219"/>
      <c r="X65" s="129"/>
      <c r="Y65" s="219"/>
      <c r="Z65" s="129"/>
      <c r="AA65" s="219"/>
      <c r="AB65" s="129"/>
      <c r="AK65" s="129"/>
      <c r="AL65" s="129" t="s">
        <v>452</v>
      </c>
      <c r="AM65" s="129" t="s">
        <v>453</v>
      </c>
    </row>
    <row r="66" spans="1:39" ht="60">
      <c r="A66" s="135" t="s">
        <v>635</v>
      </c>
      <c r="B66" s="130" t="s">
        <v>636</v>
      </c>
      <c r="C66" s="130" t="s">
        <v>637</v>
      </c>
      <c r="D66" s="130" t="s">
        <v>451</v>
      </c>
      <c r="E66" s="193" t="s">
        <v>558</v>
      </c>
      <c r="F66" s="203">
        <v>0</v>
      </c>
      <c r="G66" s="207">
        <v>0</v>
      </c>
      <c r="H66" s="129">
        <v>320</v>
      </c>
      <c r="I66" s="196">
        <v>9</v>
      </c>
      <c r="J66" s="129">
        <v>9</v>
      </c>
      <c r="K66" s="210" t="s">
        <v>433</v>
      </c>
      <c r="L66" s="129" t="s">
        <v>473</v>
      </c>
      <c r="M66" s="212" t="s">
        <v>440</v>
      </c>
      <c r="N66" s="129"/>
      <c r="O66" s="210" t="s">
        <v>433</v>
      </c>
      <c r="P66" s="128" t="s">
        <v>434</v>
      </c>
      <c r="Q66" s="210" t="s">
        <v>441</v>
      </c>
      <c r="R66" s="129"/>
      <c r="S66" s="219"/>
      <c r="T66" s="129"/>
      <c r="U66" s="219"/>
      <c r="V66" s="129"/>
      <c r="W66" s="219"/>
      <c r="X66" s="129"/>
      <c r="Y66" s="219"/>
      <c r="Z66" s="129"/>
      <c r="AA66" s="219"/>
      <c r="AB66" s="129"/>
      <c r="AK66" s="129"/>
      <c r="AL66" s="129" t="s">
        <v>452</v>
      </c>
      <c r="AM66" s="129" t="s">
        <v>453</v>
      </c>
    </row>
    <row r="67" spans="1:39" ht="98.25" customHeight="1">
      <c r="A67" s="135" t="s">
        <v>638</v>
      </c>
      <c r="B67" s="130" t="s">
        <v>639</v>
      </c>
      <c r="C67" s="130" t="s">
        <v>640</v>
      </c>
      <c r="D67" s="130" t="s">
        <v>451</v>
      </c>
      <c r="E67" s="193" t="s">
        <v>558</v>
      </c>
      <c r="F67" s="203">
        <v>0</v>
      </c>
      <c r="G67" s="207">
        <v>0</v>
      </c>
      <c r="H67" s="129">
        <v>6</v>
      </c>
      <c r="I67" s="196">
        <v>10</v>
      </c>
      <c r="J67" s="129">
        <v>0</v>
      </c>
      <c r="K67" s="210" t="s">
        <v>433</v>
      </c>
      <c r="L67" s="129" t="s">
        <v>641</v>
      </c>
      <c r="M67" s="212" t="s">
        <v>440</v>
      </c>
      <c r="N67" s="129">
        <v>0</v>
      </c>
      <c r="O67" s="210"/>
      <c r="P67" s="128"/>
      <c r="Q67" s="210"/>
      <c r="R67" s="129"/>
      <c r="S67" s="219"/>
      <c r="T67" s="129"/>
      <c r="U67" s="219"/>
      <c r="V67" s="129"/>
      <c r="W67" s="219"/>
      <c r="X67" s="129"/>
      <c r="Y67" s="219"/>
      <c r="Z67" s="129"/>
      <c r="AA67" s="219"/>
      <c r="AB67" s="129"/>
      <c r="AK67" s="129"/>
      <c r="AL67" s="129" t="s">
        <v>452</v>
      </c>
      <c r="AM67" s="129" t="s">
        <v>453</v>
      </c>
    </row>
    <row r="68" spans="1:39" ht="62.25" customHeight="1">
      <c r="A68" s="69" t="s">
        <v>642</v>
      </c>
      <c r="B68" s="131" t="s">
        <v>643</v>
      </c>
      <c r="C68" s="131" t="s">
        <v>644</v>
      </c>
      <c r="D68" s="159" t="s">
        <v>431</v>
      </c>
      <c r="E68" s="195" t="s">
        <v>432</v>
      </c>
      <c r="F68" s="187">
        <v>0</v>
      </c>
      <c r="G68" s="208">
        <v>0</v>
      </c>
      <c r="H68" s="180">
        <v>0</v>
      </c>
      <c r="I68" s="196">
        <v>10</v>
      </c>
      <c r="J68" s="180">
        <v>4</v>
      </c>
      <c r="K68" s="210" t="s">
        <v>433</v>
      </c>
      <c r="L68" s="180" t="s">
        <v>473</v>
      </c>
      <c r="M68" s="210" t="s">
        <v>433</v>
      </c>
      <c r="N68" s="180">
        <v>10</v>
      </c>
      <c r="O68" s="210" t="s">
        <v>433</v>
      </c>
      <c r="P68" s="128" t="s">
        <v>434</v>
      </c>
      <c r="Q68" s="210" t="s">
        <v>441</v>
      </c>
      <c r="R68" s="183"/>
      <c r="S68" s="220"/>
      <c r="T68" s="184"/>
      <c r="U68" s="220"/>
      <c r="V68" s="184"/>
      <c r="W68" s="220"/>
      <c r="X68" s="184"/>
      <c r="Y68" s="220"/>
      <c r="Z68" s="184"/>
      <c r="AA68" s="220"/>
      <c r="AB68" s="184"/>
      <c r="AK68" s="17"/>
      <c r="AL68" s="17"/>
      <c r="AM68" s="17" t="s">
        <v>436</v>
      </c>
    </row>
    <row r="69" spans="1:39" ht="60">
      <c r="A69" s="69" t="s">
        <v>645</v>
      </c>
      <c r="B69" s="145" t="s">
        <v>646</v>
      </c>
      <c r="C69" s="145" t="s">
        <v>647</v>
      </c>
      <c r="D69" s="153" t="s">
        <v>431</v>
      </c>
      <c r="E69" s="171" t="s">
        <v>432</v>
      </c>
      <c r="F69" s="187">
        <v>0</v>
      </c>
      <c r="G69" s="208">
        <v>0</v>
      </c>
      <c r="H69" s="180">
        <v>0</v>
      </c>
      <c r="I69" s="196">
        <v>10</v>
      </c>
      <c r="J69" s="180">
        <v>0</v>
      </c>
      <c r="K69" s="196" t="s">
        <v>433</v>
      </c>
      <c r="L69" s="180" t="s">
        <v>433</v>
      </c>
      <c r="M69" s="196" t="s">
        <v>433</v>
      </c>
      <c r="N69" s="180">
        <v>0</v>
      </c>
      <c r="O69" s="196" t="s">
        <v>433</v>
      </c>
      <c r="P69" s="146" t="s">
        <v>434</v>
      </c>
      <c r="Q69" s="211" t="s">
        <v>441</v>
      </c>
      <c r="R69" s="183"/>
      <c r="S69" s="220"/>
      <c r="T69" s="184"/>
      <c r="U69" s="220"/>
      <c r="V69" s="184"/>
      <c r="W69" s="220"/>
      <c r="X69" s="184"/>
      <c r="Y69" s="220"/>
      <c r="Z69" s="184"/>
      <c r="AA69" s="220"/>
      <c r="AB69" s="184"/>
      <c r="AK69" s="17"/>
      <c r="AL69" s="17"/>
      <c r="AM69" s="17" t="s">
        <v>436</v>
      </c>
    </row>
    <row r="70" spans="1:39" ht="60">
      <c r="A70" s="69" t="s">
        <v>648</v>
      </c>
      <c r="B70" s="161" t="s">
        <v>649</v>
      </c>
      <c r="C70" s="161" t="s">
        <v>650</v>
      </c>
      <c r="D70" s="161" t="s">
        <v>470</v>
      </c>
      <c r="E70" s="199" t="s">
        <v>471</v>
      </c>
      <c r="F70" s="182">
        <v>0</v>
      </c>
      <c r="G70" s="205">
        <v>0</v>
      </c>
      <c r="H70" s="146">
        <v>118</v>
      </c>
      <c r="I70" s="196">
        <v>10</v>
      </c>
      <c r="J70" s="146">
        <v>0</v>
      </c>
      <c r="K70" s="196" t="s">
        <v>433</v>
      </c>
      <c r="L70" s="146" t="s">
        <v>473</v>
      </c>
      <c r="M70" s="196" t="s">
        <v>440</v>
      </c>
      <c r="N70" s="146">
        <v>0</v>
      </c>
      <c r="O70" s="196" t="s">
        <v>433</v>
      </c>
      <c r="P70" s="146" t="s">
        <v>434</v>
      </c>
      <c r="Q70" s="211" t="s">
        <v>441</v>
      </c>
      <c r="R70" s="183"/>
      <c r="S70" s="220"/>
      <c r="T70" s="184"/>
      <c r="U70" s="220"/>
      <c r="V70" s="184"/>
      <c r="W70" s="220"/>
      <c r="X70" s="184"/>
      <c r="Y70" s="220"/>
      <c r="Z70" s="184"/>
      <c r="AA70" s="220"/>
      <c r="AB70" s="184"/>
      <c r="AK70" s="17"/>
      <c r="AL70" s="17"/>
      <c r="AM70" s="17" t="s">
        <v>475</v>
      </c>
    </row>
    <row r="71" spans="1:39" ht="113.25" customHeight="1">
      <c r="A71" s="135" t="s">
        <v>651</v>
      </c>
      <c r="B71" s="130" t="s">
        <v>652</v>
      </c>
      <c r="C71" s="130" t="s">
        <v>653</v>
      </c>
      <c r="D71" s="130" t="s">
        <v>451</v>
      </c>
      <c r="E71" s="193" t="s">
        <v>558</v>
      </c>
      <c r="F71" s="203">
        <v>0</v>
      </c>
      <c r="G71" s="207">
        <v>0</v>
      </c>
      <c r="H71" s="129">
        <v>10</v>
      </c>
      <c r="I71" s="196">
        <v>9</v>
      </c>
      <c r="J71" s="129">
        <v>1</v>
      </c>
      <c r="K71" s="210" t="s">
        <v>433</v>
      </c>
      <c r="L71" s="129" t="s">
        <v>641</v>
      </c>
      <c r="M71" s="212" t="s">
        <v>440</v>
      </c>
      <c r="N71" s="129"/>
      <c r="O71" s="210" t="s">
        <v>433</v>
      </c>
      <c r="P71" s="128" t="s">
        <v>434</v>
      </c>
      <c r="Q71" s="210" t="s">
        <v>441</v>
      </c>
      <c r="R71" s="129"/>
      <c r="S71" s="219"/>
      <c r="T71" s="129"/>
      <c r="U71" s="219"/>
      <c r="V71" s="129"/>
      <c r="W71" s="219"/>
      <c r="X71" s="129"/>
      <c r="Y71" s="219"/>
      <c r="Z71" s="129"/>
      <c r="AA71" s="219"/>
      <c r="AB71" s="129"/>
      <c r="AK71" s="129"/>
      <c r="AL71" s="129" t="s">
        <v>452</v>
      </c>
      <c r="AM71" s="129" t="s">
        <v>453</v>
      </c>
    </row>
    <row r="72" spans="1:39" ht="33" customHeight="1">
      <c r="A72" s="69" t="s">
        <v>654</v>
      </c>
      <c r="B72" s="131" t="s">
        <v>655</v>
      </c>
      <c r="C72" s="131" t="s">
        <v>647</v>
      </c>
      <c r="D72" s="159" t="s">
        <v>431</v>
      </c>
      <c r="E72" s="195" t="s">
        <v>432</v>
      </c>
      <c r="F72" s="187">
        <v>0</v>
      </c>
      <c r="G72" s="208">
        <v>0</v>
      </c>
      <c r="H72" s="180">
        <v>0</v>
      </c>
      <c r="I72" s="196">
        <v>10</v>
      </c>
      <c r="J72" s="180">
        <v>0</v>
      </c>
      <c r="K72" s="210" t="s">
        <v>433</v>
      </c>
      <c r="L72" s="180" t="s">
        <v>433</v>
      </c>
      <c r="M72" s="212" t="s">
        <v>440</v>
      </c>
      <c r="N72" s="180">
        <v>0</v>
      </c>
      <c r="O72" s="196" t="s">
        <v>433</v>
      </c>
      <c r="P72" s="146" t="s">
        <v>434</v>
      </c>
      <c r="Q72" s="211" t="s">
        <v>435</v>
      </c>
      <c r="R72" s="183"/>
      <c r="S72" s="220"/>
      <c r="T72" s="184"/>
      <c r="U72" s="220"/>
      <c r="V72" s="184"/>
      <c r="W72" s="220"/>
      <c r="X72" s="184"/>
      <c r="Y72" s="220"/>
      <c r="Z72" s="184"/>
      <c r="AA72" s="220"/>
      <c r="AB72" s="184"/>
      <c r="AK72" s="17"/>
      <c r="AL72" s="17"/>
      <c r="AM72" s="17" t="s">
        <v>436</v>
      </c>
    </row>
    <row r="73" spans="1:39" ht="45">
      <c r="A73" s="69" t="s">
        <v>656</v>
      </c>
      <c r="B73" s="145" t="s">
        <v>657</v>
      </c>
      <c r="C73" s="145" t="s">
        <v>658</v>
      </c>
      <c r="D73" s="153" t="s">
        <v>431</v>
      </c>
      <c r="E73" s="171" t="s">
        <v>432</v>
      </c>
      <c r="F73" s="187">
        <v>695000</v>
      </c>
      <c r="G73" s="208"/>
      <c r="H73" s="180">
        <v>50</v>
      </c>
      <c r="I73" s="196">
        <v>10</v>
      </c>
      <c r="J73" s="180">
        <v>0</v>
      </c>
      <c r="K73" s="210" t="s">
        <v>433</v>
      </c>
      <c r="L73" s="180" t="s">
        <v>440</v>
      </c>
      <c r="M73" s="212" t="s">
        <v>440</v>
      </c>
      <c r="N73" s="180">
        <v>10</v>
      </c>
      <c r="O73" s="196" t="s">
        <v>433</v>
      </c>
      <c r="P73" s="146" t="s">
        <v>434</v>
      </c>
      <c r="Q73" s="211" t="s">
        <v>435</v>
      </c>
      <c r="R73" s="183"/>
      <c r="S73" s="220"/>
      <c r="T73" s="184"/>
      <c r="U73" s="220"/>
      <c r="V73" s="184"/>
      <c r="W73" s="220"/>
      <c r="X73" s="184"/>
      <c r="Y73" s="220"/>
      <c r="Z73" s="184"/>
      <c r="AA73" s="220"/>
      <c r="AB73" s="184"/>
      <c r="AK73" s="17"/>
      <c r="AL73" s="17"/>
      <c r="AM73" s="17" t="s">
        <v>436</v>
      </c>
    </row>
    <row r="74" spans="1:39" ht="63.75" customHeight="1">
      <c r="A74" s="69" t="s">
        <v>659</v>
      </c>
      <c r="B74" s="176" t="s">
        <v>660</v>
      </c>
      <c r="C74" s="145" t="s">
        <v>661</v>
      </c>
      <c r="D74" s="153" t="s">
        <v>431</v>
      </c>
      <c r="E74" s="171" t="s">
        <v>432</v>
      </c>
      <c r="F74" s="187">
        <v>0</v>
      </c>
      <c r="G74" s="208">
        <v>0</v>
      </c>
      <c r="H74" s="180">
        <v>0</v>
      </c>
      <c r="I74" s="196">
        <v>10</v>
      </c>
      <c r="J74" s="180">
        <v>0</v>
      </c>
      <c r="K74" s="210" t="s">
        <v>433</v>
      </c>
      <c r="L74" s="180" t="s">
        <v>433</v>
      </c>
      <c r="M74" s="210" t="s">
        <v>433</v>
      </c>
      <c r="N74" s="180">
        <v>0</v>
      </c>
      <c r="O74" s="210" t="s">
        <v>433</v>
      </c>
      <c r="P74" s="146" t="s">
        <v>434</v>
      </c>
      <c r="Q74" s="211" t="s">
        <v>441</v>
      </c>
      <c r="R74" s="183"/>
      <c r="S74" s="220"/>
      <c r="T74" s="184"/>
      <c r="U74" s="220"/>
      <c r="V74" s="184"/>
      <c r="W74" s="220"/>
      <c r="X74" s="184"/>
      <c r="Y74" s="220"/>
      <c r="Z74" s="184"/>
      <c r="AA74" s="220"/>
      <c r="AB74" s="184"/>
      <c r="AK74" s="17"/>
      <c r="AL74" s="17"/>
      <c r="AM74" s="17" t="s">
        <v>436</v>
      </c>
    </row>
    <row r="75" spans="1:39" ht="108.75" customHeight="1">
      <c r="A75" s="69" t="s">
        <v>662</v>
      </c>
      <c r="B75" s="161" t="s">
        <v>663</v>
      </c>
      <c r="C75" s="161" t="s">
        <v>664</v>
      </c>
      <c r="D75" s="161" t="s">
        <v>470</v>
      </c>
      <c r="E75" s="199" t="s">
        <v>471</v>
      </c>
      <c r="F75" s="182">
        <v>391136000</v>
      </c>
      <c r="G75" s="205">
        <v>25285714</v>
      </c>
      <c r="H75" s="146">
        <v>67</v>
      </c>
      <c r="I75" s="196">
        <v>10</v>
      </c>
      <c r="J75" s="146">
        <v>0</v>
      </c>
      <c r="K75" s="196" t="s">
        <v>433</v>
      </c>
      <c r="L75" s="146" t="s">
        <v>473</v>
      </c>
      <c r="M75" s="196" t="s">
        <v>440</v>
      </c>
      <c r="N75" s="146">
        <v>0</v>
      </c>
      <c r="O75" s="196" t="s">
        <v>433</v>
      </c>
      <c r="P75" s="146" t="s">
        <v>434</v>
      </c>
      <c r="Q75" s="211" t="s">
        <v>441</v>
      </c>
      <c r="R75" s="183"/>
      <c r="S75" s="220"/>
      <c r="T75" s="184"/>
      <c r="U75" s="200" t="s">
        <v>514</v>
      </c>
      <c r="V75" s="184"/>
      <c r="W75" s="220"/>
      <c r="X75" s="184"/>
      <c r="Y75" s="220"/>
      <c r="Z75" s="184"/>
      <c r="AA75" s="220"/>
      <c r="AB75" s="184"/>
      <c r="AK75" s="17"/>
      <c r="AL75" s="17"/>
      <c r="AM75" s="17" t="s">
        <v>475</v>
      </c>
    </row>
    <row r="76" spans="1:39" ht="73.5" customHeight="1">
      <c r="A76" s="135" t="s">
        <v>665</v>
      </c>
      <c r="B76" s="130" t="s">
        <v>666</v>
      </c>
      <c r="C76" s="130" t="s">
        <v>667</v>
      </c>
      <c r="D76" s="130" t="s">
        <v>451</v>
      </c>
      <c r="E76" s="193" t="s">
        <v>558</v>
      </c>
      <c r="F76" s="203">
        <v>0</v>
      </c>
      <c r="G76" s="207">
        <v>0</v>
      </c>
      <c r="H76" s="129">
        <v>2</v>
      </c>
      <c r="I76" s="196">
        <v>10</v>
      </c>
      <c r="J76" s="129">
        <v>2</v>
      </c>
      <c r="K76" s="210" t="s">
        <v>433</v>
      </c>
      <c r="L76" s="129" t="s">
        <v>440</v>
      </c>
      <c r="M76" s="212" t="s">
        <v>440</v>
      </c>
      <c r="N76" s="129">
        <v>10</v>
      </c>
      <c r="O76" s="210" t="s">
        <v>433</v>
      </c>
      <c r="P76" s="128" t="s">
        <v>434</v>
      </c>
      <c r="Q76" s="210" t="s">
        <v>441</v>
      </c>
      <c r="R76" s="129"/>
      <c r="S76" s="219"/>
      <c r="T76" s="129"/>
      <c r="U76" s="219"/>
      <c r="V76" s="129"/>
      <c r="W76" s="219"/>
      <c r="X76" s="129"/>
      <c r="Y76" s="219"/>
      <c r="Z76" s="129"/>
      <c r="AA76" s="219"/>
      <c r="AB76" s="129"/>
      <c r="AK76" s="129"/>
      <c r="AL76" s="129" t="s">
        <v>452</v>
      </c>
      <c r="AM76" s="129" t="s">
        <v>453</v>
      </c>
    </row>
    <row r="77" spans="1:39" ht="57.75" customHeight="1">
      <c r="A77" s="135" t="s">
        <v>668</v>
      </c>
      <c r="B77" s="130" t="s">
        <v>669</v>
      </c>
      <c r="C77" s="130" t="s">
        <v>670</v>
      </c>
      <c r="D77" s="130" t="s">
        <v>451</v>
      </c>
      <c r="E77" s="193" t="s">
        <v>558</v>
      </c>
      <c r="F77" s="203">
        <v>0</v>
      </c>
      <c r="G77" s="207">
        <v>0</v>
      </c>
      <c r="H77" s="129">
        <v>1</v>
      </c>
      <c r="I77" s="196">
        <v>9</v>
      </c>
      <c r="J77" s="129">
        <v>1</v>
      </c>
      <c r="K77" s="210" t="s">
        <v>433</v>
      </c>
      <c r="L77" s="129" t="s">
        <v>473</v>
      </c>
      <c r="M77" s="212" t="s">
        <v>440</v>
      </c>
      <c r="N77" s="129"/>
      <c r="O77" s="210" t="s">
        <v>433</v>
      </c>
      <c r="P77" s="128" t="s">
        <v>434</v>
      </c>
      <c r="Q77" s="210" t="s">
        <v>441</v>
      </c>
      <c r="R77" s="129"/>
      <c r="S77" s="219"/>
      <c r="T77" s="129"/>
      <c r="U77" s="219"/>
      <c r="V77" s="129"/>
      <c r="W77" s="219"/>
      <c r="X77" s="129"/>
      <c r="Y77" s="219"/>
      <c r="Z77" s="129"/>
      <c r="AA77" s="219"/>
      <c r="AB77" s="129"/>
      <c r="AK77" s="129"/>
      <c r="AL77" s="129" t="s">
        <v>452</v>
      </c>
      <c r="AM77" s="129" t="s">
        <v>453</v>
      </c>
    </row>
    <row r="78" spans="1:39" ht="36.75" customHeight="1">
      <c r="A78" s="69" t="s">
        <v>671</v>
      </c>
      <c r="B78" s="167" t="s">
        <v>672</v>
      </c>
      <c r="C78" s="167" t="s">
        <v>673</v>
      </c>
      <c r="D78" s="158" t="s">
        <v>431</v>
      </c>
      <c r="E78" s="194" t="s">
        <v>432</v>
      </c>
      <c r="F78" s="191">
        <v>580500</v>
      </c>
      <c r="G78" s="209">
        <v>0</v>
      </c>
      <c r="H78" s="180">
        <v>3</v>
      </c>
      <c r="I78" s="196">
        <v>10</v>
      </c>
      <c r="J78" s="180">
        <v>0</v>
      </c>
      <c r="K78" s="211" t="s">
        <v>433</v>
      </c>
      <c r="L78" s="180" t="s">
        <v>433</v>
      </c>
      <c r="M78" s="211" t="s">
        <v>440</v>
      </c>
      <c r="N78" s="180">
        <v>0</v>
      </c>
      <c r="O78" s="211" t="s">
        <v>433</v>
      </c>
      <c r="P78" s="180" t="s">
        <v>434</v>
      </c>
      <c r="Q78" s="211" t="s">
        <v>441</v>
      </c>
      <c r="R78" s="183"/>
      <c r="S78" s="220"/>
      <c r="T78" s="184"/>
      <c r="U78" s="220"/>
      <c r="V78" s="184"/>
      <c r="W78" s="220"/>
      <c r="X78" s="184"/>
      <c r="Y78" s="220"/>
      <c r="Z78" s="184"/>
      <c r="AA78" s="220"/>
      <c r="AB78" s="184"/>
      <c r="AK78" s="17"/>
      <c r="AL78" s="17"/>
      <c r="AM78" s="17" t="s">
        <v>436</v>
      </c>
    </row>
    <row r="79" spans="1:39" ht="60">
      <c r="A79" s="135" t="s">
        <v>674</v>
      </c>
      <c r="B79" s="130" t="s">
        <v>675</v>
      </c>
      <c r="C79" s="130" t="s">
        <v>676</v>
      </c>
      <c r="D79" s="130" t="s">
        <v>451</v>
      </c>
      <c r="E79" s="193" t="s">
        <v>558</v>
      </c>
      <c r="F79" s="203">
        <v>0</v>
      </c>
      <c r="G79" s="207">
        <v>0</v>
      </c>
      <c r="H79" s="129">
        <v>568</v>
      </c>
      <c r="I79" s="196">
        <v>10</v>
      </c>
      <c r="J79" s="129">
        <v>0</v>
      </c>
      <c r="K79" s="210" t="s">
        <v>433</v>
      </c>
      <c r="L79" s="129" t="s">
        <v>473</v>
      </c>
      <c r="M79" s="212" t="s">
        <v>440</v>
      </c>
      <c r="N79" s="129"/>
      <c r="O79" s="210" t="s">
        <v>433</v>
      </c>
      <c r="P79" s="128" t="s">
        <v>434</v>
      </c>
      <c r="Q79" s="210" t="s">
        <v>441</v>
      </c>
      <c r="R79" s="129"/>
      <c r="S79" s="219"/>
      <c r="T79" s="129"/>
      <c r="U79" s="219"/>
      <c r="V79" s="129"/>
      <c r="W79" s="219"/>
      <c r="X79" s="129"/>
      <c r="Y79" s="219"/>
      <c r="Z79" s="129"/>
      <c r="AA79" s="219"/>
      <c r="AB79" s="129"/>
      <c r="AK79" s="129"/>
      <c r="AL79" s="129" t="s">
        <v>452</v>
      </c>
      <c r="AM79" s="129" t="s">
        <v>453</v>
      </c>
    </row>
    <row r="80" spans="1:39" ht="51" customHeight="1">
      <c r="A80" s="135" t="s">
        <v>677</v>
      </c>
      <c r="B80" s="130" t="s">
        <v>678</v>
      </c>
      <c r="C80" s="130" t="s">
        <v>679</v>
      </c>
      <c r="D80" s="130" t="s">
        <v>451</v>
      </c>
      <c r="E80" s="193" t="s">
        <v>558</v>
      </c>
      <c r="F80" s="203">
        <v>0</v>
      </c>
      <c r="G80" s="207">
        <v>0</v>
      </c>
      <c r="H80" s="129">
        <v>0</v>
      </c>
      <c r="I80" s="196">
        <v>0</v>
      </c>
      <c r="J80" s="129">
        <v>0</v>
      </c>
      <c r="K80" s="210" t="s">
        <v>433</v>
      </c>
      <c r="L80" s="129" t="s">
        <v>433</v>
      </c>
      <c r="M80" s="212" t="s">
        <v>440</v>
      </c>
      <c r="N80" s="129"/>
      <c r="O80" s="210" t="s">
        <v>433</v>
      </c>
      <c r="P80" s="128" t="s">
        <v>434</v>
      </c>
      <c r="Q80" s="210" t="s">
        <v>441</v>
      </c>
      <c r="R80" s="129"/>
      <c r="S80" s="219"/>
      <c r="T80" s="129"/>
      <c r="U80" s="219"/>
      <c r="V80" s="129"/>
      <c r="W80" s="219"/>
      <c r="X80" s="129"/>
      <c r="Y80" s="219"/>
      <c r="Z80" s="129"/>
      <c r="AA80" s="219"/>
      <c r="AB80" s="129"/>
      <c r="AK80" s="129"/>
      <c r="AL80" s="129" t="s">
        <v>452</v>
      </c>
      <c r="AM80" s="129" t="s">
        <v>453</v>
      </c>
    </row>
    <row r="81" spans="1:40" ht="57" customHeight="1">
      <c r="A81" s="69" t="s">
        <v>680</v>
      </c>
      <c r="B81" s="179" t="s">
        <v>681</v>
      </c>
      <c r="C81" s="131" t="s">
        <v>682</v>
      </c>
      <c r="D81" s="131" t="s">
        <v>683</v>
      </c>
      <c r="E81" s="198" t="s">
        <v>498</v>
      </c>
      <c r="F81" s="187">
        <v>0</v>
      </c>
      <c r="G81" s="208">
        <v>0</v>
      </c>
      <c r="H81" s="180">
        <v>812</v>
      </c>
      <c r="I81" s="196">
        <v>10</v>
      </c>
      <c r="J81" s="180">
        <v>6</v>
      </c>
      <c r="K81" s="211" t="s">
        <v>433</v>
      </c>
      <c r="L81" s="180" t="s">
        <v>440</v>
      </c>
      <c r="M81" s="211" t="s">
        <v>440</v>
      </c>
      <c r="N81" s="180">
        <v>10</v>
      </c>
      <c r="O81" s="211" t="s">
        <v>433</v>
      </c>
      <c r="P81" s="180" t="s">
        <v>434</v>
      </c>
      <c r="Q81" s="211" t="s">
        <v>441</v>
      </c>
      <c r="R81" s="183"/>
      <c r="S81" s="220"/>
      <c r="T81" s="184"/>
      <c r="U81" s="220"/>
      <c r="V81" s="184"/>
      <c r="W81" s="220"/>
      <c r="X81" s="184"/>
      <c r="Y81" s="220"/>
      <c r="Z81" s="184"/>
      <c r="AA81" s="220"/>
      <c r="AB81" s="184"/>
      <c r="AK81" s="17"/>
      <c r="AL81" s="17"/>
      <c r="AM81" s="106" t="s">
        <v>466</v>
      </c>
    </row>
    <row r="82" spans="1:40" ht="73.5" customHeight="1">
      <c r="A82" s="69" t="s">
        <v>684</v>
      </c>
      <c r="B82" s="161" t="s">
        <v>685</v>
      </c>
      <c r="C82" s="161" t="s">
        <v>686</v>
      </c>
      <c r="D82" s="160" t="s">
        <v>470</v>
      </c>
      <c r="E82" s="197" t="s">
        <v>471</v>
      </c>
      <c r="F82" s="182">
        <v>12571149793</v>
      </c>
      <c r="G82" s="205">
        <f>473988060+856961680</f>
        <v>1330949740</v>
      </c>
      <c r="H82" s="146">
        <f>63831+52634</f>
        <v>116465</v>
      </c>
      <c r="I82" s="196">
        <v>10</v>
      </c>
      <c r="J82" s="146">
        <v>78</v>
      </c>
      <c r="K82" s="196" t="s">
        <v>433</v>
      </c>
      <c r="L82" s="146" t="s">
        <v>440</v>
      </c>
      <c r="M82" s="196" t="s">
        <v>440</v>
      </c>
      <c r="N82" s="146">
        <v>0</v>
      </c>
      <c r="O82" s="196" t="s">
        <v>433</v>
      </c>
      <c r="P82" s="146" t="s">
        <v>527</v>
      </c>
      <c r="Q82" s="211" t="s">
        <v>441</v>
      </c>
      <c r="R82" s="183"/>
      <c r="S82" s="221" t="s">
        <v>435</v>
      </c>
      <c r="T82" s="148" t="s">
        <v>435</v>
      </c>
      <c r="U82" s="200" t="s">
        <v>687</v>
      </c>
      <c r="V82" s="235" t="s">
        <v>688</v>
      </c>
      <c r="W82" s="236" t="s">
        <v>689</v>
      </c>
      <c r="X82" s="184"/>
      <c r="Y82" s="220"/>
      <c r="Z82" s="184"/>
      <c r="AA82" s="220"/>
      <c r="AB82" s="184"/>
      <c r="AK82" s="17"/>
      <c r="AL82" s="17"/>
      <c r="AM82" s="17" t="s">
        <v>475</v>
      </c>
    </row>
    <row r="83" spans="1:40" ht="81.75" customHeight="1">
      <c r="A83" s="135" t="s">
        <v>690</v>
      </c>
      <c r="B83" s="130" t="s">
        <v>691</v>
      </c>
      <c r="C83" s="130" t="s">
        <v>692</v>
      </c>
      <c r="D83" s="130" t="s">
        <v>451</v>
      </c>
      <c r="E83" s="193" t="s">
        <v>558</v>
      </c>
      <c r="F83" s="203">
        <v>0</v>
      </c>
      <c r="G83" s="207">
        <v>0</v>
      </c>
      <c r="H83" s="129">
        <v>0</v>
      </c>
      <c r="I83" s="196">
        <v>0</v>
      </c>
      <c r="J83" s="129">
        <v>0</v>
      </c>
      <c r="K83" s="210" t="s">
        <v>433</v>
      </c>
      <c r="L83" s="129" t="s">
        <v>641</v>
      </c>
      <c r="M83" s="212" t="s">
        <v>440</v>
      </c>
      <c r="N83" s="129"/>
      <c r="O83" s="210" t="s">
        <v>433</v>
      </c>
      <c r="P83" s="128" t="s">
        <v>434</v>
      </c>
      <c r="Q83" s="210" t="s">
        <v>441</v>
      </c>
      <c r="R83" s="129"/>
      <c r="S83" s="219"/>
      <c r="T83" s="129"/>
      <c r="U83" s="219"/>
      <c r="V83" s="129"/>
      <c r="W83" s="219"/>
      <c r="X83" s="129"/>
      <c r="Y83" s="219"/>
      <c r="Z83" s="129"/>
      <c r="AA83" s="219"/>
      <c r="AB83" s="129"/>
      <c r="AK83" s="129"/>
      <c r="AL83" s="129" t="s">
        <v>452</v>
      </c>
      <c r="AM83" s="129" t="s">
        <v>453</v>
      </c>
    </row>
    <row r="84" spans="1:40" s="150" customFormat="1" ht="44.25" customHeight="1">
      <c r="A84" s="178" t="s">
        <v>693</v>
      </c>
      <c r="B84" s="177" t="s">
        <v>694</v>
      </c>
      <c r="C84" s="177" t="s">
        <v>695</v>
      </c>
      <c r="D84" s="181" t="s">
        <v>431</v>
      </c>
      <c r="E84" s="194" t="s">
        <v>432</v>
      </c>
      <c r="F84" s="182">
        <v>0</v>
      </c>
      <c r="G84" s="205">
        <v>0</v>
      </c>
      <c r="H84" s="146">
        <v>0</v>
      </c>
      <c r="I84" s="196">
        <v>10</v>
      </c>
      <c r="J84" s="146">
        <v>0</v>
      </c>
      <c r="K84" s="210" t="s">
        <v>433</v>
      </c>
      <c r="L84" s="180" t="s">
        <v>433</v>
      </c>
      <c r="M84" s="211" t="s">
        <v>433</v>
      </c>
      <c r="N84" s="180">
        <v>0</v>
      </c>
      <c r="O84" s="210" t="s">
        <v>433</v>
      </c>
      <c r="P84" s="180" t="s">
        <v>434</v>
      </c>
      <c r="Q84" s="211" t="s">
        <v>441</v>
      </c>
      <c r="R84" s="183"/>
      <c r="S84" s="220"/>
      <c r="T84" s="184"/>
      <c r="U84" s="220"/>
      <c r="V84" s="184"/>
      <c r="W84" s="220"/>
      <c r="X84" s="184"/>
      <c r="Y84" s="220"/>
      <c r="Z84" s="184"/>
      <c r="AA84" s="220"/>
      <c r="AB84" s="184"/>
      <c r="AC84" s="185"/>
      <c r="AD84" s="185"/>
      <c r="AE84" s="185"/>
      <c r="AF84" s="185"/>
      <c r="AG84" s="185"/>
      <c r="AH84" s="185"/>
      <c r="AI84" s="185"/>
      <c r="AJ84" s="185"/>
      <c r="AK84" s="184"/>
      <c r="AL84" s="184"/>
      <c r="AM84" s="184" t="s">
        <v>436</v>
      </c>
      <c r="AN84" s="185"/>
    </row>
    <row r="85" spans="1:40" ht="90" customHeight="1">
      <c r="A85" s="135" t="s">
        <v>696</v>
      </c>
      <c r="B85" s="130" t="s">
        <v>697</v>
      </c>
      <c r="C85" s="130" t="s">
        <v>698</v>
      </c>
      <c r="D85" s="130" t="s">
        <v>451</v>
      </c>
      <c r="E85" s="193" t="s">
        <v>558</v>
      </c>
      <c r="F85" s="203">
        <v>0</v>
      </c>
      <c r="G85" s="207">
        <v>0</v>
      </c>
      <c r="H85" s="129">
        <v>0</v>
      </c>
      <c r="I85" s="196">
        <v>0</v>
      </c>
      <c r="J85" s="129">
        <v>0</v>
      </c>
      <c r="K85" s="210" t="s">
        <v>433</v>
      </c>
      <c r="L85" s="129" t="s">
        <v>440</v>
      </c>
      <c r="M85" s="212" t="s">
        <v>440</v>
      </c>
      <c r="N85" s="129"/>
      <c r="O85" s="210" t="s">
        <v>433</v>
      </c>
      <c r="P85" s="128" t="s">
        <v>434</v>
      </c>
      <c r="Q85" s="210" t="s">
        <v>441</v>
      </c>
      <c r="R85" s="129"/>
      <c r="S85" s="219"/>
      <c r="T85" s="129"/>
      <c r="U85" s="219"/>
      <c r="V85" s="129"/>
      <c r="W85" s="219"/>
      <c r="X85" s="129"/>
      <c r="Y85" s="219"/>
      <c r="Z85" s="129"/>
      <c r="AA85" s="219"/>
      <c r="AB85" s="129"/>
      <c r="AK85" s="129"/>
      <c r="AL85" s="129" t="s">
        <v>452</v>
      </c>
      <c r="AM85" s="129" t="s">
        <v>453</v>
      </c>
    </row>
    <row r="86" spans="1:40" ht="57.75" customHeight="1">
      <c r="A86" s="135" t="s">
        <v>699</v>
      </c>
      <c r="B86" s="130" t="s">
        <v>700</v>
      </c>
      <c r="C86" s="130" t="s">
        <v>701</v>
      </c>
      <c r="D86" s="130" t="s">
        <v>451</v>
      </c>
      <c r="E86" s="193" t="s">
        <v>558</v>
      </c>
      <c r="F86" s="203">
        <v>0</v>
      </c>
      <c r="G86" s="207">
        <v>0</v>
      </c>
      <c r="H86" s="129">
        <v>36</v>
      </c>
      <c r="I86" s="196">
        <v>9</v>
      </c>
      <c r="J86" s="129">
        <v>8</v>
      </c>
      <c r="K86" s="210" t="s">
        <v>433</v>
      </c>
      <c r="L86" s="129" t="s">
        <v>440</v>
      </c>
      <c r="M86" s="212" t="s">
        <v>440</v>
      </c>
      <c r="N86" s="129"/>
      <c r="O86" s="210" t="s">
        <v>433</v>
      </c>
      <c r="P86" s="128" t="s">
        <v>434</v>
      </c>
      <c r="Q86" s="210" t="s">
        <v>441</v>
      </c>
      <c r="R86" s="129"/>
      <c r="S86" s="219"/>
      <c r="T86" s="129"/>
      <c r="U86" s="219"/>
      <c r="V86" s="129"/>
      <c r="W86" s="219"/>
      <c r="X86" s="129"/>
      <c r="Y86" s="219"/>
      <c r="Z86" s="129"/>
      <c r="AA86" s="219"/>
      <c r="AB86" s="129"/>
      <c r="AK86" s="129"/>
      <c r="AL86" s="129" t="s">
        <v>452</v>
      </c>
      <c r="AM86" s="129" t="s">
        <v>453</v>
      </c>
    </row>
    <row r="87" spans="1:40" ht="93.75" customHeight="1">
      <c r="A87" s="69" t="s">
        <v>702</v>
      </c>
      <c r="B87" s="131" t="s">
        <v>703</v>
      </c>
      <c r="C87" s="131" t="s">
        <v>704</v>
      </c>
      <c r="D87" s="131" t="s">
        <v>470</v>
      </c>
      <c r="E87" s="198" t="s">
        <v>471</v>
      </c>
      <c r="F87" s="182">
        <v>0</v>
      </c>
      <c r="G87" s="205">
        <v>25285714</v>
      </c>
      <c r="H87" s="146">
        <v>4</v>
      </c>
      <c r="I87" s="196">
        <v>10</v>
      </c>
      <c r="J87" s="146">
        <v>0</v>
      </c>
      <c r="K87" s="196" t="s">
        <v>433</v>
      </c>
      <c r="L87" s="146" t="s">
        <v>473</v>
      </c>
      <c r="M87" s="196" t="s">
        <v>440</v>
      </c>
      <c r="N87" s="146">
        <v>0</v>
      </c>
      <c r="O87" s="196" t="s">
        <v>433</v>
      </c>
      <c r="P87" s="146" t="s">
        <v>434</v>
      </c>
      <c r="Q87" s="211" t="s">
        <v>435</v>
      </c>
      <c r="R87" s="183"/>
      <c r="S87" s="220"/>
      <c r="T87" s="184"/>
      <c r="U87" s="200" t="s">
        <v>514</v>
      </c>
      <c r="V87" s="184"/>
      <c r="W87" s="220"/>
      <c r="X87" s="184"/>
      <c r="Y87" s="220"/>
      <c r="Z87" s="184"/>
      <c r="AA87" s="220"/>
      <c r="AB87" s="184"/>
      <c r="AK87" s="17"/>
      <c r="AL87" s="17"/>
      <c r="AM87" s="17" t="s">
        <v>475</v>
      </c>
    </row>
    <row r="88" spans="1:40" s="150" customFormat="1" ht="61.5" customHeight="1">
      <c r="A88" s="178" t="s">
        <v>705</v>
      </c>
      <c r="B88" s="186" t="s">
        <v>706</v>
      </c>
      <c r="C88" s="186" t="s">
        <v>490</v>
      </c>
      <c r="D88" s="168" t="s">
        <v>431</v>
      </c>
      <c r="E88" s="197" t="s">
        <v>432</v>
      </c>
      <c r="F88" s="187">
        <v>1104800</v>
      </c>
      <c r="G88" s="208">
        <v>0</v>
      </c>
      <c r="H88" s="180">
        <v>8</v>
      </c>
      <c r="I88" s="196">
        <v>10</v>
      </c>
      <c r="J88" s="180">
        <v>0</v>
      </c>
      <c r="K88" s="210" t="s">
        <v>433</v>
      </c>
      <c r="L88" s="180" t="s">
        <v>473</v>
      </c>
      <c r="M88" s="211" t="s">
        <v>473</v>
      </c>
      <c r="N88" s="180">
        <v>0</v>
      </c>
      <c r="O88" s="210" t="s">
        <v>433</v>
      </c>
      <c r="P88" s="180" t="s">
        <v>434</v>
      </c>
      <c r="Q88" s="211" t="s">
        <v>441</v>
      </c>
      <c r="R88" s="183"/>
      <c r="S88" s="220"/>
      <c r="T88" s="184"/>
      <c r="U88" s="220"/>
      <c r="V88" s="184"/>
      <c r="W88" s="220"/>
      <c r="X88" s="184"/>
      <c r="Y88" s="220"/>
      <c r="Z88" s="184"/>
      <c r="AA88" s="220"/>
      <c r="AB88" s="184"/>
      <c r="AC88" s="185"/>
      <c r="AD88" s="185"/>
      <c r="AE88" s="185"/>
      <c r="AF88" s="185"/>
      <c r="AG88" s="185"/>
      <c r="AH88" s="185"/>
      <c r="AI88" s="185"/>
      <c r="AJ88" s="185"/>
      <c r="AK88" s="184"/>
      <c r="AL88" s="184"/>
      <c r="AM88" s="184" t="s">
        <v>436</v>
      </c>
    </row>
    <row r="89" spans="1:40" ht="99.75" customHeight="1">
      <c r="A89" s="135" t="s">
        <v>707</v>
      </c>
      <c r="B89" s="130" t="s">
        <v>708</v>
      </c>
      <c r="C89" s="130" t="s">
        <v>709</v>
      </c>
      <c r="D89" s="130" t="s">
        <v>451</v>
      </c>
      <c r="E89" s="193" t="s">
        <v>558</v>
      </c>
      <c r="F89" s="203">
        <v>0</v>
      </c>
      <c r="G89" s="207">
        <v>0</v>
      </c>
      <c r="H89" s="129">
        <v>15</v>
      </c>
      <c r="I89" s="196">
        <v>10</v>
      </c>
      <c r="J89" s="129">
        <v>0</v>
      </c>
      <c r="K89" s="210" t="s">
        <v>433</v>
      </c>
      <c r="L89" s="129" t="s">
        <v>440</v>
      </c>
      <c r="M89" s="212" t="s">
        <v>440</v>
      </c>
      <c r="N89" s="129"/>
      <c r="O89" s="210" t="s">
        <v>433</v>
      </c>
      <c r="P89" s="128" t="s">
        <v>434</v>
      </c>
      <c r="Q89" s="210" t="s">
        <v>441</v>
      </c>
      <c r="R89" s="129"/>
      <c r="S89" s="219"/>
      <c r="T89" s="129"/>
      <c r="U89" s="219"/>
      <c r="V89" s="129"/>
      <c r="W89" s="219"/>
      <c r="X89" s="129"/>
      <c r="Y89" s="219"/>
      <c r="Z89" s="129"/>
      <c r="AA89" s="219"/>
      <c r="AB89" s="129"/>
      <c r="AK89" s="129"/>
      <c r="AL89" s="129" t="s">
        <v>452</v>
      </c>
      <c r="AM89" s="129" t="s">
        <v>453</v>
      </c>
    </row>
    <row r="90" spans="1:40" ht="117.75" customHeight="1">
      <c r="A90" s="135" t="s">
        <v>710</v>
      </c>
      <c r="B90" s="130" t="s">
        <v>711</v>
      </c>
      <c r="C90" s="130" t="s">
        <v>712</v>
      </c>
      <c r="D90" s="130" t="s">
        <v>451</v>
      </c>
      <c r="E90" s="193" t="s">
        <v>558</v>
      </c>
      <c r="F90" s="203">
        <v>0</v>
      </c>
      <c r="G90" s="207">
        <v>0</v>
      </c>
      <c r="H90" s="129">
        <v>93</v>
      </c>
      <c r="I90" s="196">
        <v>9</v>
      </c>
      <c r="J90" s="129">
        <v>5</v>
      </c>
      <c r="K90" s="210" t="s">
        <v>433</v>
      </c>
      <c r="L90" s="129" t="s">
        <v>473</v>
      </c>
      <c r="M90" s="212" t="s">
        <v>440</v>
      </c>
      <c r="N90" s="129"/>
      <c r="O90" s="210" t="s">
        <v>433</v>
      </c>
      <c r="P90" s="128" t="s">
        <v>434</v>
      </c>
      <c r="Q90" s="210" t="s">
        <v>441</v>
      </c>
      <c r="R90" s="129"/>
      <c r="S90" s="219"/>
      <c r="T90" s="129"/>
      <c r="U90" s="219"/>
      <c r="V90" s="129"/>
      <c r="W90" s="219"/>
      <c r="X90" s="129"/>
      <c r="Y90" s="219"/>
      <c r="Z90" s="129"/>
      <c r="AA90" s="219"/>
      <c r="AB90" s="129"/>
      <c r="AK90" s="129"/>
      <c r="AL90" s="129" t="s">
        <v>452</v>
      </c>
      <c r="AM90" s="129" t="s">
        <v>453</v>
      </c>
    </row>
    <row r="91" spans="1:40" s="150" customFormat="1" ht="48" customHeight="1">
      <c r="A91" s="178" t="s">
        <v>713</v>
      </c>
      <c r="B91" s="179" t="s">
        <v>714</v>
      </c>
      <c r="C91" s="179" t="s">
        <v>715</v>
      </c>
      <c r="D91" s="151" t="s">
        <v>431</v>
      </c>
      <c r="E91" s="193" t="s">
        <v>558</v>
      </c>
      <c r="F91" s="187">
        <v>2780000</v>
      </c>
      <c r="G91" s="208">
        <v>0</v>
      </c>
      <c r="H91" s="180">
        <v>200</v>
      </c>
      <c r="I91" s="196">
        <v>10</v>
      </c>
      <c r="J91" s="180">
        <v>0</v>
      </c>
      <c r="K91" s="211" t="s">
        <v>433</v>
      </c>
      <c r="L91" s="180" t="s">
        <v>440</v>
      </c>
      <c r="M91" s="211" t="s">
        <v>440</v>
      </c>
      <c r="N91" s="180">
        <v>10</v>
      </c>
      <c r="O91" s="211" t="s">
        <v>433</v>
      </c>
      <c r="P91" s="180" t="s">
        <v>434</v>
      </c>
      <c r="Q91" s="211"/>
      <c r="R91" s="183"/>
      <c r="S91" s="220"/>
      <c r="T91" s="184"/>
      <c r="U91" s="220" t="s">
        <v>716</v>
      </c>
      <c r="V91" s="184"/>
      <c r="W91" s="220"/>
      <c r="X91" s="184"/>
      <c r="Y91" s="220"/>
      <c r="Z91" s="184"/>
      <c r="AA91" s="220"/>
      <c r="AB91" s="184"/>
      <c r="AC91" s="185"/>
      <c r="AD91" s="185"/>
      <c r="AE91" s="185"/>
      <c r="AF91" s="185"/>
      <c r="AG91" s="185"/>
      <c r="AH91" s="185"/>
      <c r="AI91" s="185"/>
      <c r="AJ91" s="185"/>
      <c r="AK91" s="184"/>
      <c r="AL91" s="184"/>
      <c r="AM91" s="184" t="s">
        <v>436</v>
      </c>
    </row>
    <row r="92" spans="1:40" ht="51" customHeight="1">
      <c r="A92" s="69" t="s">
        <v>717</v>
      </c>
      <c r="B92" s="145" t="s">
        <v>718</v>
      </c>
      <c r="C92" s="145" t="s">
        <v>719</v>
      </c>
      <c r="D92" s="153" t="s">
        <v>431</v>
      </c>
      <c r="E92" s="171" t="s">
        <v>432</v>
      </c>
      <c r="F92" s="187">
        <v>0</v>
      </c>
      <c r="G92" s="208">
        <v>0</v>
      </c>
      <c r="H92" s="180">
        <v>0</v>
      </c>
      <c r="I92" s="196">
        <v>10</v>
      </c>
      <c r="J92" s="180">
        <v>0</v>
      </c>
      <c r="K92" s="210" t="s">
        <v>433</v>
      </c>
      <c r="L92" s="180" t="s">
        <v>433</v>
      </c>
      <c r="M92" s="210" t="s">
        <v>433</v>
      </c>
      <c r="N92" s="180">
        <v>0</v>
      </c>
      <c r="O92" s="210" t="s">
        <v>433</v>
      </c>
      <c r="P92" s="128" t="s">
        <v>434</v>
      </c>
      <c r="Q92" s="210" t="s">
        <v>441</v>
      </c>
      <c r="R92" s="183"/>
      <c r="S92" s="220"/>
      <c r="T92" s="184"/>
      <c r="U92" s="220"/>
      <c r="V92" s="184"/>
      <c r="W92" s="220"/>
      <c r="X92" s="184"/>
      <c r="Y92" s="220"/>
      <c r="Z92" s="184"/>
      <c r="AA92" s="220"/>
      <c r="AB92" s="184"/>
      <c r="AK92" s="17"/>
      <c r="AL92" s="17"/>
      <c r="AM92" s="17" t="s">
        <v>436</v>
      </c>
    </row>
    <row r="93" spans="1:40" ht="38.25" customHeight="1">
      <c r="A93" s="69" t="s">
        <v>720</v>
      </c>
      <c r="B93" s="145" t="s">
        <v>721</v>
      </c>
      <c r="C93" s="145" t="s">
        <v>722</v>
      </c>
      <c r="D93" s="153" t="s">
        <v>431</v>
      </c>
      <c r="E93" s="171" t="s">
        <v>432</v>
      </c>
      <c r="F93" s="187">
        <v>0</v>
      </c>
      <c r="G93" s="208">
        <v>0</v>
      </c>
      <c r="H93" s="180">
        <v>0</v>
      </c>
      <c r="I93" s="196">
        <v>10</v>
      </c>
      <c r="J93" s="180">
        <v>0</v>
      </c>
      <c r="K93" s="211" t="s">
        <v>433</v>
      </c>
      <c r="L93" s="180" t="s">
        <v>433</v>
      </c>
      <c r="M93" s="211" t="s">
        <v>433</v>
      </c>
      <c r="N93" s="180">
        <v>0</v>
      </c>
      <c r="O93" s="211" t="s">
        <v>433</v>
      </c>
      <c r="P93" s="180" t="s">
        <v>434</v>
      </c>
      <c r="Q93" s="211" t="s">
        <v>441</v>
      </c>
      <c r="R93" s="183"/>
      <c r="S93" s="220"/>
      <c r="T93" s="184"/>
      <c r="U93" s="220"/>
      <c r="V93" s="184"/>
      <c r="W93" s="220"/>
      <c r="X93" s="184"/>
      <c r="Y93" s="220"/>
      <c r="Z93" s="184"/>
      <c r="AA93" s="220"/>
      <c r="AB93" s="184"/>
      <c r="AK93" s="17"/>
      <c r="AL93" s="17"/>
      <c r="AM93" s="17" t="s">
        <v>436</v>
      </c>
    </row>
    <row r="94" spans="1:40" ht="120" customHeight="1">
      <c r="A94" s="69" t="s">
        <v>723</v>
      </c>
      <c r="B94" s="161" t="s">
        <v>724</v>
      </c>
      <c r="C94" s="161" t="s">
        <v>725</v>
      </c>
      <c r="D94" s="161" t="s">
        <v>470</v>
      </c>
      <c r="E94" s="199" t="s">
        <v>471</v>
      </c>
      <c r="F94" s="182">
        <v>0</v>
      </c>
      <c r="G94" s="205">
        <v>25285714</v>
      </c>
      <c r="H94" s="146">
        <v>96</v>
      </c>
      <c r="I94" s="196">
        <v>10</v>
      </c>
      <c r="J94" s="146">
        <v>0</v>
      </c>
      <c r="K94" s="196" t="s">
        <v>433</v>
      </c>
      <c r="L94" s="146" t="s">
        <v>473</v>
      </c>
      <c r="M94" s="196" t="s">
        <v>440</v>
      </c>
      <c r="N94" s="146">
        <v>0</v>
      </c>
      <c r="O94" s="196" t="s">
        <v>433</v>
      </c>
      <c r="P94" s="146" t="s">
        <v>434</v>
      </c>
      <c r="Q94" s="211" t="s">
        <v>435</v>
      </c>
      <c r="R94" s="180" t="s">
        <v>435</v>
      </c>
      <c r="S94" s="221" t="s">
        <v>435</v>
      </c>
      <c r="T94" s="148" t="s">
        <v>435</v>
      </c>
      <c r="U94" s="200" t="s">
        <v>726</v>
      </c>
      <c r="V94" s="184"/>
      <c r="W94" s="220"/>
      <c r="X94" s="184"/>
      <c r="Y94" s="220"/>
      <c r="Z94" s="184"/>
      <c r="AA94" s="220"/>
      <c r="AB94" s="184"/>
      <c r="AK94" s="17"/>
      <c r="AL94" s="17"/>
      <c r="AM94" s="17" t="s">
        <v>727</v>
      </c>
    </row>
    <row r="95" spans="1:40" ht="223.5" customHeight="1">
      <c r="A95" s="135" t="s">
        <v>728</v>
      </c>
      <c r="B95" s="130" t="s">
        <v>729</v>
      </c>
      <c r="C95" s="130" t="s">
        <v>730</v>
      </c>
      <c r="D95" s="130" t="s">
        <v>451</v>
      </c>
      <c r="E95" s="193" t="s">
        <v>558</v>
      </c>
      <c r="F95" s="203">
        <v>0</v>
      </c>
      <c r="G95" s="207">
        <v>0</v>
      </c>
      <c r="H95" s="129">
        <v>29</v>
      </c>
      <c r="I95" s="196">
        <v>9</v>
      </c>
      <c r="J95" s="129">
        <v>4</v>
      </c>
      <c r="K95" s="210" t="s">
        <v>433</v>
      </c>
      <c r="L95" s="129" t="s">
        <v>641</v>
      </c>
      <c r="M95" s="212" t="s">
        <v>440</v>
      </c>
      <c r="N95" s="129"/>
      <c r="O95" s="210" t="s">
        <v>433</v>
      </c>
      <c r="P95" s="128" t="s">
        <v>434</v>
      </c>
      <c r="Q95" s="210" t="s">
        <v>441</v>
      </c>
      <c r="R95" s="129"/>
      <c r="S95" s="219"/>
      <c r="T95" s="129"/>
      <c r="U95" s="219"/>
      <c r="V95" s="129"/>
      <c r="W95" s="219"/>
      <c r="X95" s="129"/>
      <c r="Y95" s="219"/>
      <c r="Z95" s="129"/>
      <c r="AA95" s="219"/>
      <c r="AB95" s="129"/>
      <c r="AK95" s="129"/>
      <c r="AL95" s="129" t="s">
        <v>452</v>
      </c>
      <c r="AM95" s="129" t="s">
        <v>453</v>
      </c>
    </row>
    <row r="96" spans="1:40" s="150" customFormat="1" ht="30">
      <c r="A96" s="178" t="s">
        <v>731</v>
      </c>
      <c r="B96" s="179" t="s">
        <v>732</v>
      </c>
      <c r="C96" s="179" t="s">
        <v>733</v>
      </c>
      <c r="D96" s="151" t="s">
        <v>431</v>
      </c>
      <c r="E96" s="195" t="s">
        <v>432</v>
      </c>
      <c r="F96" s="187">
        <v>1657200</v>
      </c>
      <c r="G96" s="208">
        <v>828600</v>
      </c>
      <c r="H96" s="180">
        <v>12</v>
      </c>
      <c r="I96" s="196">
        <v>10</v>
      </c>
      <c r="J96" s="180">
        <v>0</v>
      </c>
      <c r="K96" s="210" t="s">
        <v>433</v>
      </c>
      <c r="L96" s="180" t="s">
        <v>433</v>
      </c>
      <c r="M96" s="212" t="s">
        <v>440</v>
      </c>
      <c r="N96" s="180">
        <v>0</v>
      </c>
      <c r="O96" s="210" t="s">
        <v>433</v>
      </c>
      <c r="P96" s="128" t="s">
        <v>434</v>
      </c>
      <c r="Q96" s="210" t="s">
        <v>441</v>
      </c>
      <c r="R96" s="183"/>
      <c r="S96" s="220"/>
      <c r="T96" s="184"/>
      <c r="U96" s="220"/>
      <c r="V96" s="184"/>
      <c r="W96" s="220"/>
      <c r="X96" s="184"/>
      <c r="Y96" s="220"/>
      <c r="Z96" s="184"/>
      <c r="AA96" s="220"/>
      <c r="AB96" s="184"/>
      <c r="AC96" s="185"/>
      <c r="AD96" s="185"/>
      <c r="AE96" s="185"/>
      <c r="AF96" s="185"/>
      <c r="AG96" s="185"/>
      <c r="AH96" s="185"/>
      <c r="AI96" s="185"/>
      <c r="AJ96" s="185"/>
      <c r="AK96" s="184"/>
      <c r="AL96" s="184"/>
      <c r="AM96" s="184" t="s">
        <v>436</v>
      </c>
    </row>
    <row r="97" spans="1:40" s="150" customFormat="1" ht="63.75" customHeight="1">
      <c r="A97" s="178" t="s">
        <v>734</v>
      </c>
      <c r="B97" s="186" t="s">
        <v>735</v>
      </c>
      <c r="C97" s="186" t="s">
        <v>490</v>
      </c>
      <c r="D97" s="151" t="s">
        <v>431</v>
      </c>
      <c r="E97" s="197" t="s">
        <v>432</v>
      </c>
      <c r="F97" s="182">
        <v>0</v>
      </c>
      <c r="G97" s="205">
        <v>0</v>
      </c>
      <c r="H97" s="146">
        <v>0</v>
      </c>
      <c r="I97" s="196">
        <v>10</v>
      </c>
      <c r="J97" s="146">
        <v>0</v>
      </c>
      <c r="K97" s="210" t="s">
        <v>433</v>
      </c>
      <c r="L97" s="180" t="s">
        <v>433</v>
      </c>
      <c r="M97" s="212" t="s">
        <v>440</v>
      </c>
      <c r="N97" s="180">
        <v>0</v>
      </c>
      <c r="O97" s="210" t="s">
        <v>433</v>
      </c>
      <c r="P97" s="128" t="s">
        <v>434</v>
      </c>
      <c r="Q97" s="210" t="s">
        <v>441</v>
      </c>
      <c r="R97" s="183"/>
      <c r="S97" s="220"/>
      <c r="T97" s="184"/>
      <c r="U97" s="220"/>
      <c r="V97" s="184"/>
      <c r="W97" s="220"/>
      <c r="X97" s="184"/>
      <c r="Y97" s="220"/>
      <c r="Z97" s="184"/>
      <c r="AA97" s="220"/>
      <c r="AB97" s="184"/>
      <c r="AC97" s="185"/>
      <c r="AD97" s="185"/>
      <c r="AE97" s="185"/>
      <c r="AF97" s="185"/>
      <c r="AG97" s="185"/>
      <c r="AH97" s="185"/>
      <c r="AI97" s="185"/>
      <c r="AJ97" s="185"/>
      <c r="AK97" s="184"/>
      <c r="AL97" s="184"/>
      <c r="AM97" s="184" t="s">
        <v>436</v>
      </c>
    </row>
    <row r="98" spans="1:40" ht="81" customHeight="1">
      <c r="A98" s="135" t="s">
        <v>736</v>
      </c>
      <c r="B98" s="130" t="s">
        <v>737</v>
      </c>
      <c r="C98" s="130" t="s">
        <v>738</v>
      </c>
      <c r="D98" s="130" t="s">
        <v>451</v>
      </c>
      <c r="E98" s="193" t="s">
        <v>558</v>
      </c>
      <c r="F98" s="203">
        <v>0</v>
      </c>
      <c r="G98" s="207">
        <v>0</v>
      </c>
      <c r="H98" s="129">
        <v>1</v>
      </c>
      <c r="I98" s="196">
        <v>9</v>
      </c>
      <c r="J98" s="129">
        <v>4</v>
      </c>
      <c r="K98" s="210" t="s">
        <v>433</v>
      </c>
      <c r="L98" s="129" t="s">
        <v>433</v>
      </c>
      <c r="M98" s="212" t="s">
        <v>440</v>
      </c>
      <c r="N98" s="129"/>
      <c r="O98" s="210" t="s">
        <v>433</v>
      </c>
      <c r="P98" s="128" t="s">
        <v>434</v>
      </c>
      <c r="Q98" s="210" t="s">
        <v>441</v>
      </c>
      <c r="R98" s="129"/>
      <c r="S98" s="219"/>
      <c r="T98" s="129"/>
      <c r="U98" s="219"/>
      <c r="V98" s="129"/>
      <c r="W98" s="219"/>
      <c r="X98" s="129"/>
      <c r="Y98" s="219"/>
      <c r="Z98" s="129"/>
      <c r="AA98" s="219"/>
      <c r="AB98" s="129"/>
      <c r="AK98" s="129"/>
      <c r="AL98" s="129" t="s">
        <v>452</v>
      </c>
      <c r="AM98" s="129" t="s">
        <v>453</v>
      </c>
    </row>
    <row r="99" spans="1:40" ht="96.75" customHeight="1">
      <c r="A99" s="69" t="s">
        <v>739</v>
      </c>
      <c r="B99" s="131" t="s">
        <v>740</v>
      </c>
      <c r="C99" s="131" t="s">
        <v>741</v>
      </c>
      <c r="D99" s="131" t="s">
        <v>470</v>
      </c>
      <c r="E99" s="198" t="s">
        <v>471</v>
      </c>
      <c r="F99" s="182">
        <v>0</v>
      </c>
      <c r="G99" s="205">
        <f>25285714</f>
        <v>25285714</v>
      </c>
      <c r="H99" s="149">
        <v>11427984</v>
      </c>
      <c r="I99" s="196">
        <v>10</v>
      </c>
      <c r="J99" s="146">
        <v>0</v>
      </c>
      <c r="K99" s="196" t="s">
        <v>433</v>
      </c>
      <c r="L99" s="146" t="s">
        <v>473</v>
      </c>
      <c r="M99" s="196" t="s">
        <v>440</v>
      </c>
      <c r="N99" s="146">
        <v>0</v>
      </c>
      <c r="O99" s="196" t="s">
        <v>433</v>
      </c>
      <c r="P99" s="146" t="s">
        <v>434</v>
      </c>
      <c r="Q99" s="211" t="s">
        <v>441</v>
      </c>
      <c r="R99" s="183"/>
      <c r="S99" s="220"/>
      <c r="T99" s="184"/>
      <c r="U99" s="220"/>
      <c r="V99" s="184"/>
      <c r="W99" s="220"/>
      <c r="X99" s="184"/>
      <c r="Y99" s="220"/>
      <c r="Z99" s="184"/>
      <c r="AA99" s="220"/>
      <c r="AB99" s="184"/>
      <c r="AK99" s="17"/>
      <c r="AL99" s="17"/>
      <c r="AM99" s="17" t="s">
        <v>475</v>
      </c>
    </row>
    <row r="100" spans="1:40" ht="87" customHeight="1">
      <c r="A100" s="69" t="s">
        <v>742</v>
      </c>
      <c r="B100" s="145" t="s">
        <v>743</v>
      </c>
      <c r="C100" s="145" t="s">
        <v>744</v>
      </c>
      <c r="D100" s="145" t="s">
        <v>470</v>
      </c>
      <c r="E100" s="200" t="s">
        <v>471</v>
      </c>
      <c r="F100" s="182">
        <v>2125902329</v>
      </c>
      <c r="G100" s="205">
        <v>25285714</v>
      </c>
      <c r="H100" s="146">
        <v>246</v>
      </c>
      <c r="I100" s="196">
        <v>10</v>
      </c>
      <c r="J100" s="146">
        <v>0</v>
      </c>
      <c r="K100" s="196" t="s">
        <v>433</v>
      </c>
      <c r="L100" s="146" t="s">
        <v>473</v>
      </c>
      <c r="M100" s="196" t="s">
        <v>440</v>
      </c>
      <c r="N100" s="146">
        <v>0</v>
      </c>
      <c r="O100" s="196" t="s">
        <v>433</v>
      </c>
      <c r="P100" s="146" t="s">
        <v>434</v>
      </c>
      <c r="Q100" s="211" t="s">
        <v>435</v>
      </c>
      <c r="R100" s="183"/>
      <c r="S100" s="220"/>
      <c r="T100" s="184"/>
      <c r="U100" s="200" t="s">
        <v>514</v>
      </c>
      <c r="V100" s="184"/>
      <c r="W100" s="220"/>
      <c r="X100" s="184"/>
      <c r="Y100" s="220"/>
      <c r="Z100" s="184"/>
      <c r="AA100" s="220"/>
      <c r="AB100" s="184"/>
      <c r="AK100" s="17"/>
      <c r="AL100" s="17"/>
      <c r="AM100" s="17" t="s">
        <v>475</v>
      </c>
    </row>
    <row r="101" spans="1:40" ht="72.75" customHeight="1">
      <c r="A101" s="69" t="s">
        <v>745</v>
      </c>
      <c r="B101" s="145" t="s">
        <v>746</v>
      </c>
      <c r="C101" s="145" t="s">
        <v>747</v>
      </c>
      <c r="D101" s="153" t="s">
        <v>431</v>
      </c>
      <c r="E101" s="171" t="s">
        <v>432</v>
      </c>
      <c r="F101" s="187">
        <v>0</v>
      </c>
      <c r="G101" s="208">
        <v>0</v>
      </c>
      <c r="H101" s="180">
        <v>0</v>
      </c>
      <c r="I101" s="196">
        <v>10</v>
      </c>
      <c r="J101" s="180">
        <v>0</v>
      </c>
      <c r="K101" s="210" t="s">
        <v>433</v>
      </c>
      <c r="L101" s="180" t="s">
        <v>433</v>
      </c>
      <c r="M101" s="210" t="s">
        <v>433</v>
      </c>
      <c r="N101" s="180">
        <v>0</v>
      </c>
      <c r="O101" s="210" t="s">
        <v>433</v>
      </c>
      <c r="P101" s="128" t="s">
        <v>434</v>
      </c>
      <c r="Q101" s="210" t="s">
        <v>441</v>
      </c>
      <c r="R101" s="183"/>
      <c r="S101" s="220"/>
      <c r="T101" s="184"/>
      <c r="U101" s="220"/>
      <c r="V101" s="184"/>
      <c r="W101" s="220"/>
      <c r="X101" s="184"/>
      <c r="Y101" s="220"/>
      <c r="Z101" s="184"/>
      <c r="AA101" s="220"/>
      <c r="AB101" s="184"/>
      <c r="AK101" s="17"/>
      <c r="AL101" s="17"/>
      <c r="AM101" s="17" t="s">
        <v>436</v>
      </c>
    </row>
    <row r="102" spans="1:40" ht="47.25" customHeight="1">
      <c r="A102" s="69" t="s">
        <v>748</v>
      </c>
      <c r="B102" s="145" t="s">
        <v>749</v>
      </c>
      <c r="C102" s="145" t="s">
        <v>750</v>
      </c>
      <c r="D102" s="153" t="s">
        <v>431</v>
      </c>
      <c r="E102" s="171" t="s">
        <v>432</v>
      </c>
      <c r="F102" s="187">
        <v>0</v>
      </c>
      <c r="G102" s="208">
        <v>0</v>
      </c>
      <c r="H102" s="180">
        <v>0</v>
      </c>
      <c r="I102" s="196">
        <v>10</v>
      </c>
      <c r="J102" s="180">
        <v>0</v>
      </c>
      <c r="K102" s="210" t="s">
        <v>433</v>
      </c>
      <c r="L102" s="180" t="s">
        <v>433</v>
      </c>
      <c r="M102" s="210" t="s">
        <v>433</v>
      </c>
      <c r="N102" s="180">
        <v>0</v>
      </c>
      <c r="O102" s="210" t="s">
        <v>433</v>
      </c>
      <c r="P102" s="128" t="s">
        <v>434</v>
      </c>
      <c r="Q102" s="210" t="s">
        <v>441</v>
      </c>
      <c r="R102" s="183"/>
      <c r="S102" s="220"/>
      <c r="T102" s="184"/>
      <c r="U102" s="220"/>
      <c r="V102" s="184"/>
      <c r="W102" s="220"/>
      <c r="X102" s="184"/>
      <c r="Y102" s="220"/>
      <c r="Z102" s="184"/>
      <c r="AA102" s="220"/>
      <c r="AB102" s="184"/>
      <c r="AK102" s="17"/>
      <c r="AL102" s="17"/>
      <c r="AM102" s="17" t="s">
        <v>436</v>
      </c>
    </row>
    <row r="103" spans="1:40" ht="70.5" customHeight="1">
      <c r="A103" s="69" t="s">
        <v>751</v>
      </c>
      <c r="B103" s="145" t="s">
        <v>752</v>
      </c>
      <c r="C103" s="145" t="s">
        <v>753</v>
      </c>
      <c r="D103" s="153" t="s">
        <v>431</v>
      </c>
      <c r="E103" s="171" t="s">
        <v>432</v>
      </c>
      <c r="F103" s="182">
        <v>0</v>
      </c>
      <c r="G103" s="205">
        <v>0</v>
      </c>
      <c r="H103" s="146">
        <v>0</v>
      </c>
      <c r="I103" s="196">
        <v>10</v>
      </c>
      <c r="J103" s="146">
        <v>0</v>
      </c>
      <c r="K103" s="210" t="s">
        <v>433</v>
      </c>
      <c r="L103" s="180" t="s">
        <v>433</v>
      </c>
      <c r="M103" s="211" t="s">
        <v>433</v>
      </c>
      <c r="N103" s="180">
        <v>0</v>
      </c>
      <c r="O103" s="210" t="s">
        <v>433</v>
      </c>
      <c r="P103" s="180" t="s">
        <v>434</v>
      </c>
      <c r="Q103" s="211" t="s">
        <v>441</v>
      </c>
      <c r="R103" s="183"/>
      <c r="S103" s="220"/>
      <c r="T103" s="184"/>
      <c r="U103" s="220"/>
      <c r="V103" s="184"/>
      <c r="W103" s="220"/>
      <c r="X103" s="184"/>
      <c r="Y103" s="220"/>
      <c r="Z103" s="184"/>
      <c r="AA103" s="220"/>
      <c r="AB103" s="184"/>
      <c r="AK103" s="17"/>
      <c r="AL103" s="17"/>
      <c r="AM103" s="17" t="s">
        <v>436</v>
      </c>
    </row>
    <row r="104" spans="1:40" ht="65.25" customHeight="1">
      <c r="A104" s="69" t="s">
        <v>754</v>
      </c>
      <c r="B104" s="145" t="s">
        <v>755</v>
      </c>
      <c r="C104" s="145" t="s">
        <v>756</v>
      </c>
      <c r="D104" s="153" t="s">
        <v>431</v>
      </c>
      <c r="E104" s="171" t="s">
        <v>432</v>
      </c>
      <c r="F104" s="187">
        <v>2599100</v>
      </c>
      <c r="G104" s="208">
        <v>1299550</v>
      </c>
      <c r="H104" s="180">
        <v>47</v>
      </c>
      <c r="I104" s="196">
        <v>10</v>
      </c>
      <c r="J104" s="180">
        <v>0</v>
      </c>
      <c r="K104" s="210" t="s">
        <v>433</v>
      </c>
      <c r="L104" s="180" t="s">
        <v>433</v>
      </c>
      <c r="M104" s="211" t="s">
        <v>433</v>
      </c>
      <c r="N104" s="180">
        <v>0</v>
      </c>
      <c r="O104" s="210" t="s">
        <v>433</v>
      </c>
      <c r="P104" s="180" t="s">
        <v>434</v>
      </c>
      <c r="Q104" s="211" t="s">
        <v>441</v>
      </c>
      <c r="R104" s="183"/>
      <c r="S104" s="220"/>
      <c r="T104" s="184"/>
      <c r="U104" s="220"/>
      <c r="V104" s="184"/>
      <c r="W104" s="220"/>
      <c r="X104" s="184"/>
      <c r="Y104" s="220"/>
      <c r="Z104" s="184"/>
      <c r="AA104" s="220"/>
      <c r="AB104" s="184"/>
      <c r="AK104" s="17"/>
      <c r="AL104" s="17"/>
      <c r="AM104" s="17" t="s">
        <v>436</v>
      </c>
    </row>
    <row r="105" spans="1:40" ht="45">
      <c r="A105" s="135" t="s">
        <v>757</v>
      </c>
      <c r="B105" s="130" t="s">
        <v>758</v>
      </c>
      <c r="C105" s="130" t="s">
        <v>759</v>
      </c>
      <c r="D105" s="130" t="s">
        <v>451</v>
      </c>
      <c r="E105" s="193" t="s">
        <v>558</v>
      </c>
      <c r="F105" s="203">
        <v>0</v>
      </c>
      <c r="G105" s="207">
        <v>0</v>
      </c>
      <c r="H105" s="129">
        <v>112</v>
      </c>
      <c r="I105" s="196">
        <v>10</v>
      </c>
      <c r="J105" s="129">
        <v>0</v>
      </c>
      <c r="K105" s="210" t="s">
        <v>433</v>
      </c>
      <c r="L105" s="129" t="s">
        <v>473</v>
      </c>
      <c r="M105" s="212" t="s">
        <v>440</v>
      </c>
      <c r="N105" s="129"/>
      <c r="O105" s="210" t="s">
        <v>433</v>
      </c>
      <c r="P105" s="128" t="s">
        <v>434</v>
      </c>
      <c r="Q105" s="210" t="s">
        <v>441</v>
      </c>
      <c r="R105" s="129"/>
      <c r="S105" s="219"/>
      <c r="T105" s="129"/>
      <c r="U105" s="219"/>
      <c r="V105" s="129"/>
      <c r="W105" s="219"/>
      <c r="X105" s="129"/>
      <c r="Y105" s="219"/>
      <c r="Z105" s="129"/>
      <c r="AA105" s="219"/>
      <c r="AB105" s="129"/>
      <c r="AK105" s="129"/>
      <c r="AL105" s="129" t="s">
        <v>452</v>
      </c>
      <c r="AM105" s="129" t="s">
        <v>453</v>
      </c>
    </row>
    <row r="106" spans="1:40" ht="45">
      <c r="A106" s="135" t="s">
        <v>760</v>
      </c>
      <c r="B106" s="130" t="s">
        <v>761</v>
      </c>
      <c r="C106" s="130" t="s">
        <v>762</v>
      </c>
      <c r="D106" s="130" t="s">
        <v>451</v>
      </c>
      <c r="E106" s="193" t="s">
        <v>558</v>
      </c>
      <c r="F106" s="203">
        <v>0</v>
      </c>
      <c r="G106" s="207">
        <v>0</v>
      </c>
      <c r="H106" s="129">
        <v>0</v>
      </c>
      <c r="I106" s="196">
        <v>0</v>
      </c>
      <c r="J106" s="129">
        <v>0</v>
      </c>
      <c r="K106" s="210" t="s">
        <v>433</v>
      </c>
      <c r="L106" s="129" t="s">
        <v>433</v>
      </c>
      <c r="M106" s="212" t="s">
        <v>440</v>
      </c>
      <c r="N106" s="129"/>
      <c r="O106" s="210" t="s">
        <v>433</v>
      </c>
      <c r="P106" s="128" t="s">
        <v>434</v>
      </c>
      <c r="Q106" s="210" t="s">
        <v>441</v>
      </c>
      <c r="R106" s="129"/>
      <c r="S106" s="219"/>
      <c r="T106" s="129"/>
      <c r="U106" s="219"/>
      <c r="V106" s="129"/>
      <c r="W106" s="219"/>
      <c r="X106" s="129"/>
      <c r="Y106" s="219"/>
      <c r="Z106" s="129"/>
      <c r="AA106" s="219"/>
      <c r="AB106" s="129"/>
      <c r="AK106" s="129"/>
      <c r="AL106" s="129" t="s">
        <v>452</v>
      </c>
      <c r="AM106" s="129" t="s">
        <v>453</v>
      </c>
    </row>
    <row r="107" spans="1:40" ht="56.25" customHeight="1">
      <c r="A107" s="69" t="s">
        <v>763</v>
      </c>
      <c r="B107" s="177" t="s">
        <v>764</v>
      </c>
      <c r="C107" s="167" t="s">
        <v>490</v>
      </c>
      <c r="D107" s="158" t="s">
        <v>431</v>
      </c>
      <c r="E107" s="194" t="s">
        <v>432</v>
      </c>
      <c r="F107" s="187">
        <v>0</v>
      </c>
      <c r="G107" s="208">
        <v>0</v>
      </c>
      <c r="H107" s="180">
        <v>0</v>
      </c>
      <c r="I107" s="196">
        <v>10</v>
      </c>
      <c r="J107" s="180">
        <v>0</v>
      </c>
      <c r="K107" s="210" t="s">
        <v>433</v>
      </c>
      <c r="L107" s="180" t="s">
        <v>433</v>
      </c>
      <c r="M107" s="210" t="s">
        <v>433</v>
      </c>
      <c r="N107" s="180">
        <v>0</v>
      </c>
      <c r="O107" s="210" t="s">
        <v>433</v>
      </c>
      <c r="P107" s="128" t="s">
        <v>434</v>
      </c>
      <c r="Q107" s="210" t="s">
        <v>441</v>
      </c>
      <c r="R107" s="183"/>
      <c r="S107" s="220"/>
      <c r="T107" s="184"/>
      <c r="U107" s="220"/>
      <c r="V107" s="184"/>
      <c r="W107" s="220"/>
      <c r="X107" s="184"/>
      <c r="Y107" s="220"/>
      <c r="Z107" s="184"/>
      <c r="AA107" s="220"/>
      <c r="AB107" s="184"/>
      <c r="AK107" s="17"/>
      <c r="AL107" s="17"/>
      <c r="AM107" s="17" t="s">
        <v>436</v>
      </c>
    </row>
    <row r="108" spans="1:40" ht="94.5" customHeight="1">
      <c r="A108" s="135" t="s">
        <v>765</v>
      </c>
      <c r="B108" s="130" t="s">
        <v>766</v>
      </c>
      <c r="C108" s="130" t="s">
        <v>767</v>
      </c>
      <c r="D108" s="130" t="s">
        <v>451</v>
      </c>
      <c r="E108" s="193" t="s">
        <v>558</v>
      </c>
      <c r="F108" s="203">
        <v>0</v>
      </c>
      <c r="G108" s="207">
        <v>0</v>
      </c>
      <c r="H108" s="129">
        <v>1112</v>
      </c>
      <c r="I108" s="196">
        <v>8</v>
      </c>
      <c r="J108" s="129">
        <v>60</v>
      </c>
      <c r="K108" s="210" t="s">
        <v>433</v>
      </c>
      <c r="L108" s="129" t="s">
        <v>440</v>
      </c>
      <c r="M108" s="212" t="s">
        <v>440</v>
      </c>
      <c r="N108" s="129"/>
      <c r="O108" s="210" t="s">
        <v>433</v>
      </c>
      <c r="P108" s="128" t="s">
        <v>434</v>
      </c>
      <c r="Q108" s="210" t="s">
        <v>441</v>
      </c>
      <c r="R108" s="129"/>
      <c r="S108" s="219"/>
      <c r="T108" s="129"/>
      <c r="U108" s="219"/>
      <c r="V108" s="129"/>
      <c r="W108" s="219"/>
      <c r="X108" s="129"/>
      <c r="Y108" s="219"/>
      <c r="Z108" s="129"/>
      <c r="AA108" s="219"/>
      <c r="AB108" s="129"/>
      <c r="AK108" s="129"/>
      <c r="AL108" s="129" t="s">
        <v>452</v>
      </c>
      <c r="AM108" s="129" t="s">
        <v>453</v>
      </c>
    </row>
    <row r="109" spans="1:40" ht="63" customHeight="1">
      <c r="A109" s="69" t="s">
        <v>768</v>
      </c>
      <c r="B109" s="174" t="s">
        <v>769</v>
      </c>
      <c r="C109" s="162" t="s">
        <v>770</v>
      </c>
      <c r="D109" s="162" t="s">
        <v>771</v>
      </c>
      <c r="E109" s="198" t="s">
        <v>446</v>
      </c>
      <c r="F109" s="187">
        <v>0</v>
      </c>
      <c r="G109" s="208">
        <v>0</v>
      </c>
      <c r="H109" s="180">
        <v>0</v>
      </c>
      <c r="I109" s="196">
        <v>10</v>
      </c>
      <c r="J109" s="180">
        <v>1</v>
      </c>
      <c r="K109" s="211" t="s">
        <v>433</v>
      </c>
      <c r="L109" s="180" t="s">
        <v>433</v>
      </c>
      <c r="M109" s="211" t="s">
        <v>433</v>
      </c>
      <c r="N109" s="180">
        <v>10</v>
      </c>
      <c r="O109" s="211" t="s">
        <v>433</v>
      </c>
      <c r="P109" s="180" t="s">
        <v>434</v>
      </c>
      <c r="Q109" s="211" t="s">
        <v>435</v>
      </c>
      <c r="R109" s="183"/>
      <c r="S109" s="220"/>
      <c r="T109" s="184"/>
      <c r="U109" s="220"/>
      <c r="V109" s="184"/>
      <c r="W109" s="220"/>
      <c r="X109" s="184"/>
      <c r="Y109" s="220"/>
      <c r="Z109" s="184"/>
      <c r="AA109" s="220"/>
      <c r="AB109" s="184"/>
      <c r="AK109" s="17"/>
      <c r="AL109" s="17"/>
      <c r="AM109" s="17" t="s">
        <v>772</v>
      </c>
    </row>
    <row r="110" spans="1:40" ht="48" customHeight="1">
      <c r="A110" s="178">
        <v>2106</v>
      </c>
      <c r="B110" s="145" t="s">
        <v>773</v>
      </c>
      <c r="C110" s="145" t="s">
        <v>774</v>
      </c>
      <c r="D110" s="145" t="s">
        <v>470</v>
      </c>
      <c r="E110" s="200" t="s">
        <v>471</v>
      </c>
      <c r="F110" s="182">
        <v>0</v>
      </c>
      <c r="G110" s="205">
        <v>0</v>
      </c>
      <c r="H110" s="146">
        <v>8792</v>
      </c>
      <c r="I110" s="196">
        <v>10</v>
      </c>
      <c r="J110" s="146">
        <v>5</v>
      </c>
      <c r="K110" s="196" t="s">
        <v>433</v>
      </c>
      <c r="L110" s="146" t="s">
        <v>440</v>
      </c>
      <c r="M110" s="196" t="s">
        <v>440</v>
      </c>
      <c r="N110" s="146">
        <v>10</v>
      </c>
      <c r="O110" s="196" t="s">
        <v>433</v>
      </c>
      <c r="P110" s="146" t="s">
        <v>527</v>
      </c>
      <c r="Q110" s="211" t="s">
        <v>435</v>
      </c>
      <c r="R110" s="183"/>
      <c r="S110" s="221"/>
      <c r="T110" s="148" t="s">
        <v>435</v>
      </c>
      <c r="U110" s="200" t="s">
        <v>775</v>
      </c>
      <c r="V110" s="184"/>
      <c r="W110" s="220"/>
      <c r="X110" s="184"/>
      <c r="Y110" s="220"/>
      <c r="Z110" s="184"/>
      <c r="AA110" s="220"/>
      <c r="AB110" s="184"/>
      <c r="AK110" s="17"/>
      <c r="AL110" s="104" t="s">
        <v>776</v>
      </c>
      <c r="AM110" s="17" t="s">
        <v>475</v>
      </c>
    </row>
    <row r="111" spans="1:40" s="150" customFormat="1" ht="88.5" customHeight="1">
      <c r="A111" s="178" t="s">
        <v>777</v>
      </c>
      <c r="B111" s="176" t="s">
        <v>778</v>
      </c>
      <c r="C111" s="188" t="s">
        <v>779</v>
      </c>
      <c r="D111" s="176" t="s">
        <v>780</v>
      </c>
      <c r="E111" s="201" t="s">
        <v>558</v>
      </c>
      <c r="F111" s="189">
        <v>2010000</v>
      </c>
      <c r="G111" s="208">
        <v>134000</v>
      </c>
      <c r="H111" s="180">
        <v>15</v>
      </c>
      <c r="I111" s="196">
        <v>10</v>
      </c>
      <c r="J111" s="180">
        <v>0</v>
      </c>
      <c r="K111" s="211" t="s">
        <v>433</v>
      </c>
      <c r="L111" s="180" t="s">
        <v>433</v>
      </c>
      <c r="M111" s="211" t="s">
        <v>440</v>
      </c>
      <c r="N111" s="180">
        <v>0</v>
      </c>
      <c r="O111" s="211" t="s">
        <v>433</v>
      </c>
      <c r="P111" s="180" t="s">
        <v>781</v>
      </c>
      <c r="Q111" s="211" t="s">
        <v>441</v>
      </c>
      <c r="R111" s="183"/>
      <c r="S111" s="220"/>
      <c r="T111" s="184"/>
      <c r="U111" s="220"/>
      <c r="V111" s="184"/>
      <c r="W111" s="220"/>
      <c r="X111" s="184"/>
      <c r="Y111" s="220"/>
      <c r="Z111" s="184"/>
      <c r="AA111" s="220"/>
      <c r="AB111" s="184"/>
      <c r="AC111" s="185"/>
      <c r="AD111" s="185"/>
      <c r="AE111" s="185"/>
      <c r="AF111" s="185"/>
      <c r="AG111" s="185"/>
      <c r="AH111" s="185"/>
      <c r="AI111" s="185"/>
      <c r="AJ111" s="185"/>
      <c r="AK111" s="184"/>
      <c r="AL111" s="184"/>
      <c r="AM111" s="184" t="s">
        <v>782</v>
      </c>
      <c r="AN111" s="185"/>
    </row>
    <row r="112" spans="1:40" s="150" customFormat="1" ht="76.5" customHeight="1">
      <c r="A112" s="178" t="s">
        <v>783</v>
      </c>
      <c r="B112" s="176" t="s">
        <v>784</v>
      </c>
      <c r="C112" s="188" t="s">
        <v>785</v>
      </c>
      <c r="D112" s="176" t="s">
        <v>780</v>
      </c>
      <c r="E112" s="200" t="s">
        <v>558</v>
      </c>
      <c r="F112" s="187">
        <v>220000</v>
      </c>
      <c r="G112" s="208">
        <v>22000</v>
      </c>
      <c r="H112" s="180">
        <v>10</v>
      </c>
      <c r="I112" s="196">
        <v>10</v>
      </c>
      <c r="J112" s="180">
        <v>0</v>
      </c>
      <c r="K112" s="211" t="s">
        <v>433</v>
      </c>
      <c r="L112" s="180" t="s">
        <v>433</v>
      </c>
      <c r="M112" s="211" t="s">
        <v>440</v>
      </c>
      <c r="N112" s="180">
        <v>0</v>
      </c>
      <c r="O112" s="211" t="s">
        <v>433</v>
      </c>
      <c r="P112" s="180" t="s">
        <v>781</v>
      </c>
      <c r="Q112" s="211" t="s">
        <v>441</v>
      </c>
      <c r="R112" s="183"/>
      <c r="S112" s="220"/>
      <c r="T112" s="184"/>
      <c r="U112" s="220"/>
      <c r="V112" s="184"/>
      <c r="W112" s="220"/>
      <c r="X112" s="184"/>
      <c r="Y112" s="220"/>
      <c r="Z112" s="184"/>
      <c r="AA112" s="220"/>
      <c r="AB112" s="184"/>
      <c r="AC112" s="185"/>
      <c r="AD112" s="185"/>
      <c r="AE112" s="185"/>
      <c r="AF112" s="185"/>
      <c r="AG112" s="185"/>
      <c r="AH112" s="185"/>
      <c r="AI112" s="185"/>
      <c r="AJ112" s="185"/>
      <c r="AK112" s="184"/>
      <c r="AL112" s="184"/>
      <c r="AM112" s="184" t="s">
        <v>475</v>
      </c>
      <c r="AN112" s="185"/>
    </row>
    <row r="113" spans="1:40" s="150" customFormat="1" ht="43.5" customHeight="1">
      <c r="A113" s="178" t="s">
        <v>786</v>
      </c>
      <c r="B113" s="176" t="s">
        <v>787</v>
      </c>
      <c r="C113" s="190" t="s">
        <v>788</v>
      </c>
      <c r="D113" s="176" t="s">
        <v>780</v>
      </c>
      <c r="E113" s="200" t="s">
        <v>558</v>
      </c>
      <c r="F113" s="187">
        <v>44000</v>
      </c>
      <c r="G113" s="208">
        <v>22000</v>
      </c>
      <c r="H113" s="180">
        <v>2</v>
      </c>
      <c r="I113" s="196">
        <v>10</v>
      </c>
      <c r="J113" s="180">
        <v>0</v>
      </c>
      <c r="K113" s="211" t="s">
        <v>433</v>
      </c>
      <c r="L113" s="180" t="s">
        <v>433</v>
      </c>
      <c r="M113" s="211" t="s">
        <v>440</v>
      </c>
      <c r="N113" s="180">
        <v>0</v>
      </c>
      <c r="O113" s="211" t="s">
        <v>433</v>
      </c>
      <c r="P113" s="180" t="s">
        <v>781</v>
      </c>
      <c r="Q113" s="211" t="s">
        <v>441</v>
      </c>
      <c r="R113" s="183"/>
      <c r="S113" s="220"/>
      <c r="T113" s="184"/>
      <c r="U113" s="220"/>
      <c r="V113" s="184"/>
      <c r="W113" s="220"/>
      <c r="X113" s="184"/>
      <c r="Y113" s="220"/>
      <c r="Z113" s="184"/>
      <c r="AA113" s="220"/>
      <c r="AB113" s="184"/>
      <c r="AC113" s="185"/>
      <c r="AD113" s="185"/>
      <c r="AE113" s="185"/>
      <c r="AF113" s="185"/>
      <c r="AG113" s="185"/>
      <c r="AH113" s="185"/>
      <c r="AI113" s="185"/>
      <c r="AJ113" s="185"/>
      <c r="AK113" s="184"/>
      <c r="AL113" s="184"/>
      <c r="AM113" s="184" t="s">
        <v>782</v>
      </c>
      <c r="AN113" s="185"/>
    </row>
    <row r="114" spans="1:40" ht="101.25" customHeight="1">
      <c r="A114" s="178" t="s">
        <v>789</v>
      </c>
      <c r="B114" s="176" t="s">
        <v>790</v>
      </c>
      <c r="C114" s="176" t="s">
        <v>791</v>
      </c>
      <c r="D114" s="145" t="s">
        <v>445</v>
      </c>
      <c r="E114" s="200" t="s">
        <v>792</v>
      </c>
      <c r="F114" s="187">
        <v>0</v>
      </c>
      <c r="G114" s="208">
        <v>0</v>
      </c>
      <c r="H114" s="180">
        <v>1392</v>
      </c>
      <c r="I114" s="196">
        <v>10</v>
      </c>
      <c r="J114" s="180">
        <v>0</v>
      </c>
      <c r="K114" s="211" t="s">
        <v>433</v>
      </c>
      <c r="L114" s="180" t="s">
        <v>440</v>
      </c>
      <c r="M114" s="211" t="s">
        <v>440</v>
      </c>
      <c r="N114" s="180">
        <v>10</v>
      </c>
      <c r="O114" s="211" t="s">
        <v>433</v>
      </c>
      <c r="P114" s="180" t="s">
        <v>527</v>
      </c>
      <c r="Q114" s="211"/>
      <c r="R114" s="183"/>
      <c r="S114" s="220"/>
      <c r="T114" s="184"/>
      <c r="U114" s="221" t="s">
        <v>687</v>
      </c>
      <c r="V114" s="184"/>
      <c r="W114" s="220"/>
      <c r="X114" s="184"/>
      <c r="Y114" s="220"/>
      <c r="Z114" s="184"/>
      <c r="AA114" s="220"/>
      <c r="AB114" s="184"/>
      <c r="AK114" s="17"/>
      <c r="AL114" s="105" t="s">
        <v>793</v>
      </c>
      <c r="AM114" s="17" t="s">
        <v>447</v>
      </c>
    </row>
    <row r="115" spans="1:40" ht="50.25" customHeight="1">
      <c r="A115" s="135" t="s">
        <v>794</v>
      </c>
      <c r="B115" s="130" t="s">
        <v>795</v>
      </c>
      <c r="C115" s="130" t="s">
        <v>796</v>
      </c>
      <c r="D115" s="130" t="s">
        <v>451</v>
      </c>
      <c r="E115" s="193" t="s">
        <v>558</v>
      </c>
      <c r="F115" s="203">
        <v>0</v>
      </c>
      <c r="G115" s="207">
        <v>0</v>
      </c>
      <c r="H115" s="129">
        <v>0</v>
      </c>
      <c r="I115" s="196">
        <v>9</v>
      </c>
      <c r="J115" s="129">
        <v>1</v>
      </c>
      <c r="K115" s="210" t="s">
        <v>433</v>
      </c>
      <c r="L115" s="129" t="s">
        <v>440</v>
      </c>
      <c r="M115" s="212" t="s">
        <v>440</v>
      </c>
      <c r="N115" s="129">
        <v>10</v>
      </c>
      <c r="O115" s="210" t="s">
        <v>433</v>
      </c>
      <c r="P115" s="128" t="s">
        <v>434</v>
      </c>
      <c r="Q115" s="210" t="s">
        <v>441</v>
      </c>
      <c r="R115" s="129"/>
      <c r="S115" s="219"/>
      <c r="T115" s="129"/>
      <c r="U115" s="219"/>
      <c r="V115" s="129"/>
      <c r="W115" s="219"/>
      <c r="X115" s="129"/>
      <c r="Y115" s="219"/>
      <c r="Z115" s="129"/>
      <c r="AA115" s="219"/>
      <c r="AB115" s="129"/>
      <c r="AK115" s="129"/>
      <c r="AL115" s="129" t="s">
        <v>797</v>
      </c>
      <c r="AM115" s="129" t="s">
        <v>453</v>
      </c>
    </row>
  </sheetData>
  <mergeCells count="4">
    <mergeCell ref="A2:E2"/>
    <mergeCell ref="F2:P2"/>
    <mergeCell ref="Q2:X2"/>
    <mergeCell ref="A1:X1"/>
  </mergeCells>
  <phoneticPr fontId="18"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33BA06C-0EC4-4E77-8ECF-0B78D9F70877}">
          <x14:formula1>
            <xm:f>'Calificaciones Sesión 4'!$C$2:$C$4</xm:f>
          </x14:formula1>
          <xm:sqref>K87:M87 K57:M57 K47:M47 O47:O48 K115 O41:O45 K41:M44 K51:M52 K70:M70 K75:M75 K82:M82 K19 O5:O19 K59:M59 K99:M100 K110:M110 O110 K94:M94 O115 M19 K39 K45:K46 K48 K50 K71:K74 K76:K77 K79:K80 K83:K86 K88:K90 K95:K98 K23:M38 O50:O77 O79:O80 O82:O90 O94:O108 K101:K108 K5:M18 M39 M45 M48 M50 M71:M74 M76:M77 M79:M80 M83 M85:M86 M89:M90 M95:M98 M105:M108 M115 M21 O23:O39 K53:K56 M53:M56 K58 M58 K92 M92 O92 M101:M102 K60:K69 M60:M69</xm:sqref>
        </x14:dataValidation>
        <x14:dataValidation type="list" allowBlank="1" showInputMessage="1" showErrorMessage="1" xr:uid="{8D8153E0-DEE8-4419-AED4-89EBB22C4852}">
          <x14:formula1>
            <xm:f>'Calificaciones Sesión 4'!$A$2:$A$3</xm:f>
          </x14:formula1>
          <xm:sqref>P47:P48 P41:P45 P82:P83 P115 P94:P102 P110 P21 P50:P77 P79:P80 P85:P87 P89:P90 P105:P108 P5:P19 P23:P39 P92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E4614-CC54-4C35-B4CD-C3929F985F05}">
  <dimension ref="A1:K177"/>
  <sheetViews>
    <sheetView topLeftCell="B80" zoomScale="92" zoomScaleNormal="115" workbookViewId="0">
      <selection activeCell="D85" sqref="D85"/>
    </sheetView>
  </sheetViews>
  <sheetFormatPr baseColWidth="10" defaultColWidth="12.5703125" defaultRowHeight="15"/>
  <cols>
    <col min="2" max="2" width="18.7109375" customWidth="1"/>
    <col min="3" max="3" width="12.140625" customWidth="1"/>
    <col min="4" max="4" width="26.28515625" customWidth="1"/>
    <col min="5" max="5" width="9.140625" customWidth="1"/>
    <col min="6" max="6" width="23" customWidth="1"/>
    <col min="7" max="7" width="6.7109375" bestFit="1" customWidth="1"/>
    <col min="8" max="8" width="30.140625" customWidth="1"/>
    <col min="9" max="9" width="6.85546875" bestFit="1" customWidth="1"/>
    <col min="10" max="10" width="22.5703125" customWidth="1"/>
  </cols>
  <sheetData>
    <row r="1" spans="1:11" ht="17.45" customHeight="1">
      <c r="A1" s="532" t="s">
        <v>798</v>
      </c>
      <c r="B1" s="532"/>
      <c r="C1" s="532"/>
      <c r="D1" s="532"/>
      <c r="E1" s="532"/>
      <c r="F1" s="532"/>
      <c r="G1" s="532"/>
      <c r="H1" s="532"/>
      <c r="I1" s="532"/>
      <c r="J1" s="532"/>
    </row>
    <row r="2" spans="1:11" ht="15.75">
      <c r="A2" s="535" t="s">
        <v>799</v>
      </c>
      <c r="B2" s="535"/>
      <c r="C2" s="535"/>
      <c r="D2" s="535"/>
      <c r="E2" s="535" t="s">
        <v>798</v>
      </c>
      <c r="F2" s="535"/>
      <c r="G2" s="535"/>
      <c r="H2" s="535"/>
      <c r="I2" s="535"/>
      <c r="J2" s="535"/>
    </row>
    <row r="3" spans="1:11">
      <c r="A3" s="531" t="s">
        <v>799</v>
      </c>
      <c r="B3" s="531"/>
      <c r="C3" s="531" t="s">
        <v>800</v>
      </c>
      <c r="D3" s="531"/>
      <c r="E3" s="531" t="s">
        <v>801</v>
      </c>
      <c r="F3" s="531"/>
      <c r="G3" s="531" t="s">
        <v>802</v>
      </c>
      <c r="H3" s="531"/>
      <c r="I3" s="531" t="s">
        <v>803</v>
      </c>
      <c r="J3" s="531"/>
    </row>
    <row r="4" spans="1:11">
      <c r="A4" s="50" t="s">
        <v>117</v>
      </c>
      <c r="B4" s="50" t="s">
        <v>87</v>
      </c>
      <c r="C4" s="296" t="s">
        <v>117</v>
      </c>
      <c r="D4" s="50" t="s">
        <v>87</v>
      </c>
      <c r="E4" s="296" t="s">
        <v>117</v>
      </c>
      <c r="F4" s="296" t="s">
        <v>87</v>
      </c>
      <c r="G4" s="296" t="s">
        <v>117</v>
      </c>
      <c r="H4" s="121" t="s">
        <v>87</v>
      </c>
      <c r="I4" s="296" t="s">
        <v>117</v>
      </c>
      <c r="J4" s="121" t="s">
        <v>87</v>
      </c>
    </row>
    <row r="5" spans="1:11" ht="36.75" customHeight="1">
      <c r="A5" s="537" t="s">
        <v>804</v>
      </c>
      <c r="B5" s="529" t="s">
        <v>805</v>
      </c>
      <c r="C5" s="298" t="s">
        <v>806</v>
      </c>
      <c r="D5" s="298" t="s">
        <v>807</v>
      </c>
      <c r="E5" s="298" t="s">
        <v>808</v>
      </c>
      <c r="F5" s="298" t="s">
        <v>809</v>
      </c>
      <c r="G5" s="120" t="s">
        <v>810</v>
      </c>
      <c r="H5" s="119" t="s">
        <v>811</v>
      </c>
      <c r="I5" s="126" t="s">
        <v>812</v>
      </c>
      <c r="J5" s="123" t="s">
        <v>813</v>
      </c>
      <c r="K5" s="67"/>
    </row>
    <row r="6" spans="1:11" ht="41.25" customHeight="1">
      <c r="A6" s="538"/>
      <c r="B6" s="530"/>
      <c r="C6" s="303"/>
      <c r="D6" s="303"/>
      <c r="E6" s="303" t="s">
        <v>814</v>
      </c>
      <c r="F6" s="303" t="s">
        <v>815</v>
      </c>
      <c r="G6" s="44" t="s">
        <v>810</v>
      </c>
      <c r="H6" s="298" t="s">
        <v>811</v>
      </c>
      <c r="I6" s="126" t="s">
        <v>812</v>
      </c>
      <c r="J6" s="123" t="s">
        <v>813</v>
      </c>
    </row>
    <row r="7" spans="1:11" ht="42.75">
      <c r="A7" s="538"/>
      <c r="B7" s="530"/>
      <c r="C7" s="298" t="s">
        <v>816</v>
      </c>
      <c r="D7" s="298" t="s">
        <v>817</v>
      </c>
      <c r="E7" s="298" t="s">
        <v>818</v>
      </c>
      <c r="F7" s="298" t="s">
        <v>819</v>
      </c>
      <c r="G7" s="44" t="s">
        <v>810</v>
      </c>
      <c r="H7" s="119" t="s">
        <v>811</v>
      </c>
      <c r="I7" s="44" t="s">
        <v>820</v>
      </c>
      <c r="J7" s="300" t="s">
        <v>821</v>
      </c>
    </row>
    <row r="8" spans="1:11" ht="42.75">
      <c r="A8" s="538"/>
      <c r="B8" s="530"/>
      <c r="C8" s="303"/>
      <c r="D8" s="303"/>
      <c r="E8" s="303" t="s">
        <v>822</v>
      </c>
      <c r="F8" s="303" t="s">
        <v>823</v>
      </c>
      <c r="G8" s="44" t="s">
        <v>810</v>
      </c>
      <c r="H8" s="298" t="s">
        <v>811</v>
      </c>
      <c r="I8" s="44" t="s">
        <v>820</v>
      </c>
      <c r="J8" s="298" t="s">
        <v>821</v>
      </c>
    </row>
    <row r="9" spans="1:11" ht="42.75">
      <c r="A9" s="538"/>
      <c r="B9" s="530"/>
      <c r="C9" s="298"/>
      <c r="D9" s="298"/>
      <c r="E9" s="298" t="s">
        <v>822</v>
      </c>
      <c r="F9" s="298" t="s">
        <v>824</v>
      </c>
      <c r="G9" s="44" t="s">
        <v>810</v>
      </c>
      <c r="H9" s="298" t="s">
        <v>811</v>
      </c>
      <c r="I9" s="44" t="s">
        <v>820</v>
      </c>
      <c r="J9" s="298" t="s">
        <v>821</v>
      </c>
    </row>
    <row r="10" spans="1:11" ht="42.75">
      <c r="A10" s="538"/>
      <c r="B10" s="530"/>
      <c r="C10" s="303"/>
      <c r="D10" s="303"/>
      <c r="E10" s="303" t="s">
        <v>825</v>
      </c>
      <c r="F10" s="303" t="s">
        <v>826</v>
      </c>
      <c r="G10" s="44" t="s">
        <v>810</v>
      </c>
      <c r="H10" s="298" t="s">
        <v>811</v>
      </c>
      <c r="I10" s="44" t="s">
        <v>820</v>
      </c>
      <c r="J10" s="298" t="s">
        <v>821</v>
      </c>
    </row>
    <row r="11" spans="1:11" ht="42.75">
      <c r="A11" s="538"/>
      <c r="B11" s="530"/>
      <c r="C11" s="298"/>
      <c r="D11" s="298"/>
      <c r="E11" s="298" t="s">
        <v>827</v>
      </c>
      <c r="F11" s="298" t="s">
        <v>828</v>
      </c>
      <c r="G11" s="44" t="s">
        <v>810</v>
      </c>
      <c r="H11" s="298" t="s">
        <v>811</v>
      </c>
      <c r="I11" s="44" t="s">
        <v>820</v>
      </c>
      <c r="J11" s="298" t="s">
        <v>821</v>
      </c>
    </row>
    <row r="12" spans="1:11" ht="42.75">
      <c r="A12" s="538"/>
      <c r="B12" s="530"/>
      <c r="C12" s="303"/>
      <c r="D12" s="303"/>
      <c r="E12" s="303" t="s">
        <v>829</v>
      </c>
      <c r="F12" s="303" t="s">
        <v>828</v>
      </c>
      <c r="G12" s="44" t="s">
        <v>810</v>
      </c>
      <c r="H12" s="298" t="s">
        <v>811</v>
      </c>
      <c r="I12" s="44" t="s">
        <v>820</v>
      </c>
      <c r="J12" s="298" t="s">
        <v>821</v>
      </c>
    </row>
    <row r="13" spans="1:11" ht="42.75">
      <c r="A13" s="538"/>
      <c r="B13" s="530"/>
      <c r="C13" s="298" t="s">
        <v>830</v>
      </c>
      <c r="D13" s="298" t="s">
        <v>831</v>
      </c>
      <c r="E13" s="298" t="s">
        <v>832</v>
      </c>
      <c r="F13" s="298" t="s">
        <v>833</v>
      </c>
      <c r="G13" s="44" t="s">
        <v>810</v>
      </c>
      <c r="H13" s="298" t="s">
        <v>811</v>
      </c>
      <c r="I13" s="44" t="s">
        <v>834</v>
      </c>
      <c r="J13" s="44" t="s">
        <v>835</v>
      </c>
    </row>
    <row r="14" spans="1:11" ht="28.5">
      <c r="A14" s="539"/>
      <c r="B14" s="536"/>
      <c r="C14" s="303"/>
      <c r="D14" s="303"/>
      <c r="E14" s="298" t="s">
        <v>836</v>
      </c>
      <c r="F14" s="303" t="s">
        <v>837</v>
      </c>
      <c r="G14" s="44" t="s">
        <v>810</v>
      </c>
      <c r="H14" s="298" t="s">
        <v>811</v>
      </c>
      <c r="I14" s="44" t="s">
        <v>834</v>
      </c>
      <c r="J14" s="44" t="s">
        <v>835</v>
      </c>
    </row>
    <row r="15" spans="1:11" ht="26.25" customHeight="1">
      <c r="A15" s="525" t="s">
        <v>804</v>
      </c>
      <c r="B15" s="527"/>
      <c r="C15" s="298"/>
      <c r="D15" s="298"/>
      <c r="E15" s="298" t="s">
        <v>838</v>
      </c>
      <c r="F15" s="298" t="s">
        <v>837</v>
      </c>
      <c r="G15" s="44" t="s">
        <v>810</v>
      </c>
      <c r="H15" s="298" t="s">
        <v>811</v>
      </c>
      <c r="I15" s="44" t="s">
        <v>834</v>
      </c>
      <c r="J15" s="44" t="s">
        <v>835</v>
      </c>
    </row>
    <row r="16" spans="1:11" ht="28.5">
      <c r="A16" s="526"/>
      <c r="B16" s="528"/>
      <c r="C16" s="303"/>
      <c r="D16" s="303"/>
      <c r="E16" s="298" t="s">
        <v>839</v>
      </c>
      <c r="F16" s="303" t="s">
        <v>840</v>
      </c>
      <c r="G16" s="44" t="s">
        <v>810</v>
      </c>
      <c r="H16" s="298" t="s">
        <v>811</v>
      </c>
      <c r="I16" s="44" t="s">
        <v>834</v>
      </c>
      <c r="J16" s="44" t="s">
        <v>835</v>
      </c>
    </row>
    <row r="17" spans="1:10" ht="42.75">
      <c r="A17" s="526"/>
      <c r="B17" s="528"/>
      <c r="C17" s="298"/>
      <c r="D17" s="298"/>
      <c r="E17" s="298" t="s">
        <v>841</v>
      </c>
      <c r="F17" s="298" t="s">
        <v>842</v>
      </c>
      <c r="G17" s="44" t="s">
        <v>810</v>
      </c>
      <c r="H17" s="298" t="s">
        <v>811</v>
      </c>
      <c r="I17" s="44" t="s">
        <v>834</v>
      </c>
      <c r="J17" s="44" t="s">
        <v>835</v>
      </c>
    </row>
    <row r="18" spans="1:10" ht="28.5">
      <c r="A18" s="526"/>
      <c r="B18" s="528"/>
      <c r="C18" s="303"/>
      <c r="D18" s="303"/>
      <c r="E18" s="298" t="s">
        <v>843</v>
      </c>
      <c r="F18" s="303" t="s">
        <v>844</v>
      </c>
      <c r="G18" s="44" t="s">
        <v>810</v>
      </c>
      <c r="H18" s="298" t="s">
        <v>811</v>
      </c>
      <c r="I18" s="303" t="s">
        <v>812</v>
      </c>
      <c r="J18" s="303" t="s">
        <v>813</v>
      </c>
    </row>
    <row r="19" spans="1:10" ht="28.5">
      <c r="A19" s="526"/>
      <c r="B19" s="528"/>
      <c r="C19" s="298"/>
      <c r="D19" s="298"/>
      <c r="E19" s="298" t="s">
        <v>845</v>
      </c>
      <c r="F19" s="298" t="s">
        <v>846</v>
      </c>
      <c r="G19" s="44" t="s">
        <v>810</v>
      </c>
      <c r="H19" s="298" t="s">
        <v>811</v>
      </c>
      <c r="I19" s="303" t="s">
        <v>812</v>
      </c>
      <c r="J19" s="303" t="s">
        <v>813</v>
      </c>
    </row>
    <row r="20" spans="1:10" ht="28.5">
      <c r="A20" s="526"/>
      <c r="B20" s="528"/>
      <c r="C20" s="303" t="s">
        <v>847</v>
      </c>
      <c r="D20" s="303" t="s">
        <v>848</v>
      </c>
      <c r="E20" s="298" t="s">
        <v>849</v>
      </c>
      <c r="F20" s="303" t="s">
        <v>850</v>
      </c>
      <c r="G20" s="303" t="s">
        <v>810</v>
      </c>
      <c r="H20" s="298" t="s">
        <v>811</v>
      </c>
      <c r="I20" s="303" t="s">
        <v>812</v>
      </c>
      <c r="J20" s="303" t="s">
        <v>813</v>
      </c>
    </row>
    <row r="21" spans="1:10" ht="28.5">
      <c r="A21" s="526"/>
      <c r="B21" s="528"/>
      <c r="C21" s="298"/>
      <c r="D21" s="298"/>
      <c r="E21" s="298" t="s">
        <v>851</v>
      </c>
      <c r="F21" s="298" t="s">
        <v>852</v>
      </c>
      <c r="G21" s="44" t="s">
        <v>810</v>
      </c>
      <c r="H21" s="298" t="s">
        <v>811</v>
      </c>
      <c r="I21" s="303" t="s">
        <v>812</v>
      </c>
      <c r="J21" s="303" t="s">
        <v>813</v>
      </c>
    </row>
    <row r="22" spans="1:10" ht="42.75">
      <c r="A22" s="526"/>
      <c r="B22" s="528"/>
      <c r="C22" s="303"/>
      <c r="D22" s="303"/>
      <c r="E22" s="298" t="s">
        <v>853</v>
      </c>
      <c r="F22" s="303" t="s">
        <v>854</v>
      </c>
      <c r="G22" s="44" t="s">
        <v>810</v>
      </c>
      <c r="H22" s="298" t="s">
        <v>811</v>
      </c>
      <c r="I22" s="303" t="s">
        <v>812</v>
      </c>
      <c r="J22" s="303" t="s">
        <v>813</v>
      </c>
    </row>
    <row r="23" spans="1:10" ht="57">
      <c r="A23" s="526"/>
      <c r="B23" s="528"/>
      <c r="C23" s="298"/>
      <c r="D23" s="298"/>
      <c r="E23" s="298" t="s">
        <v>855</v>
      </c>
      <c r="F23" s="298" t="s">
        <v>856</v>
      </c>
      <c r="G23" s="44" t="s">
        <v>810</v>
      </c>
      <c r="H23" s="298" t="s">
        <v>811</v>
      </c>
      <c r="I23" s="303" t="s">
        <v>812</v>
      </c>
      <c r="J23" s="303" t="s">
        <v>813</v>
      </c>
    </row>
    <row r="24" spans="1:10" ht="29.25" customHeight="1">
      <c r="A24" s="525" t="s">
        <v>857</v>
      </c>
      <c r="B24" s="529" t="s">
        <v>858</v>
      </c>
      <c r="C24" s="298" t="s">
        <v>859</v>
      </c>
      <c r="D24" s="298" t="s">
        <v>807</v>
      </c>
      <c r="E24" s="298" t="s">
        <v>860</v>
      </c>
      <c r="F24" s="298" t="s">
        <v>824</v>
      </c>
      <c r="G24" s="44" t="s">
        <v>810</v>
      </c>
      <c r="H24" s="298" t="s">
        <v>811</v>
      </c>
      <c r="I24" s="44" t="s">
        <v>861</v>
      </c>
      <c r="J24" s="298" t="s">
        <v>862</v>
      </c>
    </row>
    <row r="25" spans="1:10" ht="28.5">
      <c r="A25" s="526"/>
      <c r="B25" s="530"/>
      <c r="C25" s="298"/>
      <c r="D25" s="303"/>
      <c r="E25" s="298" t="s">
        <v>863</v>
      </c>
      <c r="F25" s="303" t="s">
        <v>864</v>
      </c>
      <c r="G25" s="44" t="s">
        <v>810</v>
      </c>
      <c r="H25" s="298" t="s">
        <v>811</v>
      </c>
      <c r="I25" s="44" t="s">
        <v>861</v>
      </c>
      <c r="J25" s="298" t="s">
        <v>862</v>
      </c>
    </row>
    <row r="26" spans="1:10" ht="42.75">
      <c r="A26" s="526"/>
      <c r="B26" s="530"/>
      <c r="C26" s="298"/>
      <c r="D26" s="298"/>
      <c r="E26" s="298" t="s">
        <v>865</v>
      </c>
      <c r="F26" s="298" t="s">
        <v>866</v>
      </c>
      <c r="G26" s="44" t="s">
        <v>810</v>
      </c>
      <c r="H26" s="298" t="s">
        <v>811</v>
      </c>
      <c r="I26" s="44" t="s">
        <v>861</v>
      </c>
      <c r="J26" s="298" t="s">
        <v>862</v>
      </c>
    </row>
    <row r="27" spans="1:10" ht="42.75">
      <c r="A27" s="526"/>
      <c r="B27" s="530"/>
      <c r="C27" s="298"/>
      <c r="D27" s="303"/>
      <c r="E27" s="298" t="s">
        <v>867</v>
      </c>
      <c r="F27" s="303" t="s">
        <v>868</v>
      </c>
      <c r="G27" s="44" t="s">
        <v>810</v>
      </c>
      <c r="H27" s="298" t="s">
        <v>811</v>
      </c>
      <c r="I27" s="44" t="s">
        <v>861</v>
      </c>
      <c r="J27" s="298" t="s">
        <v>862</v>
      </c>
    </row>
    <row r="28" spans="1:10" ht="41.25" customHeight="1">
      <c r="A28" s="525" t="s">
        <v>869</v>
      </c>
      <c r="B28" s="527" t="s">
        <v>870</v>
      </c>
      <c r="C28" s="298" t="s">
        <v>871</v>
      </c>
      <c r="D28" s="298" t="s">
        <v>872</v>
      </c>
      <c r="E28" s="298" t="s">
        <v>873</v>
      </c>
      <c r="F28" s="298" t="s">
        <v>874</v>
      </c>
      <c r="G28" s="44" t="s">
        <v>810</v>
      </c>
      <c r="H28" s="298" t="s">
        <v>811</v>
      </c>
      <c r="I28" s="303" t="s">
        <v>812</v>
      </c>
      <c r="J28" s="303" t="s">
        <v>813</v>
      </c>
    </row>
    <row r="29" spans="1:10" ht="28.5">
      <c r="A29" s="526"/>
      <c r="B29" s="528"/>
      <c r="C29" s="303"/>
      <c r="D29" s="303"/>
      <c r="E29" s="298" t="s">
        <v>875</v>
      </c>
      <c r="F29" s="303" t="s">
        <v>876</v>
      </c>
      <c r="G29" s="44" t="s">
        <v>810</v>
      </c>
      <c r="H29" s="298" t="s">
        <v>811</v>
      </c>
      <c r="I29" s="303" t="s">
        <v>812</v>
      </c>
      <c r="J29" s="303" t="s">
        <v>813</v>
      </c>
    </row>
    <row r="30" spans="1:10" ht="42.75">
      <c r="A30" s="526"/>
      <c r="B30" s="528"/>
      <c r="C30" s="298"/>
      <c r="D30" s="298"/>
      <c r="E30" s="298" t="s">
        <v>877</v>
      </c>
      <c r="F30" s="298" t="s">
        <v>878</v>
      </c>
      <c r="G30" s="44" t="s">
        <v>810</v>
      </c>
      <c r="H30" s="298" t="s">
        <v>811</v>
      </c>
      <c r="I30" s="303" t="s">
        <v>812</v>
      </c>
      <c r="J30" s="303" t="s">
        <v>813</v>
      </c>
    </row>
    <row r="31" spans="1:10" ht="28.5">
      <c r="A31" s="526"/>
      <c r="B31" s="528"/>
      <c r="C31" s="303"/>
      <c r="D31" s="303"/>
      <c r="E31" s="298" t="s">
        <v>879</v>
      </c>
      <c r="F31" s="303" t="s">
        <v>880</v>
      </c>
      <c r="G31" s="44" t="s">
        <v>810</v>
      </c>
      <c r="H31" s="298" t="s">
        <v>811</v>
      </c>
      <c r="I31" s="303" t="s">
        <v>812</v>
      </c>
      <c r="J31" s="303" t="s">
        <v>813</v>
      </c>
    </row>
    <row r="32" spans="1:10" ht="99.75" customHeight="1">
      <c r="A32" s="525" t="s">
        <v>881</v>
      </c>
      <c r="B32" s="529" t="s">
        <v>882</v>
      </c>
      <c r="C32" s="298" t="s">
        <v>883</v>
      </c>
      <c r="D32" s="303" t="s">
        <v>884</v>
      </c>
      <c r="E32" s="122" t="s">
        <v>885</v>
      </c>
      <c r="F32" s="124" t="s">
        <v>886</v>
      </c>
      <c r="G32" s="123" t="s">
        <v>887</v>
      </c>
      <c r="H32" s="298" t="s">
        <v>811</v>
      </c>
      <c r="I32" s="303" t="s">
        <v>812</v>
      </c>
      <c r="J32" s="303" t="s">
        <v>813</v>
      </c>
    </row>
    <row r="33" spans="1:10" ht="28.5">
      <c r="A33" s="526"/>
      <c r="B33" s="530"/>
      <c r="C33" s="303"/>
      <c r="D33" s="303"/>
      <c r="E33" s="122" t="s">
        <v>888</v>
      </c>
      <c r="F33" s="305" t="s">
        <v>889</v>
      </c>
      <c r="G33" s="123" t="s">
        <v>887</v>
      </c>
      <c r="H33" s="298" t="s">
        <v>811</v>
      </c>
      <c r="I33" s="303" t="s">
        <v>812</v>
      </c>
      <c r="J33" s="303" t="s">
        <v>813</v>
      </c>
    </row>
    <row r="34" spans="1:10" ht="28.5">
      <c r="A34" s="526"/>
      <c r="B34" s="530"/>
      <c r="C34" s="298"/>
      <c r="D34" s="298"/>
      <c r="E34" s="122" t="s">
        <v>890</v>
      </c>
      <c r="F34" s="298" t="s">
        <v>891</v>
      </c>
      <c r="G34" s="123" t="s">
        <v>887</v>
      </c>
      <c r="H34" s="298" t="s">
        <v>811</v>
      </c>
      <c r="I34" s="303" t="s">
        <v>812</v>
      </c>
      <c r="J34" s="303" t="s">
        <v>813</v>
      </c>
    </row>
    <row r="35" spans="1:10" ht="28.5">
      <c r="A35" s="526"/>
      <c r="B35" s="530"/>
      <c r="C35" s="303"/>
      <c r="D35" s="303"/>
      <c r="E35" s="122" t="s">
        <v>892</v>
      </c>
      <c r="F35" s="303" t="s">
        <v>893</v>
      </c>
      <c r="G35" s="123" t="s">
        <v>887</v>
      </c>
      <c r="H35" s="298" t="s">
        <v>811</v>
      </c>
      <c r="I35" s="303" t="s">
        <v>812</v>
      </c>
      <c r="J35" s="303" t="s">
        <v>813</v>
      </c>
    </row>
    <row r="36" spans="1:10" ht="42.75">
      <c r="A36" s="526"/>
      <c r="B36" s="530"/>
      <c r="C36" s="298"/>
      <c r="D36" s="298"/>
      <c r="E36" s="122" t="s">
        <v>894</v>
      </c>
      <c r="F36" s="298" t="s">
        <v>895</v>
      </c>
      <c r="G36" s="123" t="s">
        <v>887</v>
      </c>
      <c r="H36" s="298" t="s">
        <v>811</v>
      </c>
      <c r="I36" s="303" t="s">
        <v>812</v>
      </c>
      <c r="J36" s="303" t="s">
        <v>813</v>
      </c>
    </row>
    <row r="37" spans="1:10" ht="31.15" customHeight="1">
      <c r="A37" s="525" t="s">
        <v>896</v>
      </c>
      <c r="B37" s="527" t="s">
        <v>897</v>
      </c>
      <c r="C37" s="298" t="s">
        <v>898</v>
      </c>
      <c r="D37" s="298" t="s">
        <v>899</v>
      </c>
      <c r="E37" s="298" t="s">
        <v>900</v>
      </c>
      <c r="F37" s="298" t="s">
        <v>901</v>
      </c>
      <c r="G37" s="123" t="s">
        <v>887</v>
      </c>
      <c r="H37" s="298" t="s">
        <v>811</v>
      </c>
      <c r="I37" s="44" t="s">
        <v>902</v>
      </c>
      <c r="J37" s="44" t="s">
        <v>903</v>
      </c>
    </row>
    <row r="38" spans="1:10" ht="57">
      <c r="A38" s="526"/>
      <c r="B38" s="528"/>
      <c r="C38" s="303"/>
      <c r="D38" s="303"/>
      <c r="E38" s="298" t="s">
        <v>904</v>
      </c>
      <c r="F38" s="303" t="s">
        <v>905</v>
      </c>
      <c r="G38" s="123" t="s">
        <v>887</v>
      </c>
      <c r="H38" s="298" t="s">
        <v>811</v>
      </c>
      <c r="I38" s="44" t="s">
        <v>902</v>
      </c>
      <c r="J38" s="44" t="s">
        <v>903</v>
      </c>
    </row>
    <row r="39" spans="1:10" ht="42.75">
      <c r="A39" s="526"/>
      <c r="B39" s="528"/>
      <c r="C39" s="298"/>
      <c r="D39" s="298"/>
      <c r="E39" s="298" t="s">
        <v>906</v>
      </c>
      <c r="F39" s="298" t="s">
        <v>907</v>
      </c>
      <c r="G39" s="123" t="s">
        <v>887</v>
      </c>
      <c r="H39" s="298" t="s">
        <v>811</v>
      </c>
      <c r="I39" s="44" t="s">
        <v>902</v>
      </c>
      <c r="J39" s="44" t="s">
        <v>903</v>
      </c>
    </row>
    <row r="40" spans="1:10" ht="28.5">
      <c r="A40" s="526"/>
      <c r="B40" s="528"/>
      <c r="C40" s="303"/>
      <c r="D40" s="303"/>
      <c r="E40" s="298" t="s">
        <v>908</v>
      </c>
      <c r="F40" s="303" t="s">
        <v>909</v>
      </c>
      <c r="G40" s="123" t="s">
        <v>887</v>
      </c>
      <c r="H40" s="298" t="s">
        <v>811</v>
      </c>
      <c r="I40" s="44" t="s">
        <v>902</v>
      </c>
      <c r="J40" s="44" t="s">
        <v>903</v>
      </c>
    </row>
    <row r="41" spans="1:10" ht="33" customHeight="1">
      <c r="A41" s="533" t="s">
        <v>910</v>
      </c>
      <c r="B41" s="534" t="s">
        <v>911</v>
      </c>
      <c r="C41" s="298" t="s">
        <v>912</v>
      </c>
      <c r="D41" s="298" t="s">
        <v>913</v>
      </c>
      <c r="E41" s="298" t="s">
        <v>914</v>
      </c>
      <c r="F41" s="298" t="s">
        <v>915</v>
      </c>
      <c r="G41" s="123" t="s">
        <v>887</v>
      </c>
      <c r="H41" s="298" t="s">
        <v>811</v>
      </c>
      <c r="I41" s="44" t="s">
        <v>916</v>
      </c>
      <c r="J41" s="298" t="s">
        <v>917</v>
      </c>
    </row>
    <row r="42" spans="1:10" ht="28.5">
      <c r="A42" s="533"/>
      <c r="B42" s="534"/>
      <c r="C42" s="303"/>
      <c r="D42" s="303"/>
      <c r="E42" s="298" t="s">
        <v>918</v>
      </c>
      <c r="F42" s="303" t="s">
        <v>919</v>
      </c>
      <c r="G42" s="123" t="s">
        <v>887</v>
      </c>
      <c r="H42" s="298" t="s">
        <v>811</v>
      </c>
      <c r="I42" s="44" t="s">
        <v>916</v>
      </c>
      <c r="J42" s="298" t="s">
        <v>917</v>
      </c>
    </row>
    <row r="43" spans="1:10" ht="17.45" customHeight="1">
      <c r="A43" s="532" t="s">
        <v>798</v>
      </c>
      <c r="B43" s="532"/>
      <c r="C43" s="532"/>
      <c r="D43" s="532"/>
      <c r="E43" s="532"/>
      <c r="F43" s="532"/>
      <c r="G43" s="532"/>
      <c r="H43" s="532"/>
      <c r="I43" s="532"/>
      <c r="J43" s="532"/>
    </row>
    <row r="44" spans="1:10" ht="15.75">
      <c r="A44" s="535" t="s">
        <v>799</v>
      </c>
      <c r="B44" s="535"/>
      <c r="C44" s="535"/>
      <c r="D44" s="535"/>
      <c r="E44" s="535" t="s">
        <v>798</v>
      </c>
      <c r="F44" s="535"/>
      <c r="G44" s="535"/>
      <c r="H44" s="535"/>
      <c r="I44" s="535"/>
      <c r="J44" s="535"/>
    </row>
    <row r="45" spans="1:10">
      <c r="A45" s="531" t="s">
        <v>799</v>
      </c>
      <c r="B45" s="531"/>
      <c r="C45" s="531" t="s">
        <v>800</v>
      </c>
      <c r="D45" s="531"/>
      <c r="E45" s="531" t="s">
        <v>801</v>
      </c>
      <c r="F45" s="531"/>
      <c r="G45" s="531" t="s">
        <v>802</v>
      </c>
      <c r="H45" s="531"/>
      <c r="I45" s="531" t="s">
        <v>803</v>
      </c>
      <c r="J45" s="531"/>
    </row>
    <row r="46" spans="1:10">
      <c r="A46" s="50" t="s">
        <v>117</v>
      </c>
      <c r="B46" s="50" t="s">
        <v>87</v>
      </c>
      <c r="C46" s="296" t="s">
        <v>117</v>
      </c>
      <c r="D46" s="50" t="s">
        <v>87</v>
      </c>
      <c r="E46" s="296" t="s">
        <v>117</v>
      </c>
      <c r="F46" s="296" t="s">
        <v>87</v>
      </c>
      <c r="G46" s="296" t="s">
        <v>117</v>
      </c>
      <c r="H46" s="296" t="s">
        <v>87</v>
      </c>
      <c r="I46" s="296" t="s">
        <v>117</v>
      </c>
      <c r="J46" s="296" t="s">
        <v>87</v>
      </c>
    </row>
    <row r="47" spans="1:10" ht="52.5" customHeight="1">
      <c r="A47" s="543" t="s">
        <v>920</v>
      </c>
      <c r="B47" s="542" t="s">
        <v>921</v>
      </c>
      <c r="C47" s="298" t="s">
        <v>922</v>
      </c>
      <c r="D47" s="298" t="s">
        <v>923</v>
      </c>
      <c r="E47" s="298" t="s">
        <v>924</v>
      </c>
      <c r="F47" s="298" t="s">
        <v>925</v>
      </c>
      <c r="G47" s="123" t="s">
        <v>887</v>
      </c>
      <c r="H47" s="298" t="s">
        <v>811</v>
      </c>
      <c r="I47" s="44" t="s">
        <v>926</v>
      </c>
      <c r="J47" s="298" t="s">
        <v>927</v>
      </c>
    </row>
    <row r="48" spans="1:10" ht="28.5">
      <c r="A48" s="543"/>
      <c r="B48" s="542"/>
      <c r="C48" s="303"/>
      <c r="D48" s="303"/>
      <c r="E48" s="298" t="s">
        <v>928</v>
      </c>
      <c r="F48" s="303" t="s">
        <v>929</v>
      </c>
      <c r="G48" s="123" t="s">
        <v>887</v>
      </c>
      <c r="H48" s="298" t="s">
        <v>811</v>
      </c>
      <c r="I48" s="44" t="s">
        <v>926</v>
      </c>
      <c r="J48" s="298" t="s">
        <v>927</v>
      </c>
    </row>
    <row r="49" spans="1:10" ht="28.5">
      <c r="A49" s="543"/>
      <c r="B49" s="542"/>
      <c r="C49" s="298"/>
      <c r="D49" s="298"/>
      <c r="E49" s="298" t="s">
        <v>930</v>
      </c>
      <c r="F49" s="298" t="s">
        <v>931</v>
      </c>
      <c r="G49" s="123" t="s">
        <v>887</v>
      </c>
      <c r="H49" s="298" t="s">
        <v>811</v>
      </c>
      <c r="I49" s="44" t="s">
        <v>932</v>
      </c>
      <c r="J49" s="298" t="s">
        <v>933</v>
      </c>
    </row>
    <row r="50" spans="1:10" ht="28.5">
      <c r="A50" s="543"/>
      <c r="B50" s="542"/>
      <c r="C50" s="303"/>
      <c r="D50" s="303"/>
      <c r="E50" s="298" t="s">
        <v>934</v>
      </c>
      <c r="F50" s="303" t="s">
        <v>935</v>
      </c>
      <c r="G50" s="123" t="s">
        <v>887</v>
      </c>
      <c r="H50" s="298" t="s">
        <v>811</v>
      </c>
      <c r="I50" s="303" t="s">
        <v>936</v>
      </c>
      <c r="J50" s="303" t="s">
        <v>937</v>
      </c>
    </row>
    <row r="51" spans="1:10" ht="57">
      <c r="A51" s="543"/>
      <c r="B51" s="542"/>
      <c r="C51" s="298"/>
      <c r="D51" s="298"/>
      <c r="E51" s="298" t="s">
        <v>938</v>
      </c>
      <c r="F51" s="298" t="s">
        <v>939</v>
      </c>
      <c r="G51" s="123" t="s">
        <v>887</v>
      </c>
      <c r="H51" s="298" t="s">
        <v>811</v>
      </c>
      <c r="I51" s="303" t="s">
        <v>936</v>
      </c>
      <c r="J51" s="303" t="s">
        <v>937</v>
      </c>
    </row>
    <row r="52" spans="1:10" ht="42.75">
      <c r="A52" s="543"/>
      <c r="B52" s="542"/>
      <c r="C52" s="303"/>
      <c r="D52" s="303"/>
      <c r="E52" s="298" t="s">
        <v>940</v>
      </c>
      <c r="F52" s="303" t="s">
        <v>941</v>
      </c>
      <c r="G52" s="123" t="s">
        <v>887</v>
      </c>
      <c r="H52" s="298" t="s">
        <v>811</v>
      </c>
      <c r="I52" s="44" t="s">
        <v>932</v>
      </c>
      <c r="J52" s="298" t="s">
        <v>933</v>
      </c>
    </row>
    <row r="53" spans="1:10" ht="57">
      <c r="A53" s="543"/>
      <c r="B53" s="542"/>
      <c r="C53" s="298"/>
      <c r="D53" s="298"/>
      <c r="E53" s="298" t="s">
        <v>942</v>
      </c>
      <c r="F53" s="298" t="s">
        <v>943</v>
      </c>
      <c r="G53" s="123" t="s">
        <v>887</v>
      </c>
      <c r="H53" s="298" t="s">
        <v>811</v>
      </c>
      <c r="I53" s="44" t="s">
        <v>944</v>
      </c>
      <c r="J53" s="298" t="s">
        <v>945</v>
      </c>
    </row>
    <row r="54" spans="1:10" ht="42.75">
      <c r="A54" s="543"/>
      <c r="B54" s="542"/>
      <c r="C54" s="303"/>
      <c r="D54" s="303"/>
      <c r="E54" s="298" t="s">
        <v>946</v>
      </c>
      <c r="F54" s="303" t="s">
        <v>947</v>
      </c>
      <c r="G54" s="123" t="s">
        <v>887</v>
      </c>
      <c r="H54" s="298" t="s">
        <v>811</v>
      </c>
      <c r="I54" s="44" t="s">
        <v>944</v>
      </c>
      <c r="J54" s="298" t="s">
        <v>945</v>
      </c>
    </row>
    <row r="55" spans="1:10" ht="57">
      <c r="A55" s="543"/>
      <c r="B55" s="542"/>
      <c r="C55" s="298"/>
      <c r="D55" s="298"/>
      <c r="E55" s="298" t="s">
        <v>948</v>
      </c>
      <c r="F55" s="298" t="s">
        <v>949</v>
      </c>
      <c r="G55" s="123" t="s">
        <v>887</v>
      </c>
      <c r="H55" s="298" t="s">
        <v>811</v>
      </c>
      <c r="I55" s="303" t="s">
        <v>936</v>
      </c>
      <c r="J55" s="303" t="s">
        <v>937</v>
      </c>
    </row>
    <row r="56" spans="1:10" ht="42.75">
      <c r="A56" s="543"/>
      <c r="B56" s="542"/>
      <c r="C56" s="303"/>
      <c r="D56" s="303"/>
      <c r="E56" s="298" t="s">
        <v>950</v>
      </c>
      <c r="F56" s="303" t="s">
        <v>951</v>
      </c>
      <c r="G56" s="123" t="s">
        <v>887</v>
      </c>
      <c r="H56" s="298" t="s">
        <v>811</v>
      </c>
      <c r="I56" s="44" t="s">
        <v>944</v>
      </c>
      <c r="J56" s="298" t="s">
        <v>945</v>
      </c>
    </row>
    <row r="57" spans="1:10" ht="42.75" customHeight="1">
      <c r="A57" s="297" t="s">
        <v>952</v>
      </c>
      <c r="B57" s="298" t="s">
        <v>953</v>
      </c>
      <c r="C57" s="298" t="s">
        <v>954</v>
      </c>
      <c r="D57" s="298" t="s">
        <v>955</v>
      </c>
      <c r="E57" s="298" t="s">
        <v>956</v>
      </c>
      <c r="F57" s="298" t="s">
        <v>957</v>
      </c>
      <c r="G57" s="123" t="s">
        <v>887</v>
      </c>
      <c r="H57" s="298" t="s">
        <v>811</v>
      </c>
      <c r="I57" s="44" t="s">
        <v>958</v>
      </c>
      <c r="J57" s="298" t="s">
        <v>959</v>
      </c>
    </row>
    <row r="58" spans="1:10" ht="49.5" customHeight="1">
      <c r="A58" s="525" t="s">
        <v>960</v>
      </c>
      <c r="B58" s="527" t="s">
        <v>961</v>
      </c>
      <c r="C58" s="298" t="s">
        <v>962</v>
      </c>
      <c r="D58" s="298" t="s">
        <v>963</v>
      </c>
      <c r="E58" s="298" t="s">
        <v>964</v>
      </c>
      <c r="F58" s="298" t="s">
        <v>965</v>
      </c>
      <c r="G58" s="123" t="s">
        <v>887</v>
      </c>
      <c r="H58" s="298" t="s">
        <v>811</v>
      </c>
      <c r="I58" s="44" t="s">
        <v>902</v>
      </c>
      <c r="J58" s="44" t="s">
        <v>903</v>
      </c>
    </row>
    <row r="59" spans="1:10" ht="28.5">
      <c r="A59" s="526"/>
      <c r="B59" s="528"/>
      <c r="C59" s="298"/>
      <c r="D59" s="303"/>
      <c r="E59" s="298" t="s">
        <v>966</v>
      </c>
      <c r="F59" s="303" t="s">
        <v>967</v>
      </c>
      <c r="G59" s="123" t="s">
        <v>887</v>
      </c>
      <c r="H59" s="298" t="s">
        <v>811</v>
      </c>
      <c r="I59" s="44" t="s">
        <v>902</v>
      </c>
      <c r="J59" s="44" t="s">
        <v>903</v>
      </c>
    </row>
    <row r="60" spans="1:10" ht="28.5">
      <c r="A60" s="526"/>
      <c r="B60" s="528"/>
      <c r="C60" s="298"/>
      <c r="D60" s="298"/>
      <c r="E60" s="298" t="s">
        <v>968</v>
      </c>
      <c r="F60" s="298" t="s">
        <v>969</v>
      </c>
      <c r="G60" s="123" t="s">
        <v>887</v>
      </c>
      <c r="H60" s="298" t="s">
        <v>811</v>
      </c>
      <c r="I60" s="44" t="s">
        <v>902</v>
      </c>
      <c r="J60" s="44" t="s">
        <v>903</v>
      </c>
    </row>
    <row r="61" spans="1:10" ht="28.5">
      <c r="A61" s="526"/>
      <c r="B61" s="528"/>
      <c r="C61" s="298"/>
      <c r="D61" s="303"/>
      <c r="E61" s="298" t="s">
        <v>970</v>
      </c>
      <c r="F61" s="303" t="s">
        <v>971</v>
      </c>
      <c r="G61" s="123" t="s">
        <v>887</v>
      </c>
      <c r="H61" s="298" t="s">
        <v>811</v>
      </c>
      <c r="I61" s="44" t="s">
        <v>902</v>
      </c>
      <c r="J61" s="44" t="s">
        <v>903</v>
      </c>
    </row>
    <row r="62" spans="1:10" ht="28.5">
      <c r="A62" s="526"/>
      <c r="B62" s="528"/>
      <c r="C62" s="298"/>
      <c r="D62" s="298"/>
      <c r="E62" s="298" t="s">
        <v>972</v>
      </c>
      <c r="F62" s="298" t="s">
        <v>973</v>
      </c>
      <c r="G62" s="123" t="s">
        <v>887</v>
      </c>
      <c r="H62" s="298" t="s">
        <v>811</v>
      </c>
      <c r="I62" s="44" t="s">
        <v>902</v>
      </c>
      <c r="J62" s="44" t="s">
        <v>903</v>
      </c>
    </row>
    <row r="63" spans="1:10" ht="36" customHeight="1">
      <c r="A63" s="526"/>
      <c r="B63" s="528"/>
      <c r="C63" s="298"/>
      <c r="D63" s="303"/>
      <c r="E63" s="298" t="s">
        <v>974</v>
      </c>
      <c r="F63" s="303" t="s">
        <v>975</v>
      </c>
      <c r="G63" s="123" t="s">
        <v>887</v>
      </c>
      <c r="H63" s="298" t="s">
        <v>811</v>
      </c>
      <c r="I63" s="44" t="s">
        <v>902</v>
      </c>
      <c r="J63" s="44" t="s">
        <v>903</v>
      </c>
    </row>
    <row r="64" spans="1:10" ht="28.5">
      <c r="A64" s="526"/>
      <c r="B64" s="528"/>
      <c r="C64" s="298"/>
      <c r="D64" s="298"/>
      <c r="E64" s="298" t="s">
        <v>976</v>
      </c>
      <c r="F64" s="298" t="s">
        <v>977</v>
      </c>
      <c r="G64" s="123" t="s">
        <v>887</v>
      </c>
      <c r="H64" s="298" t="s">
        <v>811</v>
      </c>
      <c r="I64" s="44" t="s">
        <v>902</v>
      </c>
      <c r="J64" s="44" t="s">
        <v>903</v>
      </c>
    </row>
    <row r="65" spans="1:10" ht="28.5">
      <c r="A65" s="526"/>
      <c r="B65" s="528"/>
      <c r="C65" s="303"/>
      <c r="D65" s="303"/>
      <c r="E65" s="298" t="s">
        <v>978</v>
      </c>
      <c r="F65" s="303" t="s">
        <v>979</v>
      </c>
      <c r="G65" s="123" t="s">
        <v>887</v>
      </c>
      <c r="H65" s="298" t="s">
        <v>811</v>
      </c>
      <c r="I65" s="44" t="s">
        <v>902</v>
      </c>
      <c r="J65" s="44" t="s">
        <v>903</v>
      </c>
    </row>
    <row r="66" spans="1:10" ht="28.5">
      <c r="A66" s="526"/>
      <c r="B66" s="528"/>
      <c r="C66" s="298"/>
      <c r="D66" s="298"/>
      <c r="E66" s="298" t="s">
        <v>980</v>
      </c>
      <c r="F66" s="298" t="s">
        <v>981</v>
      </c>
      <c r="G66" s="123" t="s">
        <v>887</v>
      </c>
      <c r="H66" s="298" t="s">
        <v>811</v>
      </c>
      <c r="I66" s="44" t="s">
        <v>902</v>
      </c>
      <c r="J66" s="44" t="s">
        <v>903</v>
      </c>
    </row>
    <row r="67" spans="1:10" ht="28.5">
      <c r="A67" s="545"/>
      <c r="B67" s="544"/>
      <c r="C67" s="303"/>
      <c r="D67" s="303"/>
      <c r="E67" s="298" t="s">
        <v>982</v>
      </c>
      <c r="F67" s="303" t="s">
        <v>983</v>
      </c>
      <c r="G67" s="123" t="s">
        <v>887</v>
      </c>
      <c r="H67" s="298" t="s">
        <v>811</v>
      </c>
      <c r="I67" s="44" t="s">
        <v>902</v>
      </c>
      <c r="J67" s="44" t="s">
        <v>903</v>
      </c>
    </row>
    <row r="68" spans="1:10" ht="27.75" customHeight="1">
      <c r="A68" s="533" t="s">
        <v>960</v>
      </c>
      <c r="B68" s="542" t="s">
        <v>961</v>
      </c>
      <c r="C68" s="298" t="s">
        <v>984</v>
      </c>
      <c r="D68" s="298" t="s">
        <v>985</v>
      </c>
      <c r="E68" s="298" t="s">
        <v>986</v>
      </c>
      <c r="F68" s="298" t="s">
        <v>987</v>
      </c>
      <c r="G68" s="123" t="s">
        <v>887</v>
      </c>
      <c r="H68" s="298" t="s">
        <v>811</v>
      </c>
      <c r="I68" s="44" t="s">
        <v>902</v>
      </c>
      <c r="J68" s="44" t="s">
        <v>903</v>
      </c>
    </row>
    <row r="69" spans="1:10" ht="57">
      <c r="A69" s="533"/>
      <c r="B69" s="542"/>
      <c r="C69" s="303"/>
      <c r="D69" s="303"/>
      <c r="E69" s="298" t="s">
        <v>988</v>
      </c>
      <c r="F69" s="303" t="s">
        <v>989</v>
      </c>
      <c r="G69" s="123" t="s">
        <v>887</v>
      </c>
      <c r="H69" s="298" t="s">
        <v>811</v>
      </c>
      <c r="I69" s="44" t="s">
        <v>902</v>
      </c>
      <c r="J69" s="44" t="s">
        <v>903</v>
      </c>
    </row>
    <row r="70" spans="1:10" ht="28.5">
      <c r="A70" s="533"/>
      <c r="B70" s="542"/>
      <c r="C70" s="298"/>
      <c r="D70" s="298"/>
      <c r="E70" s="298" t="s">
        <v>990</v>
      </c>
      <c r="F70" s="298" t="s">
        <v>991</v>
      </c>
      <c r="G70" s="123" t="s">
        <v>887</v>
      </c>
      <c r="H70" s="298" t="s">
        <v>811</v>
      </c>
      <c r="I70" s="44" t="s">
        <v>902</v>
      </c>
      <c r="J70" s="44" t="s">
        <v>903</v>
      </c>
    </row>
    <row r="71" spans="1:10" ht="28.5">
      <c r="A71" s="533"/>
      <c r="B71" s="542"/>
      <c r="C71" s="303"/>
      <c r="D71" s="303"/>
      <c r="E71" s="298" t="s">
        <v>992</v>
      </c>
      <c r="F71" s="303" t="s">
        <v>993</v>
      </c>
      <c r="G71" s="123" t="s">
        <v>887</v>
      </c>
      <c r="H71" s="298" t="s">
        <v>811</v>
      </c>
      <c r="I71" s="44" t="s">
        <v>902</v>
      </c>
      <c r="J71" s="44" t="s">
        <v>903</v>
      </c>
    </row>
    <row r="72" spans="1:10" ht="28.5">
      <c r="A72" s="533"/>
      <c r="B72" s="542"/>
      <c r="C72" s="298"/>
      <c r="D72" s="298"/>
      <c r="E72" s="298" t="s">
        <v>994</v>
      </c>
      <c r="F72" s="298" t="s">
        <v>995</v>
      </c>
      <c r="G72" s="123" t="s">
        <v>887</v>
      </c>
      <c r="H72" s="298" t="s">
        <v>811</v>
      </c>
      <c r="I72" s="44" t="s">
        <v>902</v>
      </c>
      <c r="J72" s="44" t="s">
        <v>903</v>
      </c>
    </row>
    <row r="73" spans="1:10" ht="28.5">
      <c r="A73" s="533"/>
      <c r="B73" s="542"/>
      <c r="C73" s="303"/>
      <c r="D73" s="303"/>
      <c r="E73" s="298" t="s">
        <v>996</v>
      </c>
      <c r="F73" s="303" t="s">
        <v>997</v>
      </c>
      <c r="G73" s="123" t="s">
        <v>887</v>
      </c>
      <c r="H73" s="298" t="s">
        <v>811</v>
      </c>
      <c r="I73" s="44" t="s">
        <v>902</v>
      </c>
      <c r="J73" s="44" t="s">
        <v>903</v>
      </c>
    </row>
    <row r="74" spans="1:10" ht="28.5">
      <c r="A74" s="533"/>
      <c r="B74" s="542"/>
      <c r="C74" s="298"/>
      <c r="D74" s="298"/>
      <c r="E74" s="298" t="s">
        <v>998</v>
      </c>
      <c r="F74" s="298" t="s">
        <v>999</v>
      </c>
      <c r="G74" s="123" t="s">
        <v>887</v>
      </c>
      <c r="H74" s="298" t="s">
        <v>811</v>
      </c>
      <c r="I74" s="44" t="s">
        <v>902</v>
      </c>
      <c r="J74" s="44" t="s">
        <v>903</v>
      </c>
    </row>
    <row r="75" spans="1:10" ht="42.75">
      <c r="A75" s="533"/>
      <c r="B75" s="542"/>
      <c r="C75" s="303"/>
      <c r="D75" s="303"/>
      <c r="E75" s="298" t="s">
        <v>1000</v>
      </c>
      <c r="F75" s="303" t="s">
        <v>1001</v>
      </c>
      <c r="G75" s="123" t="s">
        <v>887</v>
      </c>
      <c r="H75" s="298" t="s">
        <v>811</v>
      </c>
      <c r="I75" s="44" t="s">
        <v>902</v>
      </c>
      <c r="J75" s="44" t="s">
        <v>903</v>
      </c>
    </row>
    <row r="76" spans="1:10" ht="28.5">
      <c r="A76" s="533"/>
      <c r="B76" s="542"/>
      <c r="C76" s="298"/>
      <c r="D76" s="298"/>
      <c r="E76" s="298" t="s">
        <v>1002</v>
      </c>
      <c r="F76" s="298" t="s">
        <v>1003</v>
      </c>
      <c r="G76" s="123" t="s">
        <v>887</v>
      </c>
      <c r="H76" s="298" t="s">
        <v>811</v>
      </c>
      <c r="I76" s="44" t="s">
        <v>902</v>
      </c>
      <c r="J76" s="44" t="s">
        <v>903</v>
      </c>
    </row>
    <row r="77" spans="1:10" ht="28.5">
      <c r="A77" s="533"/>
      <c r="B77" s="542"/>
      <c r="C77" s="303"/>
      <c r="D77" s="303"/>
      <c r="E77" s="298" t="s">
        <v>1004</v>
      </c>
      <c r="F77" s="303" t="s">
        <v>1005</v>
      </c>
      <c r="G77" s="123" t="s">
        <v>887</v>
      </c>
      <c r="H77" s="298" t="s">
        <v>811</v>
      </c>
      <c r="I77" s="44" t="s">
        <v>902</v>
      </c>
      <c r="J77" s="44" t="s">
        <v>903</v>
      </c>
    </row>
    <row r="78" spans="1:10" ht="15.6" customHeight="1">
      <c r="A78" s="543" t="s">
        <v>960</v>
      </c>
      <c r="B78" s="542" t="s">
        <v>961</v>
      </c>
      <c r="C78" s="298"/>
      <c r="D78" s="298"/>
      <c r="E78" s="298" t="s">
        <v>1006</v>
      </c>
      <c r="F78" s="298" t="s">
        <v>1007</v>
      </c>
      <c r="G78" s="123" t="s">
        <v>887</v>
      </c>
      <c r="H78" s="298" t="s">
        <v>811</v>
      </c>
      <c r="I78" s="44" t="s">
        <v>902</v>
      </c>
      <c r="J78" s="44" t="s">
        <v>903</v>
      </c>
    </row>
    <row r="79" spans="1:10" ht="42.75">
      <c r="A79" s="543"/>
      <c r="B79" s="542"/>
      <c r="C79" s="303"/>
      <c r="D79" s="303"/>
      <c r="E79" s="298" t="s">
        <v>1008</v>
      </c>
      <c r="F79" s="303" t="s">
        <v>1009</v>
      </c>
      <c r="G79" s="123" t="s">
        <v>887</v>
      </c>
      <c r="H79" s="298" t="s">
        <v>811</v>
      </c>
      <c r="I79" s="44" t="s">
        <v>902</v>
      </c>
      <c r="J79" s="44" t="s">
        <v>903</v>
      </c>
    </row>
    <row r="80" spans="1:10" ht="71.25">
      <c r="A80" s="543"/>
      <c r="B80" s="542"/>
      <c r="C80" s="298"/>
      <c r="D80" s="298"/>
      <c r="E80" s="298" t="s">
        <v>1010</v>
      </c>
      <c r="F80" s="298" t="s">
        <v>1011</v>
      </c>
      <c r="G80" s="123" t="s">
        <v>887</v>
      </c>
      <c r="H80" s="298" t="s">
        <v>811</v>
      </c>
      <c r="I80" s="44" t="s">
        <v>902</v>
      </c>
      <c r="J80" s="44" t="s">
        <v>903</v>
      </c>
    </row>
    <row r="81" spans="1:10" ht="28.5">
      <c r="A81" s="543"/>
      <c r="B81" s="542"/>
      <c r="C81" s="303"/>
      <c r="D81" s="303"/>
      <c r="E81" s="298" t="s">
        <v>1012</v>
      </c>
      <c r="F81" s="303" t="s">
        <v>1013</v>
      </c>
      <c r="G81" s="123" t="s">
        <v>887</v>
      </c>
      <c r="H81" s="298" t="s">
        <v>811</v>
      </c>
      <c r="I81" s="44" t="s">
        <v>902</v>
      </c>
      <c r="J81" s="44" t="s">
        <v>903</v>
      </c>
    </row>
    <row r="82" spans="1:10" ht="28.5">
      <c r="A82" s="543"/>
      <c r="B82" s="542"/>
      <c r="C82" s="298"/>
      <c r="D82" s="298"/>
      <c r="E82" s="298" t="s">
        <v>1014</v>
      </c>
      <c r="F82" s="298" t="s">
        <v>1015</v>
      </c>
      <c r="G82" s="123" t="s">
        <v>887</v>
      </c>
      <c r="H82" s="298" t="s">
        <v>811</v>
      </c>
      <c r="I82" s="44" t="s">
        <v>902</v>
      </c>
      <c r="J82" s="44" t="s">
        <v>903</v>
      </c>
    </row>
    <row r="83" spans="1:10" ht="42.75">
      <c r="A83" s="543"/>
      <c r="B83" s="542"/>
      <c r="C83" s="303"/>
      <c r="D83" s="303"/>
      <c r="E83" s="298" t="s">
        <v>1016</v>
      </c>
      <c r="F83" s="303" t="s">
        <v>1017</v>
      </c>
      <c r="G83" s="123" t="s">
        <v>887</v>
      </c>
      <c r="H83" s="298" t="s">
        <v>811</v>
      </c>
      <c r="I83" s="44" t="s">
        <v>902</v>
      </c>
      <c r="J83" s="44" t="s">
        <v>903</v>
      </c>
    </row>
    <row r="84" spans="1:10" ht="42.75">
      <c r="A84" s="543"/>
      <c r="B84" s="542"/>
      <c r="C84" s="298"/>
      <c r="D84" s="298"/>
      <c r="E84" s="298" t="s">
        <v>1018</v>
      </c>
      <c r="F84" s="298" t="s">
        <v>1019</v>
      </c>
      <c r="G84" s="123" t="s">
        <v>887</v>
      </c>
      <c r="H84" s="298" t="s">
        <v>811</v>
      </c>
      <c r="I84" s="44" t="s">
        <v>902</v>
      </c>
      <c r="J84" s="44" t="s">
        <v>903</v>
      </c>
    </row>
    <row r="85" spans="1:10" ht="57" customHeight="1">
      <c r="A85" s="543"/>
      <c r="B85" s="542"/>
      <c r="C85" s="303" t="s">
        <v>1020</v>
      </c>
      <c r="D85" s="303" t="s">
        <v>1021</v>
      </c>
      <c r="E85" s="298" t="s">
        <v>1022</v>
      </c>
      <c r="F85" s="125" t="s">
        <v>1023</v>
      </c>
      <c r="G85" s="123" t="s">
        <v>887</v>
      </c>
      <c r="H85" s="298" t="s">
        <v>811</v>
      </c>
      <c r="I85" s="303" t="s">
        <v>1024</v>
      </c>
      <c r="J85" s="303" t="s">
        <v>1025</v>
      </c>
    </row>
    <row r="86" spans="1:10" ht="28.5">
      <c r="A86" s="543"/>
      <c r="B86" s="542"/>
      <c r="C86" s="298"/>
      <c r="D86" s="298"/>
      <c r="E86" s="298" t="s">
        <v>1026</v>
      </c>
      <c r="F86" s="125" t="s">
        <v>1027</v>
      </c>
      <c r="G86" s="123" t="s">
        <v>887</v>
      </c>
      <c r="H86" s="298" t="s">
        <v>811</v>
      </c>
      <c r="I86" s="303" t="s">
        <v>1024</v>
      </c>
      <c r="J86" s="303" t="s">
        <v>1025</v>
      </c>
    </row>
    <row r="87" spans="1:10" ht="28.5">
      <c r="A87" s="543"/>
      <c r="B87" s="542"/>
      <c r="C87" s="303"/>
      <c r="D87" s="303"/>
      <c r="E87" s="298" t="s">
        <v>1028</v>
      </c>
      <c r="F87" s="125" t="s">
        <v>1029</v>
      </c>
      <c r="G87" s="123" t="s">
        <v>887</v>
      </c>
      <c r="H87" s="298" t="s">
        <v>811</v>
      </c>
      <c r="I87" s="303" t="s">
        <v>1024</v>
      </c>
      <c r="J87" s="303" t="s">
        <v>1025</v>
      </c>
    </row>
    <row r="88" spans="1:10" ht="48.75" customHeight="1">
      <c r="A88" s="533" t="s">
        <v>960</v>
      </c>
      <c r="B88" s="542" t="s">
        <v>961</v>
      </c>
      <c r="C88" s="298" t="s">
        <v>1030</v>
      </c>
      <c r="D88" s="298" t="s">
        <v>1031</v>
      </c>
      <c r="E88" s="298" t="s">
        <v>1032</v>
      </c>
      <c r="F88" s="125" t="s">
        <v>1033</v>
      </c>
      <c r="G88" s="123" t="s">
        <v>887</v>
      </c>
      <c r="H88" s="298" t="s">
        <v>811</v>
      </c>
      <c r="I88" s="44" t="s">
        <v>902</v>
      </c>
      <c r="J88" s="44" t="s">
        <v>903</v>
      </c>
    </row>
    <row r="89" spans="1:10" ht="57">
      <c r="A89" s="533"/>
      <c r="B89" s="542"/>
      <c r="C89" s="303"/>
      <c r="D89" s="303"/>
      <c r="E89" s="298" t="s">
        <v>1034</v>
      </c>
      <c r="F89" s="125" t="s">
        <v>1035</v>
      </c>
      <c r="G89" s="123" t="s">
        <v>887</v>
      </c>
      <c r="H89" s="298" t="s">
        <v>811</v>
      </c>
      <c r="I89" s="44" t="s">
        <v>902</v>
      </c>
      <c r="J89" s="44" t="s">
        <v>903</v>
      </c>
    </row>
    <row r="90" spans="1:10" ht="28.5">
      <c r="A90" s="533"/>
      <c r="B90" s="542"/>
      <c r="C90" s="298"/>
      <c r="D90" s="298"/>
      <c r="E90" s="298" t="s">
        <v>1036</v>
      </c>
      <c r="F90" s="125" t="s">
        <v>1037</v>
      </c>
      <c r="G90" s="123" t="s">
        <v>887</v>
      </c>
      <c r="H90" s="298" t="s">
        <v>811</v>
      </c>
      <c r="I90" s="44" t="s">
        <v>902</v>
      </c>
      <c r="J90" s="44" t="s">
        <v>903</v>
      </c>
    </row>
    <row r="91" spans="1:10" ht="28.5">
      <c r="A91" s="533"/>
      <c r="B91" s="542"/>
      <c r="C91" s="303"/>
      <c r="D91" s="303"/>
      <c r="E91" s="298" t="s">
        <v>1038</v>
      </c>
      <c r="F91" s="125" t="s">
        <v>1039</v>
      </c>
      <c r="G91" s="123" t="s">
        <v>887</v>
      </c>
      <c r="H91" s="298" t="s">
        <v>811</v>
      </c>
      <c r="I91" s="44" t="s">
        <v>902</v>
      </c>
      <c r="J91" s="44" t="s">
        <v>903</v>
      </c>
    </row>
    <row r="92" spans="1:10" ht="28.5">
      <c r="A92" s="533"/>
      <c r="B92" s="542"/>
      <c r="C92" s="298"/>
      <c r="D92" s="298"/>
      <c r="E92" s="298" t="s">
        <v>1040</v>
      </c>
      <c r="F92" s="125" t="s">
        <v>1041</v>
      </c>
      <c r="G92" s="123" t="s">
        <v>887</v>
      </c>
      <c r="H92" s="298" t="s">
        <v>811</v>
      </c>
      <c r="I92" s="44" t="s">
        <v>902</v>
      </c>
      <c r="J92" s="44" t="s">
        <v>903</v>
      </c>
    </row>
    <row r="93" spans="1:10" ht="57">
      <c r="A93" s="533"/>
      <c r="B93" s="542"/>
      <c r="C93" s="303"/>
      <c r="D93" s="303"/>
      <c r="E93" s="298" t="s">
        <v>1042</v>
      </c>
      <c r="F93" s="125" t="s">
        <v>1043</v>
      </c>
      <c r="G93" s="123" t="s">
        <v>887</v>
      </c>
      <c r="H93" s="298" t="s">
        <v>811</v>
      </c>
      <c r="I93" s="44" t="s">
        <v>902</v>
      </c>
      <c r="J93" s="44" t="s">
        <v>903</v>
      </c>
    </row>
    <row r="94" spans="1:10" ht="42.75">
      <c r="A94" s="533"/>
      <c r="B94" s="542"/>
      <c r="C94" s="298"/>
      <c r="D94" s="298"/>
      <c r="E94" s="298" t="s">
        <v>1044</v>
      </c>
      <c r="F94" s="125" t="s">
        <v>1045</v>
      </c>
      <c r="G94" s="123" t="s">
        <v>887</v>
      </c>
      <c r="H94" s="298" t="s">
        <v>811</v>
      </c>
      <c r="I94" s="44" t="s">
        <v>902</v>
      </c>
      <c r="J94" s="44" t="s">
        <v>903</v>
      </c>
    </row>
    <row r="95" spans="1:10" ht="57">
      <c r="A95" s="533"/>
      <c r="B95" s="542"/>
      <c r="C95" s="303"/>
      <c r="D95" s="303"/>
      <c r="E95" s="298" t="s">
        <v>1046</v>
      </c>
      <c r="F95" s="303" t="s">
        <v>1047</v>
      </c>
      <c r="G95" s="123" t="s">
        <v>887</v>
      </c>
      <c r="H95" s="298" t="s">
        <v>811</v>
      </c>
      <c r="I95" s="44" t="s">
        <v>902</v>
      </c>
      <c r="J95" s="44" t="s">
        <v>903</v>
      </c>
    </row>
    <row r="96" spans="1:10" ht="28.5">
      <c r="A96" s="533"/>
      <c r="B96" s="542"/>
      <c r="C96" s="298"/>
      <c r="D96" s="298"/>
      <c r="E96" s="298" t="s">
        <v>1048</v>
      </c>
      <c r="F96" s="298" t="s">
        <v>1049</v>
      </c>
      <c r="G96" s="123" t="s">
        <v>887</v>
      </c>
      <c r="H96" s="298" t="s">
        <v>811</v>
      </c>
      <c r="I96" s="44" t="s">
        <v>902</v>
      </c>
      <c r="J96" s="44" t="s">
        <v>903</v>
      </c>
    </row>
    <row r="97" spans="1:10" ht="53.25" customHeight="1">
      <c r="A97" s="543" t="s">
        <v>960</v>
      </c>
      <c r="B97" s="542" t="s">
        <v>961</v>
      </c>
      <c r="C97" s="298" t="s">
        <v>1050</v>
      </c>
      <c r="D97" s="298" t="s">
        <v>1051</v>
      </c>
      <c r="E97" s="298" t="s">
        <v>1052</v>
      </c>
      <c r="F97" s="298" t="s">
        <v>1053</v>
      </c>
      <c r="G97" s="123" t="s">
        <v>887</v>
      </c>
      <c r="H97" s="298" t="s">
        <v>811</v>
      </c>
      <c r="I97" s="44" t="s">
        <v>1054</v>
      </c>
      <c r="J97" s="44" t="s">
        <v>1055</v>
      </c>
    </row>
    <row r="98" spans="1:10" ht="28.5">
      <c r="A98" s="543"/>
      <c r="B98" s="542"/>
      <c r="C98" s="303"/>
      <c r="D98" s="303"/>
      <c r="E98" s="298" t="s">
        <v>1056</v>
      </c>
      <c r="F98" s="303" t="s">
        <v>1057</v>
      </c>
      <c r="G98" s="123" t="s">
        <v>887</v>
      </c>
      <c r="H98" s="298" t="s">
        <v>811</v>
      </c>
      <c r="I98" s="44" t="s">
        <v>1054</v>
      </c>
      <c r="J98" s="44" t="s">
        <v>1055</v>
      </c>
    </row>
    <row r="99" spans="1:10" ht="28.5">
      <c r="A99" s="543"/>
      <c r="B99" s="542"/>
      <c r="C99" s="298"/>
      <c r="D99" s="298"/>
      <c r="E99" s="298" t="s">
        <v>1058</v>
      </c>
      <c r="F99" s="298" t="s">
        <v>1059</v>
      </c>
      <c r="G99" s="123" t="s">
        <v>887</v>
      </c>
      <c r="H99" s="298" t="s">
        <v>811</v>
      </c>
      <c r="I99" s="44" t="s">
        <v>1054</v>
      </c>
      <c r="J99" s="44" t="s">
        <v>1055</v>
      </c>
    </row>
    <row r="100" spans="1:10" ht="28.5">
      <c r="A100" s="543"/>
      <c r="B100" s="542"/>
      <c r="C100" s="303"/>
      <c r="D100" s="303"/>
      <c r="E100" s="298" t="s">
        <v>1060</v>
      </c>
      <c r="F100" s="303" t="s">
        <v>1061</v>
      </c>
      <c r="G100" s="123" t="s">
        <v>887</v>
      </c>
      <c r="H100" s="298" t="s">
        <v>811</v>
      </c>
      <c r="I100" s="44" t="s">
        <v>1054</v>
      </c>
      <c r="J100" s="44" t="s">
        <v>1055</v>
      </c>
    </row>
    <row r="101" spans="1:10" ht="28.5">
      <c r="A101" s="543"/>
      <c r="B101" s="542"/>
      <c r="C101" s="298"/>
      <c r="D101" s="298"/>
      <c r="E101" s="298" t="s">
        <v>1062</v>
      </c>
      <c r="F101" s="298" t="s">
        <v>1063</v>
      </c>
      <c r="G101" s="123" t="s">
        <v>887</v>
      </c>
      <c r="H101" s="298" t="s">
        <v>811</v>
      </c>
      <c r="I101" s="44" t="s">
        <v>1054</v>
      </c>
      <c r="J101" s="44" t="s">
        <v>1055</v>
      </c>
    </row>
    <row r="102" spans="1:10" ht="42.75">
      <c r="A102" s="543"/>
      <c r="B102" s="542"/>
      <c r="C102" s="303"/>
      <c r="D102" s="303"/>
      <c r="E102" s="298" t="s">
        <v>1064</v>
      </c>
      <c r="F102" s="303" t="s">
        <v>1065</v>
      </c>
      <c r="G102" s="123" t="s">
        <v>887</v>
      </c>
      <c r="H102" s="298" t="s">
        <v>811</v>
      </c>
      <c r="I102" s="44" t="s">
        <v>1054</v>
      </c>
      <c r="J102" s="44" t="s">
        <v>1055</v>
      </c>
    </row>
    <row r="103" spans="1:10" ht="28.5">
      <c r="A103" s="543"/>
      <c r="B103" s="542"/>
      <c r="C103" s="298"/>
      <c r="D103" s="298"/>
      <c r="E103" s="298" t="s">
        <v>1066</v>
      </c>
      <c r="F103" s="298" t="s">
        <v>1067</v>
      </c>
      <c r="G103" s="123" t="s">
        <v>887</v>
      </c>
      <c r="H103" s="298" t="s">
        <v>811</v>
      </c>
      <c r="I103" s="44" t="s">
        <v>1054</v>
      </c>
      <c r="J103" s="44" t="s">
        <v>1055</v>
      </c>
    </row>
    <row r="104" spans="1:10" ht="42.75">
      <c r="A104" s="543"/>
      <c r="B104" s="542"/>
      <c r="C104" s="303"/>
      <c r="D104" s="303"/>
      <c r="E104" s="298" t="s">
        <v>1068</v>
      </c>
      <c r="F104" s="303" t="s">
        <v>1069</v>
      </c>
      <c r="G104" s="123" t="s">
        <v>887</v>
      </c>
      <c r="H104" s="298" t="s">
        <v>811</v>
      </c>
      <c r="I104" s="44" t="s">
        <v>1054</v>
      </c>
      <c r="J104" s="44" t="s">
        <v>1055</v>
      </c>
    </row>
    <row r="105" spans="1:10" ht="28.5">
      <c r="A105" s="543"/>
      <c r="B105" s="542"/>
      <c r="C105" s="298"/>
      <c r="D105" s="298"/>
      <c r="E105" s="298" t="s">
        <v>1070</v>
      </c>
      <c r="F105" s="298" t="s">
        <v>1071</v>
      </c>
      <c r="G105" s="123" t="s">
        <v>887</v>
      </c>
      <c r="H105" s="298" t="s">
        <v>811</v>
      </c>
      <c r="I105" s="44" t="s">
        <v>1054</v>
      </c>
      <c r="J105" s="44" t="s">
        <v>1055</v>
      </c>
    </row>
    <row r="106" spans="1:10" ht="27.75" customHeight="1">
      <c r="A106" s="543"/>
      <c r="B106" s="542"/>
      <c r="C106" s="303"/>
      <c r="D106" s="303"/>
      <c r="E106" s="298" t="s">
        <v>1072</v>
      </c>
      <c r="F106" s="303" t="s">
        <v>1073</v>
      </c>
      <c r="G106" s="123" t="s">
        <v>887</v>
      </c>
      <c r="H106" s="298" t="s">
        <v>811</v>
      </c>
      <c r="I106" s="44" t="s">
        <v>1054</v>
      </c>
      <c r="J106" s="44" t="s">
        <v>1055</v>
      </c>
    </row>
    <row r="107" spans="1:10" ht="61.5" customHeight="1">
      <c r="A107" s="533" t="s">
        <v>960</v>
      </c>
      <c r="B107" s="542" t="s">
        <v>961</v>
      </c>
      <c r="C107" s="298" t="s">
        <v>1074</v>
      </c>
      <c r="D107" s="298" t="s">
        <v>1075</v>
      </c>
      <c r="E107" s="298" t="s">
        <v>1076</v>
      </c>
      <c r="F107" s="298" t="s">
        <v>1077</v>
      </c>
      <c r="G107" s="123" t="s">
        <v>887</v>
      </c>
      <c r="H107" s="298" t="s">
        <v>811</v>
      </c>
      <c r="I107" s="44" t="s">
        <v>1078</v>
      </c>
      <c r="J107" s="44" t="s">
        <v>1079</v>
      </c>
    </row>
    <row r="108" spans="1:10" ht="42.75">
      <c r="A108" s="533"/>
      <c r="B108" s="542"/>
      <c r="C108" s="303"/>
      <c r="D108" s="303"/>
      <c r="E108" s="298" t="s">
        <v>1080</v>
      </c>
      <c r="F108" s="303" t="s">
        <v>1081</v>
      </c>
      <c r="G108" s="123" t="s">
        <v>887</v>
      </c>
      <c r="H108" s="298" t="s">
        <v>811</v>
      </c>
      <c r="I108" s="44" t="s">
        <v>1078</v>
      </c>
      <c r="J108" s="44" t="s">
        <v>1079</v>
      </c>
    </row>
    <row r="109" spans="1:10" ht="28.5">
      <c r="A109" s="533"/>
      <c r="B109" s="542"/>
      <c r="C109" s="298"/>
      <c r="D109" s="298"/>
      <c r="E109" s="298" t="s">
        <v>1082</v>
      </c>
      <c r="F109" s="298" t="s">
        <v>1083</v>
      </c>
      <c r="G109" s="123" t="s">
        <v>887</v>
      </c>
      <c r="H109" s="298" t="s">
        <v>811</v>
      </c>
      <c r="I109" s="44" t="s">
        <v>1078</v>
      </c>
      <c r="J109" s="44" t="s">
        <v>1079</v>
      </c>
    </row>
    <row r="110" spans="1:10" ht="42.75">
      <c r="A110" s="533"/>
      <c r="B110" s="542"/>
      <c r="C110" s="303"/>
      <c r="D110" s="303"/>
      <c r="E110" s="298" t="s">
        <v>1084</v>
      </c>
      <c r="F110" s="303" t="s">
        <v>1085</v>
      </c>
      <c r="G110" s="123" t="s">
        <v>887</v>
      </c>
      <c r="H110" s="298" t="s">
        <v>811</v>
      </c>
      <c r="I110" s="44" t="s">
        <v>1078</v>
      </c>
      <c r="J110" s="44" t="s">
        <v>1079</v>
      </c>
    </row>
    <row r="111" spans="1:10" ht="28.5">
      <c r="A111" s="533"/>
      <c r="B111" s="542"/>
      <c r="C111" s="298"/>
      <c r="D111" s="298"/>
      <c r="E111" s="298" t="s">
        <v>1086</v>
      </c>
      <c r="F111" s="298" t="s">
        <v>1087</v>
      </c>
      <c r="G111" s="123" t="s">
        <v>887</v>
      </c>
      <c r="H111" s="298" t="s">
        <v>811</v>
      </c>
      <c r="I111" s="44" t="s">
        <v>1078</v>
      </c>
      <c r="J111" s="44" t="s">
        <v>1079</v>
      </c>
    </row>
    <row r="112" spans="1:10" ht="28.5">
      <c r="A112" s="533"/>
      <c r="B112" s="542"/>
      <c r="C112" s="303"/>
      <c r="D112" s="303"/>
      <c r="E112" s="298" t="s">
        <v>1088</v>
      </c>
      <c r="F112" s="303" t="s">
        <v>1089</v>
      </c>
      <c r="G112" s="123" t="s">
        <v>887</v>
      </c>
      <c r="H112" s="298" t="s">
        <v>811</v>
      </c>
      <c r="I112" s="44" t="s">
        <v>1078</v>
      </c>
      <c r="J112" s="44" t="s">
        <v>1079</v>
      </c>
    </row>
    <row r="113" spans="1:10" ht="28.5">
      <c r="A113" s="533"/>
      <c r="B113" s="542"/>
      <c r="C113" s="298"/>
      <c r="D113" s="298"/>
      <c r="E113" s="298" t="s">
        <v>1090</v>
      </c>
      <c r="F113" s="298" t="s">
        <v>1091</v>
      </c>
      <c r="G113" s="123" t="s">
        <v>887</v>
      </c>
      <c r="H113" s="298" t="s">
        <v>811</v>
      </c>
      <c r="I113" s="44" t="s">
        <v>1078</v>
      </c>
      <c r="J113" s="44" t="s">
        <v>1079</v>
      </c>
    </row>
    <row r="114" spans="1:10" ht="28.5">
      <c r="A114" s="533"/>
      <c r="B114" s="542"/>
      <c r="C114" s="303"/>
      <c r="D114" s="303"/>
      <c r="E114" s="298" t="s">
        <v>1092</v>
      </c>
      <c r="F114" s="303" t="s">
        <v>1093</v>
      </c>
      <c r="G114" s="123" t="s">
        <v>887</v>
      </c>
      <c r="H114" s="298" t="s">
        <v>811</v>
      </c>
      <c r="I114" s="44" t="s">
        <v>1078</v>
      </c>
      <c r="J114" s="44" t="s">
        <v>1079</v>
      </c>
    </row>
    <row r="115" spans="1:10" ht="57">
      <c r="A115" s="533"/>
      <c r="B115" s="542"/>
      <c r="C115" s="298"/>
      <c r="D115" s="298"/>
      <c r="E115" s="298" t="s">
        <v>1094</v>
      </c>
      <c r="F115" s="298" t="s">
        <v>1095</v>
      </c>
      <c r="G115" s="123" t="s">
        <v>887</v>
      </c>
      <c r="H115" s="298" t="s">
        <v>811</v>
      </c>
      <c r="I115" s="44" t="s">
        <v>1078</v>
      </c>
      <c r="J115" s="44" t="s">
        <v>1079</v>
      </c>
    </row>
    <row r="116" spans="1:10" ht="30.75" customHeight="1">
      <c r="A116" s="533"/>
      <c r="B116" s="542"/>
      <c r="C116" s="303"/>
      <c r="D116" s="303"/>
      <c r="E116" s="298" t="s">
        <v>1096</v>
      </c>
      <c r="F116" s="303" t="s">
        <v>1097</v>
      </c>
      <c r="G116" s="123" t="s">
        <v>887</v>
      </c>
      <c r="H116" s="298" t="s">
        <v>811</v>
      </c>
      <c r="I116" s="44" t="s">
        <v>1078</v>
      </c>
      <c r="J116" s="44" t="s">
        <v>1079</v>
      </c>
    </row>
    <row r="117" spans="1:10" ht="216.75" customHeight="1">
      <c r="A117" s="533" t="s">
        <v>960</v>
      </c>
      <c r="B117" s="542" t="s">
        <v>961</v>
      </c>
      <c r="C117" s="298" t="s">
        <v>1098</v>
      </c>
      <c r="D117" s="298" t="s">
        <v>1099</v>
      </c>
      <c r="E117" s="298" t="s">
        <v>1100</v>
      </c>
      <c r="F117" s="298" t="s">
        <v>1101</v>
      </c>
      <c r="G117" s="123" t="s">
        <v>887</v>
      </c>
      <c r="H117" s="298" t="s">
        <v>811</v>
      </c>
      <c r="I117" s="44" t="s">
        <v>902</v>
      </c>
      <c r="J117" s="44" t="s">
        <v>903</v>
      </c>
    </row>
    <row r="118" spans="1:10" ht="42.75">
      <c r="A118" s="533"/>
      <c r="B118" s="542"/>
      <c r="C118" s="303"/>
      <c r="D118" s="303"/>
      <c r="E118" s="298" t="s">
        <v>1102</v>
      </c>
      <c r="F118" s="303" t="s">
        <v>1103</v>
      </c>
      <c r="G118" s="123" t="s">
        <v>887</v>
      </c>
      <c r="H118" s="298" t="s">
        <v>811</v>
      </c>
      <c r="I118" s="44" t="s">
        <v>902</v>
      </c>
      <c r="J118" s="44" t="s">
        <v>903</v>
      </c>
    </row>
    <row r="119" spans="1:10" ht="28.5">
      <c r="A119" s="533"/>
      <c r="B119" s="542"/>
      <c r="C119" s="298"/>
      <c r="D119" s="298"/>
      <c r="E119" s="298" t="s">
        <v>1104</v>
      </c>
      <c r="F119" s="298" t="s">
        <v>1105</v>
      </c>
      <c r="G119" s="123" t="s">
        <v>887</v>
      </c>
      <c r="H119" s="298" t="s">
        <v>811</v>
      </c>
      <c r="I119" s="44" t="s">
        <v>902</v>
      </c>
      <c r="J119" s="44" t="s">
        <v>903</v>
      </c>
    </row>
    <row r="120" spans="1:10" ht="28.5">
      <c r="A120" s="533"/>
      <c r="B120" s="542"/>
      <c r="C120" s="294"/>
      <c r="D120" s="303"/>
      <c r="E120" s="298" t="s">
        <v>1106</v>
      </c>
      <c r="F120" s="303" t="s">
        <v>1107</v>
      </c>
      <c r="G120" s="123" t="s">
        <v>887</v>
      </c>
      <c r="H120" s="298" t="s">
        <v>811</v>
      </c>
      <c r="I120" s="44" t="s">
        <v>902</v>
      </c>
      <c r="J120" s="44" t="s">
        <v>903</v>
      </c>
    </row>
    <row r="121" spans="1:10" ht="171" customHeight="1">
      <c r="A121" s="301" t="s">
        <v>1108</v>
      </c>
      <c r="B121" s="302" t="s">
        <v>1109</v>
      </c>
      <c r="C121" s="119" t="s">
        <v>1110</v>
      </c>
      <c r="D121" s="226" t="s">
        <v>1111</v>
      </c>
      <c r="E121" s="298" t="s">
        <v>1112</v>
      </c>
      <c r="F121" s="298" t="s">
        <v>1113</v>
      </c>
      <c r="G121" s="44" t="s">
        <v>1114</v>
      </c>
      <c r="H121" s="298" t="s">
        <v>1115</v>
      </c>
      <c r="I121" s="44" t="s">
        <v>916</v>
      </c>
      <c r="J121" s="298" t="s">
        <v>1116</v>
      </c>
    </row>
    <row r="122" spans="1:10" ht="128.25">
      <c r="A122" s="540" t="s">
        <v>1108</v>
      </c>
      <c r="B122" s="541" t="s">
        <v>1109</v>
      </c>
      <c r="C122" s="298" t="s">
        <v>1117</v>
      </c>
      <c r="D122" s="298" t="s">
        <v>1118</v>
      </c>
      <c r="E122" s="298" t="s">
        <v>1119</v>
      </c>
      <c r="F122" s="298" t="s">
        <v>1120</v>
      </c>
      <c r="G122" s="44" t="s">
        <v>1121</v>
      </c>
      <c r="H122" s="298" t="s">
        <v>1122</v>
      </c>
      <c r="I122" s="44" t="s">
        <v>916</v>
      </c>
      <c r="J122" s="298" t="s">
        <v>1116</v>
      </c>
    </row>
    <row r="123" spans="1:10" ht="128.25">
      <c r="A123" s="540"/>
      <c r="B123" s="542"/>
      <c r="C123" s="303"/>
      <c r="D123" s="303"/>
      <c r="E123" s="298" t="s">
        <v>1123</v>
      </c>
      <c r="F123" s="303" t="s">
        <v>1124</v>
      </c>
      <c r="G123" s="44" t="s">
        <v>1125</v>
      </c>
      <c r="H123" s="298" t="s">
        <v>1122</v>
      </c>
      <c r="I123" s="44" t="s">
        <v>916</v>
      </c>
      <c r="J123" s="298" t="s">
        <v>1116</v>
      </c>
    </row>
    <row r="124" spans="1:10" ht="128.25">
      <c r="A124" s="540"/>
      <c r="B124" s="542"/>
      <c r="C124" s="298"/>
      <c r="D124" s="298"/>
      <c r="E124" s="298" t="s">
        <v>1126</v>
      </c>
      <c r="F124" s="298" t="s">
        <v>1127</v>
      </c>
      <c r="G124" s="44" t="s">
        <v>1128</v>
      </c>
      <c r="H124" s="298" t="s">
        <v>1122</v>
      </c>
      <c r="I124" s="44" t="s">
        <v>916</v>
      </c>
      <c r="J124" s="298" t="s">
        <v>1116</v>
      </c>
    </row>
    <row r="125" spans="1:10" ht="128.25">
      <c r="A125" s="540"/>
      <c r="B125" s="542"/>
      <c r="C125" s="303"/>
      <c r="D125" s="303"/>
      <c r="E125" s="298" t="s">
        <v>1129</v>
      </c>
      <c r="F125" s="303" t="s">
        <v>1130</v>
      </c>
      <c r="G125" s="44" t="s">
        <v>1131</v>
      </c>
      <c r="H125" s="298" t="s">
        <v>1122</v>
      </c>
      <c r="I125" s="44" t="s">
        <v>916</v>
      </c>
      <c r="J125" s="298" t="s">
        <v>1116</v>
      </c>
    </row>
    <row r="126" spans="1:10" ht="114">
      <c r="A126" s="540" t="s">
        <v>1108</v>
      </c>
      <c r="B126" s="541" t="s">
        <v>1109</v>
      </c>
      <c r="C126" s="298" t="s">
        <v>1132</v>
      </c>
      <c r="D126" s="298" t="s">
        <v>1133</v>
      </c>
      <c r="E126" s="298" t="s">
        <v>1134</v>
      </c>
      <c r="F126" s="298" t="s">
        <v>1135</v>
      </c>
      <c r="G126" s="44" t="s">
        <v>1136</v>
      </c>
      <c r="H126" s="298" t="s">
        <v>1137</v>
      </c>
      <c r="I126" s="44" t="s">
        <v>916</v>
      </c>
      <c r="J126" s="298" t="s">
        <v>1116</v>
      </c>
    </row>
    <row r="127" spans="1:10" ht="114">
      <c r="A127" s="540"/>
      <c r="B127" s="542"/>
      <c r="C127" s="303"/>
      <c r="D127" s="303"/>
      <c r="E127" s="298" t="s">
        <v>1138</v>
      </c>
      <c r="F127" s="303" t="s">
        <v>1139</v>
      </c>
      <c r="G127" s="44" t="s">
        <v>1136</v>
      </c>
      <c r="H127" s="298" t="s">
        <v>1137</v>
      </c>
      <c r="I127" s="44" t="s">
        <v>916</v>
      </c>
      <c r="J127" s="298" t="s">
        <v>1116</v>
      </c>
    </row>
    <row r="128" spans="1:10" ht="114">
      <c r="A128" s="540"/>
      <c r="B128" s="542"/>
      <c r="C128" s="298"/>
      <c r="D128" s="298"/>
      <c r="E128" s="298" t="s">
        <v>1140</v>
      </c>
      <c r="F128" s="298" t="s">
        <v>1141</v>
      </c>
      <c r="G128" s="44" t="s">
        <v>1136</v>
      </c>
      <c r="H128" s="298" t="s">
        <v>1137</v>
      </c>
      <c r="I128" s="44" t="s">
        <v>1142</v>
      </c>
      <c r="J128" s="298" t="s">
        <v>1116</v>
      </c>
    </row>
    <row r="129" spans="1:10" ht="156.75">
      <c r="A129" s="540" t="s">
        <v>1108</v>
      </c>
      <c r="B129" s="541" t="s">
        <v>1109</v>
      </c>
      <c r="C129" s="298" t="s">
        <v>1143</v>
      </c>
      <c r="D129" s="298" t="s">
        <v>1144</v>
      </c>
      <c r="E129" s="298" t="s">
        <v>1145</v>
      </c>
      <c r="F129" s="298" t="s">
        <v>1146</v>
      </c>
      <c r="G129" s="44" t="s">
        <v>1147</v>
      </c>
      <c r="H129" s="298" t="s">
        <v>1148</v>
      </c>
      <c r="I129" s="44" t="s">
        <v>916</v>
      </c>
      <c r="J129" s="298" t="s">
        <v>1116</v>
      </c>
    </row>
    <row r="130" spans="1:10" ht="156.75">
      <c r="A130" s="540"/>
      <c r="B130" s="542"/>
      <c r="C130" s="303"/>
      <c r="D130" s="303"/>
      <c r="E130" s="298" t="s">
        <v>1149</v>
      </c>
      <c r="F130" s="303" t="s">
        <v>1150</v>
      </c>
      <c r="G130" s="44" t="s">
        <v>1147</v>
      </c>
      <c r="H130" s="298" t="s">
        <v>1148</v>
      </c>
      <c r="I130" s="44" t="s">
        <v>916</v>
      </c>
      <c r="J130" s="298" t="s">
        <v>1116</v>
      </c>
    </row>
    <row r="131" spans="1:10" ht="156.75">
      <c r="A131" s="540"/>
      <c r="B131" s="542"/>
      <c r="C131" s="298"/>
      <c r="D131" s="298"/>
      <c r="E131" s="298" t="s">
        <v>1151</v>
      </c>
      <c r="F131" s="298" t="s">
        <v>1152</v>
      </c>
      <c r="G131" s="44" t="s">
        <v>1147</v>
      </c>
      <c r="H131" s="298" t="s">
        <v>1148</v>
      </c>
      <c r="I131" s="44" t="s">
        <v>916</v>
      </c>
      <c r="J131" s="298" t="s">
        <v>1116</v>
      </c>
    </row>
    <row r="132" spans="1:10" ht="99.75">
      <c r="A132" s="546" t="s">
        <v>1153</v>
      </c>
      <c r="B132" s="541" t="s">
        <v>1154</v>
      </c>
      <c r="C132" s="298" t="s">
        <v>1155</v>
      </c>
      <c r="D132" s="298" t="s">
        <v>1156</v>
      </c>
      <c r="E132" s="298" t="s">
        <v>1157</v>
      </c>
      <c r="F132" s="298" t="s">
        <v>1158</v>
      </c>
      <c r="G132" s="44" t="s">
        <v>1159</v>
      </c>
      <c r="H132" s="298" t="s">
        <v>1160</v>
      </c>
      <c r="I132" s="44" t="s">
        <v>926</v>
      </c>
      <c r="J132" s="298" t="s">
        <v>1161</v>
      </c>
    </row>
    <row r="133" spans="1:10" ht="99.75">
      <c r="A133" s="546"/>
      <c r="B133" s="542"/>
      <c r="C133" s="303"/>
      <c r="D133" s="303"/>
      <c r="E133" s="298" t="s">
        <v>1162</v>
      </c>
      <c r="F133" s="303" t="s">
        <v>1163</v>
      </c>
      <c r="G133" s="44" t="s">
        <v>1159</v>
      </c>
      <c r="H133" s="303" t="s">
        <v>1160</v>
      </c>
      <c r="I133" s="44" t="s">
        <v>926</v>
      </c>
      <c r="J133" s="298" t="s">
        <v>1161</v>
      </c>
    </row>
    <row r="134" spans="1:10" ht="114">
      <c r="A134" s="546"/>
      <c r="B134" s="542"/>
      <c r="C134" s="298" t="s">
        <v>1164</v>
      </c>
      <c r="D134" s="298" t="s">
        <v>1165</v>
      </c>
      <c r="E134" s="298" t="s">
        <v>1166</v>
      </c>
      <c r="F134" s="298" t="s">
        <v>1167</v>
      </c>
      <c r="G134" s="44" t="s">
        <v>1168</v>
      </c>
      <c r="H134" s="298" t="s">
        <v>1169</v>
      </c>
      <c r="I134" s="44" t="s">
        <v>926</v>
      </c>
      <c r="J134" s="298" t="s">
        <v>1161</v>
      </c>
    </row>
    <row r="135" spans="1:10" ht="114">
      <c r="A135" s="546"/>
      <c r="B135" s="542"/>
      <c r="C135" s="298"/>
      <c r="D135" s="298"/>
      <c r="E135" s="298" t="s">
        <v>1170</v>
      </c>
      <c r="F135" s="298" t="s">
        <v>1171</v>
      </c>
      <c r="G135" s="44" t="s">
        <v>1168</v>
      </c>
      <c r="H135" s="298" t="s">
        <v>1169</v>
      </c>
      <c r="I135" s="44" t="s">
        <v>926</v>
      </c>
      <c r="J135" s="298" t="s">
        <v>1161</v>
      </c>
    </row>
    <row r="136" spans="1:10" ht="114">
      <c r="A136" s="546"/>
      <c r="B136" s="542"/>
      <c r="C136" s="298"/>
      <c r="D136" s="298"/>
      <c r="E136" s="298" t="s">
        <v>1172</v>
      </c>
      <c r="F136" s="298" t="s">
        <v>1173</v>
      </c>
      <c r="G136" s="44" t="s">
        <v>1168</v>
      </c>
      <c r="H136" s="298" t="s">
        <v>1169</v>
      </c>
      <c r="I136" s="44" t="s">
        <v>926</v>
      </c>
      <c r="J136" s="298" t="s">
        <v>1161</v>
      </c>
    </row>
    <row r="137" spans="1:10" ht="114">
      <c r="A137" s="546"/>
      <c r="B137" s="542"/>
      <c r="C137" s="298"/>
      <c r="D137" s="298"/>
      <c r="E137" s="298" t="s">
        <v>1174</v>
      </c>
      <c r="F137" s="298" t="s">
        <v>1175</v>
      </c>
      <c r="G137" s="44" t="s">
        <v>1168</v>
      </c>
      <c r="H137" s="298" t="s">
        <v>1169</v>
      </c>
      <c r="I137" s="44" t="s">
        <v>926</v>
      </c>
      <c r="J137" s="298" t="s">
        <v>1161</v>
      </c>
    </row>
    <row r="138" spans="1:10" ht="114">
      <c r="A138" s="546"/>
      <c r="B138" s="542"/>
      <c r="C138" s="303"/>
      <c r="D138" s="303"/>
      <c r="E138" s="298" t="s">
        <v>1176</v>
      </c>
      <c r="F138" s="303" t="s">
        <v>1177</v>
      </c>
      <c r="G138" s="44" t="s">
        <v>1168</v>
      </c>
      <c r="H138" s="298" t="s">
        <v>1169</v>
      </c>
      <c r="I138" s="44" t="s">
        <v>926</v>
      </c>
      <c r="J138" s="298" t="s">
        <v>1161</v>
      </c>
    </row>
    <row r="139" spans="1:10" ht="128.25">
      <c r="A139" s="547" t="s">
        <v>1178</v>
      </c>
      <c r="B139" s="542" t="s">
        <v>1179</v>
      </c>
      <c r="C139" s="303" t="s">
        <v>1180</v>
      </c>
      <c r="D139" s="303" t="s">
        <v>1181</v>
      </c>
      <c r="E139" s="298" t="s">
        <v>1182</v>
      </c>
      <c r="F139" s="303" t="s">
        <v>1183</v>
      </c>
      <c r="G139" s="44" t="s">
        <v>1184</v>
      </c>
      <c r="H139" s="303" t="s">
        <v>1185</v>
      </c>
      <c r="I139" s="44" t="s">
        <v>932</v>
      </c>
      <c r="J139" s="298" t="s">
        <v>1186</v>
      </c>
    </row>
    <row r="140" spans="1:10" ht="99.75">
      <c r="A140" s="547"/>
      <c r="B140" s="542"/>
      <c r="C140" s="303" t="s">
        <v>1187</v>
      </c>
      <c r="D140" s="303" t="s">
        <v>1188</v>
      </c>
      <c r="E140" s="298" t="s">
        <v>1189</v>
      </c>
      <c r="F140" s="303" t="s">
        <v>1190</v>
      </c>
      <c r="G140" s="44" t="s">
        <v>1191</v>
      </c>
      <c r="H140" s="303" t="s">
        <v>1192</v>
      </c>
      <c r="I140" s="44" t="s">
        <v>932</v>
      </c>
      <c r="J140" s="298" t="s">
        <v>1186</v>
      </c>
    </row>
    <row r="141" spans="1:10" ht="99.75">
      <c r="A141" s="547"/>
      <c r="B141" s="542"/>
      <c r="C141" s="303"/>
      <c r="E141" s="298" t="s">
        <v>1193</v>
      </c>
      <c r="F141" s="303" t="s">
        <v>1194</v>
      </c>
      <c r="G141" s="44" t="s">
        <v>1191</v>
      </c>
      <c r="H141" s="303" t="s">
        <v>1192</v>
      </c>
      <c r="I141" s="44" t="s">
        <v>932</v>
      </c>
      <c r="J141" s="298" t="s">
        <v>1186</v>
      </c>
    </row>
    <row r="142" spans="1:10" ht="71.25">
      <c r="A142" s="547"/>
      <c r="B142" s="542"/>
      <c r="C142" s="303" t="s">
        <v>1195</v>
      </c>
      <c r="D142" s="298" t="s">
        <v>1196</v>
      </c>
      <c r="E142" s="298" t="s">
        <v>1197</v>
      </c>
      <c r="F142" s="298" t="s">
        <v>1198</v>
      </c>
      <c r="G142" s="44" t="s">
        <v>1199</v>
      </c>
      <c r="H142" s="298" t="s">
        <v>1200</v>
      </c>
      <c r="I142" s="44" t="s">
        <v>932</v>
      </c>
      <c r="J142" s="298" t="s">
        <v>1186</v>
      </c>
    </row>
    <row r="143" spans="1:10" ht="57">
      <c r="A143" s="547"/>
      <c r="B143" s="542"/>
      <c r="C143" s="303"/>
      <c r="D143" s="298"/>
      <c r="E143" s="298" t="s">
        <v>1201</v>
      </c>
      <c r="F143" s="298" t="s">
        <v>1202</v>
      </c>
      <c r="G143" s="44"/>
      <c r="H143" s="298"/>
      <c r="I143" s="44" t="s">
        <v>932</v>
      </c>
      <c r="J143" s="298" t="s">
        <v>1186</v>
      </c>
    </row>
    <row r="144" spans="1:10" ht="28.5">
      <c r="A144" s="547"/>
      <c r="B144" s="542"/>
      <c r="C144" s="303"/>
      <c r="D144" s="298"/>
      <c r="E144" s="298" t="s">
        <v>1203</v>
      </c>
      <c r="F144" s="298" t="s">
        <v>1204</v>
      </c>
      <c r="G144" s="44"/>
      <c r="H144" s="298"/>
      <c r="I144" s="44" t="s">
        <v>932</v>
      </c>
      <c r="J144" s="298" t="s">
        <v>1186</v>
      </c>
    </row>
    <row r="145" spans="1:10" ht="28.5">
      <c r="A145" s="547"/>
      <c r="B145" s="542"/>
      <c r="C145" s="303"/>
      <c r="D145" s="298"/>
      <c r="E145" s="298" t="s">
        <v>1205</v>
      </c>
      <c r="F145" s="298" t="s">
        <v>1206</v>
      </c>
      <c r="G145" s="44"/>
      <c r="H145" s="298"/>
      <c r="I145" s="44" t="s">
        <v>932</v>
      </c>
      <c r="J145" s="298" t="s">
        <v>1186</v>
      </c>
    </row>
    <row r="146" spans="1:10" ht="85.5">
      <c r="A146" s="547"/>
      <c r="B146" s="542"/>
      <c r="C146" s="303" t="s">
        <v>1207</v>
      </c>
      <c r="D146" s="303" t="s">
        <v>1208</v>
      </c>
      <c r="E146" s="298" t="s">
        <v>1209</v>
      </c>
      <c r="F146" s="303" t="s">
        <v>1210</v>
      </c>
      <c r="G146" s="303" t="s">
        <v>1211</v>
      </c>
      <c r="H146" s="303" t="s">
        <v>1212</v>
      </c>
      <c r="I146" s="44" t="s">
        <v>932</v>
      </c>
      <c r="J146" s="298" t="s">
        <v>1186</v>
      </c>
    </row>
    <row r="147" spans="1:10" ht="28.5">
      <c r="A147" s="548"/>
      <c r="B147" s="542"/>
      <c r="C147" s="303"/>
      <c r="D147" s="303"/>
      <c r="E147" s="298" t="s">
        <v>1213</v>
      </c>
      <c r="F147" s="303" t="s">
        <v>1214</v>
      </c>
      <c r="G147" s="303"/>
      <c r="H147" s="303"/>
      <c r="I147" s="44" t="s">
        <v>932</v>
      </c>
      <c r="J147" s="298" t="s">
        <v>1186</v>
      </c>
    </row>
    <row r="148" spans="1:10" ht="57">
      <c r="A148" s="548"/>
      <c r="B148" s="542"/>
      <c r="C148" s="298" t="s">
        <v>1215</v>
      </c>
      <c r="D148" s="298" t="s">
        <v>1216</v>
      </c>
      <c r="E148" s="298" t="s">
        <v>1217</v>
      </c>
      <c r="F148" s="298" t="s">
        <v>1216</v>
      </c>
      <c r="G148" s="44" t="s">
        <v>1218</v>
      </c>
      <c r="H148" s="298" t="s">
        <v>1219</v>
      </c>
      <c r="I148" s="44" t="s">
        <v>932</v>
      </c>
      <c r="J148" s="298" t="s">
        <v>1186</v>
      </c>
    </row>
    <row r="149" spans="1:10" ht="186.75" customHeight="1">
      <c r="A149" s="548" t="s">
        <v>1220</v>
      </c>
      <c r="B149" s="542" t="s">
        <v>1221</v>
      </c>
      <c r="C149" s="298" t="s">
        <v>1222</v>
      </c>
      <c r="D149" s="298" t="s">
        <v>1223</v>
      </c>
      <c r="E149" s="298" t="s">
        <v>1224</v>
      </c>
      <c r="F149" s="298" t="s">
        <v>1225</v>
      </c>
      <c r="G149" s="44" t="s">
        <v>1226</v>
      </c>
      <c r="H149" s="298" t="s">
        <v>1227</v>
      </c>
      <c r="I149" s="44" t="s">
        <v>1228</v>
      </c>
      <c r="J149" s="298" t="s">
        <v>1229</v>
      </c>
    </row>
    <row r="150" spans="1:10" ht="71.25">
      <c r="A150" s="548"/>
      <c r="B150" s="542"/>
      <c r="C150" s="303"/>
      <c r="D150" s="303"/>
      <c r="E150" s="298" t="s">
        <v>1230</v>
      </c>
      <c r="F150" s="303" t="s">
        <v>1231</v>
      </c>
      <c r="G150" s="303"/>
      <c r="H150" s="303"/>
      <c r="I150" s="44" t="s">
        <v>1228</v>
      </c>
      <c r="J150" s="298" t="s">
        <v>1229</v>
      </c>
    </row>
    <row r="151" spans="1:10" ht="42.75">
      <c r="A151" s="548"/>
      <c r="B151" s="542"/>
      <c r="C151" s="298"/>
      <c r="D151" s="298"/>
      <c r="E151" s="298" t="s">
        <v>1232</v>
      </c>
      <c r="F151" s="295" t="s">
        <v>1233</v>
      </c>
      <c r="G151" s="44"/>
      <c r="H151" s="298"/>
      <c r="I151" s="44" t="s">
        <v>1228</v>
      </c>
      <c r="J151" s="298" t="s">
        <v>1229</v>
      </c>
    </row>
    <row r="152" spans="1:10" ht="60">
      <c r="A152" s="548"/>
      <c r="B152" s="542"/>
      <c r="C152" s="298"/>
      <c r="D152" s="298"/>
      <c r="E152" s="298" t="s">
        <v>1234</v>
      </c>
      <c r="F152" s="227" t="s">
        <v>1235</v>
      </c>
      <c r="G152" s="225"/>
      <c r="H152" s="298"/>
      <c r="I152" s="44" t="s">
        <v>1228</v>
      </c>
      <c r="J152" s="298" t="s">
        <v>1229</v>
      </c>
    </row>
    <row r="153" spans="1:10" ht="156.75">
      <c r="A153" s="548"/>
      <c r="B153" s="542"/>
      <c r="C153" s="303" t="s">
        <v>1236</v>
      </c>
      <c r="D153" s="303" t="s">
        <v>1237</v>
      </c>
      <c r="E153" s="298" t="s">
        <v>1238</v>
      </c>
      <c r="F153" s="228" t="s">
        <v>1239</v>
      </c>
      <c r="G153" s="226" t="s">
        <v>1240</v>
      </c>
      <c r="H153" s="303" t="s">
        <v>1241</v>
      </c>
      <c r="I153" s="44" t="s">
        <v>1228</v>
      </c>
      <c r="J153" s="298" t="s">
        <v>1229</v>
      </c>
    </row>
    <row r="154" spans="1:10" ht="30">
      <c r="A154" s="307"/>
      <c r="B154" s="303"/>
      <c r="C154" s="303"/>
      <c r="D154" s="303"/>
      <c r="E154" s="298" t="s">
        <v>1242</v>
      </c>
      <c r="F154" s="224" t="s">
        <v>1243</v>
      </c>
      <c r="G154" s="226"/>
      <c r="H154" s="303"/>
      <c r="I154" s="44" t="s">
        <v>1228</v>
      </c>
      <c r="J154" s="298" t="s">
        <v>1229</v>
      </c>
    </row>
    <row r="155" spans="1:10" ht="30">
      <c r="A155" s="307"/>
      <c r="B155" s="303"/>
      <c r="C155" s="303"/>
      <c r="D155" s="303"/>
      <c r="E155" s="298" t="s">
        <v>1244</v>
      </c>
      <c r="F155" s="224" t="s">
        <v>1245</v>
      </c>
      <c r="G155" s="226"/>
      <c r="H155" s="303"/>
      <c r="I155" s="44" t="s">
        <v>1228</v>
      </c>
      <c r="J155" s="298" t="s">
        <v>1229</v>
      </c>
    </row>
    <row r="156" spans="1:10" ht="60">
      <c r="A156" s="307"/>
      <c r="B156" s="303"/>
      <c r="C156" s="303"/>
      <c r="D156" s="303"/>
      <c r="E156" s="298" t="s">
        <v>1246</v>
      </c>
      <c r="F156" s="224" t="s">
        <v>1247</v>
      </c>
      <c r="G156" s="226"/>
      <c r="H156" s="303"/>
      <c r="I156" s="44" t="s">
        <v>1228</v>
      </c>
      <c r="J156" s="298" t="s">
        <v>1229</v>
      </c>
    </row>
    <row r="157" spans="1:10" ht="128.25">
      <c r="A157" s="549" t="s">
        <v>1248</v>
      </c>
      <c r="B157" s="542" t="s">
        <v>1249</v>
      </c>
      <c r="C157" s="298" t="s">
        <v>1250</v>
      </c>
      <c r="D157" s="298" t="s">
        <v>1251</v>
      </c>
      <c r="E157" s="298" t="s">
        <v>1252</v>
      </c>
      <c r="F157" s="300" t="s">
        <v>1253</v>
      </c>
      <c r="G157" s="44" t="s">
        <v>1254</v>
      </c>
      <c r="H157" s="298" t="s">
        <v>1255</v>
      </c>
      <c r="I157" s="44" t="s">
        <v>944</v>
      </c>
      <c r="J157" s="298" t="s">
        <v>1256</v>
      </c>
    </row>
    <row r="158" spans="1:10" ht="28.5">
      <c r="A158" s="549"/>
      <c r="B158" s="542"/>
      <c r="C158" s="303"/>
      <c r="D158" s="303"/>
      <c r="E158" s="298" t="s">
        <v>1257</v>
      </c>
      <c r="F158" s="303" t="s">
        <v>1258</v>
      </c>
      <c r="G158" s="303"/>
      <c r="H158" s="303"/>
      <c r="I158" s="44" t="s">
        <v>944</v>
      </c>
      <c r="J158" s="298" t="s">
        <v>1256</v>
      </c>
    </row>
    <row r="159" spans="1:10" ht="57">
      <c r="A159" s="549"/>
      <c r="B159" s="542"/>
      <c r="C159" s="298" t="s">
        <v>1259</v>
      </c>
      <c r="D159" s="298" t="s">
        <v>1260</v>
      </c>
      <c r="E159" s="298" t="s">
        <v>1261</v>
      </c>
      <c r="F159" s="298" t="s">
        <v>1262</v>
      </c>
      <c r="G159" s="44" t="s">
        <v>1263</v>
      </c>
      <c r="H159" s="298" t="s">
        <v>1264</v>
      </c>
      <c r="I159" s="44" t="s">
        <v>944</v>
      </c>
      <c r="J159" s="298" t="s">
        <v>1256</v>
      </c>
    </row>
    <row r="160" spans="1:10" ht="42.75">
      <c r="A160" s="549"/>
      <c r="B160" s="542"/>
      <c r="C160" s="303" t="s">
        <v>1265</v>
      </c>
      <c r="D160" s="303" t="s">
        <v>1266</v>
      </c>
      <c r="E160" s="298" t="s">
        <v>1267</v>
      </c>
      <c r="F160" s="303" t="s">
        <v>1268</v>
      </c>
      <c r="G160" s="44" t="s">
        <v>1269</v>
      </c>
      <c r="H160" s="303" t="s">
        <v>1270</v>
      </c>
      <c r="I160" s="44" t="s">
        <v>944</v>
      </c>
      <c r="J160" s="298" t="s">
        <v>1256</v>
      </c>
    </row>
    <row r="161" spans="1:10" ht="57">
      <c r="A161" s="550" t="s">
        <v>1271</v>
      </c>
      <c r="B161" s="542" t="s">
        <v>1272</v>
      </c>
      <c r="C161" s="298" t="s">
        <v>1273</v>
      </c>
      <c r="D161" s="298" t="s">
        <v>1274</v>
      </c>
      <c r="E161" s="298" t="s">
        <v>1275</v>
      </c>
      <c r="F161" s="298" t="s">
        <v>1276</v>
      </c>
      <c r="G161" s="44" t="s">
        <v>1277</v>
      </c>
      <c r="H161" s="298" t="s">
        <v>1278</v>
      </c>
      <c r="I161" s="44" t="s">
        <v>958</v>
      </c>
      <c r="J161" s="298" t="s">
        <v>1279</v>
      </c>
    </row>
    <row r="162" spans="1:10" ht="85.5">
      <c r="A162" s="550"/>
      <c r="B162" s="542"/>
      <c r="C162" s="303" t="s">
        <v>1280</v>
      </c>
      <c r="D162" s="303" t="s">
        <v>1281</v>
      </c>
      <c r="E162" s="298" t="s">
        <v>1282</v>
      </c>
      <c r="F162" s="303" t="s">
        <v>1283</v>
      </c>
      <c r="G162" s="44" t="s">
        <v>1284</v>
      </c>
      <c r="H162" s="303" t="s">
        <v>1285</v>
      </c>
      <c r="I162" s="44" t="s">
        <v>958</v>
      </c>
      <c r="J162" s="298" t="s">
        <v>1279</v>
      </c>
    </row>
    <row r="163" spans="1:10" ht="42.75">
      <c r="A163" s="550"/>
      <c r="B163" s="542"/>
      <c r="C163" s="298"/>
      <c r="D163" s="298"/>
      <c r="E163" s="298" t="s">
        <v>1286</v>
      </c>
      <c r="F163" s="298" t="s">
        <v>1287</v>
      </c>
      <c r="G163" s="44"/>
      <c r="H163" s="298"/>
      <c r="I163" s="44" t="s">
        <v>958</v>
      </c>
      <c r="J163" s="298" t="s">
        <v>1279</v>
      </c>
    </row>
    <row r="164" spans="1:10" ht="42.75">
      <c r="A164" s="550"/>
      <c r="B164" s="542"/>
      <c r="C164" s="303"/>
      <c r="D164" s="303"/>
      <c r="E164" s="298" t="s">
        <v>1288</v>
      </c>
      <c r="F164" s="303" t="s">
        <v>1289</v>
      </c>
      <c r="G164" s="303"/>
      <c r="H164" s="303"/>
      <c r="I164" s="44" t="s">
        <v>958</v>
      </c>
      <c r="J164" s="298" t="s">
        <v>1279</v>
      </c>
    </row>
    <row r="165" spans="1:10" ht="114">
      <c r="A165" s="551" t="s">
        <v>1290</v>
      </c>
      <c r="B165" s="542" t="s">
        <v>1291</v>
      </c>
      <c r="C165" s="298" t="s">
        <v>1292</v>
      </c>
      <c r="D165" s="298" t="s">
        <v>1293</v>
      </c>
      <c r="E165" s="298" t="s">
        <v>1294</v>
      </c>
      <c r="F165" s="298" t="s">
        <v>1295</v>
      </c>
      <c r="G165" s="44" t="s">
        <v>1296</v>
      </c>
      <c r="H165" s="298" t="s">
        <v>1297</v>
      </c>
      <c r="I165" s="44" t="s">
        <v>1024</v>
      </c>
      <c r="J165" s="298" t="s">
        <v>1298</v>
      </c>
    </row>
    <row r="166" spans="1:10" ht="99.75">
      <c r="A166" s="551"/>
      <c r="B166" s="542"/>
      <c r="C166" s="298" t="s">
        <v>1299</v>
      </c>
      <c r="D166" s="303" t="s">
        <v>1300</v>
      </c>
      <c r="E166" s="298" t="s">
        <v>1301</v>
      </c>
      <c r="F166" s="303" t="s">
        <v>1302</v>
      </c>
      <c r="G166" s="44" t="s">
        <v>1303</v>
      </c>
      <c r="H166" s="303" t="s">
        <v>1304</v>
      </c>
      <c r="I166" s="44" t="s">
        <v>1054</v>
      </c>
      <c r="J166" s="298" t="s">
        <v>1305</v>
      </c>
    </row>
    <row r="167" spans="1:10" ht="85.5">
      <c r="A167" s="551"/>
      <c r="B167" s="542"/>
      <c r="C167" s="298" t="s">
        <v>1306</v>
      </c>
      <c r="D167" s="303" t="s">
        <v>1307</v>
      </c>
      <c r="E167" s="298" t="s">
        <v>1308</v>
      </c>
      <c r="F167" s="303" t="s">
        <v>1309</v>
      </c>
      <c r="G167" s="44" t="s">
        <v>1310</v>
      </c>
      <c r="H167" s="303" t="s">
        <v>1311</v>
      </c>
      <c r="I167" s="44" t="s">
        <v>1078</v>
      </c>
      <c r="J167" s="298" t="s">
        <v>1312</v>
      </c>
    </row>
    <row r="168" spans="1:10" ht="71.25">
      <c r="A168" s="551"/>
      <c r="B168" s="542"/>
      <c r="C168" s="298" t="s">
        <v>1313</v>
      </c>
      <c r="D168" s="303" t="s">
        <v>1314</v>
      </c>
      <c r="E168" s="298" t="s">
        <v>1315</v>
      </c>
      <c r="F168" s="303" t="s">
        <v>1316</v>
      </c>
      <c r="G168" s="44" t="s">
        <v>1317</v>
      </c>
      <c r="H168" s="303" t="s">
        <v>1318</v>
      </c>
      <c r="I168" s="44" t="s">
        <v>1319</v>
      </c>
      <c r="J168" s="298" t="s">
        <v>1320</v>
      </c>
    </row>
    <row r="169" spans="1:10" ht="85.5">
      <c r="A169" s="551"/>
      <c r="B169" s="542"/>
      <c r="C169" s="298" t="s">
        <v>1321</v>
      </c>
      <c r="D169" s="303" t="s">
        <v>1322</v>
      </c>
      <c r="E169" s="298" t="s">
        <v>1323</v>
      </c>
      <c r="F169" s="303" t="s">
        <v>1324</v>
      </c>
      <c r="G169" s="44" t="s">
        <v>1325</v>
      </c>
      <c r="H169" s="303" t="s">
        <v>1326</v>
      </c>
      <c r="I169" s="44" t="s">
        <v>1327</v>
      </c>
      <c r="J169" s="298" t="s">
        <v>1328</v>
      </c>
    </row>
    <row r="170" spans="1:10" ht="42.75">
      <c r="A170" s="551"/>
      <c r="B170" s="542"/>
      <c r="C170" s="298"/>
      <c r="D170" s="303"/>
      <c r="E170" s="298" t="s">
        <v>1329</v>
      </c>
      <c r="F170" s="303" t="s">
        <v>1330</v>
      </c>
      <c r="G170" s="303"/>
      <c r="H170" s="303"/>
      <c r="I170" s="44" t="s">
        <v>1327</v>
      </c>
      <c r="J170" s="298" t="s">
        <v>1328</v>
      </c>
    </row>
    <row r="171" spans="1:10" ht="85.5">
      <c r="A171" s="551"/>
      <c r="B171" s="542"/>
      <c r="C171" s="298" t="s">
        <v>1331</v>
      </c>
      <c r="D171" s="298" t="s">
        <v>1332</v>
      </c>
      <c r="E171" s="298" t="s">
        <v>1333</v>
      </c>
      <c r="F171" s="298" t="s">
        <v>1334</v>
      </c>
      <c r="G171" s="44" t="s">
        <v>1335</v>
      </c>
      <c r="H171" s="298" t="s">
        <v>1336</v>
      </c>
      <c r="I171" s="44" t="s">
        <v>1337</v>
      </c>
      <c r="J171" s="298" t="s">
        <v>1338</v>
      </c>
    </row>
    <row r="172" spans="1:10" ht="85.5">
      <c r="A172" s="551"/>
      <c r="B172" s="542"/>
      <c r="C172" s="298" t="s">
        <v>1339</v>
      </c>
      <c r="D172" s="303" t="s">
        <v>1340</v>
      </c>
      <c r="E172" s="298" t="s">
        <v>1341</v>
      </c>
      <c r="F172" s="303" t="s">
        <v>1342</v>
      </c>
      <c r="G172" s="44" t="s">
        <v>1343</v>
      </c>
      <c r="H172" s="303" t="s">
        <v>1344</v>
      </c>
      <c r="I172" s="44" t="s">
        <v>1345</v>
      </c>
      <c r="J172" s="298" t="s">
        <v>1346</v>
      </c>
    </row>
    <row r="173" spans="1:10" ht="57">
      <c r="A173" s="308"/>
      <c r="B173" s="303"/>
      <c r="C173" s="298"/>
      <c r="D173" s="303"/>
      <c r="E173" s="298" t="s">
        <v>1347</v>
      </c>
      <c r="F173" s="303" t="s">
        <v>1348</v>
      </c>
      <c r="G173" s="303"/>
      <c r="H173" s="303"/>
      <c r="I173" s="44" t="s">
        <v>1345</v>
      </c>
      <c r="J173" s="298" t="s">
        <v>1346</v>
      </c>
    </row>
    <row r="174" spans="1:10" ht="85.5">
      <c r="A174" s="552" t="s">
        <v>1349</v>
      </c>
      <c r="B174" s="542" t="s">
        <v>1350</v>
      </c>
      <c r="C174" s="298" t="s">
        <v>1351</v>
      </c>
      <c r="D174" s="298" t="s">
        <v>1352</v>
      </c>
      <c r="E174" s="298" t="s">
        <v>1353</v>
      </c>
      <c r="F174" s="298" t="s">
        <v>1354</v>
      </c>
      <c r="G174" s="44" t="s">
        <v>1355</v>
      </c>
      <c r="H174" s="298" t="s">
        <v>1356</v>
      </c>
      <c r="I174" s="44" t="s">
        <v>1357</v>
      </c>
      <c r="J174" s="298" t="s">
        <v>1358</v>
      </c>
    </row>
    <row r="175" spans="1:10" ht="42.75">
      <c r="A175" s="552"/>
      <c r="B175" s="542"/>
      <c r="C175" s="303"/>
      <c r="D175" s="303"/>
      <c r="E175" s="298" t="s">
        <v>1359</v>
      </c>
      <c r="F175" s="303" t="s">
        <v>1360</v>
      </c>
      <c r="G175" s="303"/>
      <c r="H175" s="303"/>
      <c r="I175" s="44" t="s">
        <v>1357</v>
      </c>
      <c r="J175" s="298" t="s">
        <v>1358</v>
      </c>
    </row>
    <row r="176" spans="1:10" ht="85.5">
      <c r="A176" s="552"/>
      <c r="B176" s="542"/>
      <c r="C176" s="298" t="s">
        <v>1361</v>
      </c>
      <c r="D176" s="298" t="s">
        <v>1362</v>
      </c>
      <c r="E176" s="298" t="s">
        <v>1363</v>
      </c>
      <c r="F176" s="298" t="s">
        <v>1364</v>
      </c>
      <c r="G176" s="44" t="s">
        <v>1365</v>
      </c>
      <c r="H176" s="298" t="s">
        <v>1366</v>
      </c>
      <c r="I176" s="44" t="s">
        <v>1357</v>
      </c>
      <c r="J176" s="298" t="s">
        <v>1358</v>
      </c>
    </row>
    <row r="177" spans="1:10" ht="42.75">
      <c r="A177" s="552"/>
      <c r="B177" s="542"/>
      <c r="C177" s="303"/>
      <c r="D177" s="303"/>
      <c r="E177" s="298" t="s">
        <v>1367</v>
      </c>
      <c r="F177" s="303" t="s">
        <v>1368</v>
      </c>
      <c r="G177" s="303"/>
      <c r="H177" s="303"/>
      <c r="I177" s="44" t="s">
        <v>1357</v>
      </c>
      <c r="J177" s="298" t="s">
        <v>1358</v>
      </c>
    </row>
  </sheetData>
  <mergeCells count="68">
    <mergeCell ref="A161:A164"/>
    <mergeCell ref="B161:B164"/>
    <mergeCell ref="A165:A172"/>
    <mergeCell ref="B165:B172"/>
    <mergeCell ref="A174:A177"/>
    <mergeCell ref="B174:B177"/>
    <mergeCell ref="A147:A148"/>
    <mergeCell ref="B147:B148"/>
    <mergeCell ref="A149:A153"/>
    <mergeCell ref="B149:B153"/>
    <mergeCell ref="A157:A160"/>
    <mergeCell ref="B157:B160"/>
    <mergeCell ref="A129:A131"/>
    <mergeCell ref="B129:B131"/>
    <mergeCell ref="A132:A138"/>
    <mergeCell ref="B132:B138"/>
    <mergeCell ref="A139:A146"/>
    <mergeCell ref="B139:B146"/>
    <mergeCell ref="B107:B116"/>
    <mergeCell ref="A107:A116"/>
    <mergeCell ref="A97:A106"/>
    <mergeCell ref="B97:B106"/>
    <mergeCell ref="A88:A96"/>
    <mergeCell ref="B88:B96"/>
    <mergeCell ref="A78:A87"/>
    <mergeCell ref="B78:B87"/>
    <mergeCell ref="B68:B77"/>
    <mergeCell ref="A68:A77"/>
    <mergeCell ref="E44:J44"/>
    <mergeCell ref="A45:B45"/>
    <mergeCell ref="C45:D45"/>
    <mergeCell ref="E45:F45"/>
    <mergeCell ref="B58:B67"/>
    <mergeCell ref="A58:A67"/>
    <mergeCell ref="B47:B56"/>
    <mergeCell ref="A47:A56"/>
    <mergeCell ref="A122:A125"/>
    <mergeCell ref="B122:B125"/>
    <mergeCell ref="A126:A128"/>
    <mergeCell ref="B126:B128"/>
    <mergeCell ref="A117:A120"/>
    <mergeCell ref="B117:B120"/>
    <mergeCell ref="G3:H3"/>
    <mergeCell ref="B5:B14"/>
    <mergeCell ref="A5:A14"/>
    <mergeCell ref="A1:J1"/>
    <mergeCell ref="A2:D2"/>
    <mergeCell ref="C3:D3"/>
    <mergeCell ref="E2:J2"/>
    <mergeCell ref="E3:F3"/>
    <mergeCell ref="I3:J3"/>
    <mergeCell ref="A3:B3"/>
    <mergeCell ref="A15:A23"/>
    <mergeCell ref="B15:B23"/>
    <mergeCell ref="A24:A27"/>
    <mergeCell ref="B24:B27"/>
    <mergeCell ref="G45:H45"/>
    <mergeCell ref="A28:A31"/>
    <mergeCell ref="B28:B31"/>
    <mergeCell ref="A43:J43"/>
    <mergeCell ref="A37:A40"/>
    <mergeCell ref="B37:B40"/>
    <mergeCell ref="A41:A42"/>
    <mergeCell ref="B41:B42"/>
    <mergeCell ref="A32:A36"/>
    <mergeCell ref="I45:J45"/>
    <mergeCell ref="A44:D44"/>
    <mergeCell ref="B32:B36"/>
  </mergeCells>
  <phoneticPr fontId="18"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BA87A-E4D2-41B2-B06E-9BA36EE73AE9}">
  <dimension ref="A1:N213"/>
  <sheetViews>
    <sheetView zoomScaleNormal="100" workbookViewId="0">
      <selection activeCell="H6" sqref="H6"/>
    </sheetView>
  </sheetViews>
  <sheetFormatPr baseColWidth="10" defaultColWidth="11.42578125" defaultRowHeight="15"/>
  <cols>
    <col min="2" max="2" width="16.28515625" customWidth="1"/>
    <col min="3" max="4" width="12.85546875" customWidth="1"/>
    <col min="5" max="13" width="14.28515625" customWidth="1"/>
    <col min="14" max="14" width="13.5703125" customWidth="1"/>
  </cols>
  <sheetData>
    <row r="1" spans="1:14" ht="15.75">
      <c r="A1" s="503" t="s">
        <v>1369</v>
      </c>
      <c r="B1" s="504"/>
      <c r="C1" s="504"/>
      <c r="D1" s="504"/>
      <c r="E1" s="504"/>
      <c r="F1" s="504"/>
      <c r="G1" s="504"/>
      <c r="H1" s="504"/>
      <c r="I1" s="504"/>
      <c r="J1" s="504"/>
      <c r="K1" s="504"/>
      <c r="L1" s="504"/>
      <c r="M1" s="504"/>
      <c r="N1" s="504"/>
    </row>
    <row r="2" spans="1:14" ht="15.75">
      <c r="A2" s="430" t="s">
        <v>395</v>
      </c>
      <c r="B2" s="431"/>
      <c r="C2" s="430" t="s">
        <v>1370</v>
      </c>
      <c r="D2" s="482"/>
      <c r="E2" s="482"/>
      <c r="F2" s="482"/>
      <c r="G2" s="482"/>
      <c r="H2" s="482"/>
      <c r="I2" s="482"/>
      <c r="J2" s="482"/>
      <c r="K2" s="482"/>
      <c r="L2" s="482"/>
      <c r="M2" s="482"/>
      <c r="N2" s="431"/>
    </row>
    <row r="3" spans="1:14" ht="94.5">
      <c r="A3" s="29" t="s">
        <v>117</v>
      </c>
      <c r="B3" s="29" t="s">
        <v>398</v>
      </c>
      <c r="C3" s="29" t="s">
        <v>1371</v>
      </c>
      <c r="D3" s="29" t="s">
        <v>1372</v>
      </c>
      <c r="E3" s="29" t="s">
        <v>1373</v>
      </c>
      <c r="F3" s="29" t="s">
        <v>1374</v>
      </c>
      <c r="G3" s="29" t="s">
        <v>1375</v>
      </c>
      <c r="H3" s="29" t="s">
        <v>1376</v>
      </c>
      <c r="I3" s="29" t="s">
        <v>1377</v>
      </c>
      <c r="J3" s="29" t="s">
        <v>1378</v>
      </c>
      <c r="K3" s="29" t="s">
        <v>1379</v>
      </c>
      <c r="L3" s="29" t="s">
        <v>1380</v>
      </c>
      <c r="M3" s="29" t="s">
        <v>1381</v>
      </c>
      <c r="N3" s="45" t="s">
        <v>1382</v>
      </c>
    </row>
    <row r="4" spans="1:14" s="6" customFormat="1" ht="38.25">
      <c r="A4" s="4" t="str">
        <f>IF(ISBLANK('Sesión 3'!A5),"",'Sesión 3'!A5)</f>
        <v>S01</v>
      </c>
      <c r="B4" s="108" t="str">
        <f>IF(ISBLANK('Sesión 3'!B5),"",'Sesión 3'!B5)</f>
        <v>Matrícula de remolques y semirremolques</v>
      </c>
      <c r="C4" s="7">
        <f>IFERROR(10/MAX('Sesión 3'!F$4:F$986)*'Sesión 3'!F5,0)</f>
        <v>0</v>
      </c>
      <c r="D4" s="7">
        <f>IFERROR(10/MAX('Sesión 3'!G$4:G$986)*'Sesión 3'!G5,0)</f>
        <v>0</v>
      </c>
      <c r="E4" s="7">
        <f>IFERROR(10/MAX('Sesión 3'!H$4:H$986)*'Sesión 3'!H5,0)</f>
        <v>0</v>
      </c>
      <c r="F4" s="7">
        <f>IFERROR(10/MAX('Sesión 3'!I$4:I$986)*'Sesión 3'!I5,0)</f>
        <v>10</v>
      </c>
      <c r="G4" s="7">
        <f>IFERROR(10/MAX('Sesión 3'!J$4:J$986)*'Sesión 3'!J5,0)</f>
        <v>0</v>
      </c>
      <c r="H4" s="7">
        <f>IFERROR(VLOOKUP('Sesión 3'!K5,'Calificaciones Sesión 4'!$C$2:$D$4,2,FALSE),0)</f>
        <v>10</v>
      </c>
      <c r="I4" s="7">
        <f>IFERROR(VLOOKUP('Sesión 3'!L5,'Calificaciones Sesión 4'!$E$2:$F$4,2,FALSE),0)</f>
        <v>0</v>
      </c>
      <c r="J4" s="7">
        <f>IFERROR(VLOOKUP('Sesión 3'!M5,'Calificaciones Sesión 4'!$E$2:$F$4,2,FALSE),0)</f>
        <v>0</v>
      </c>
      <c r="K4" s="7">
        <f>IFERROR(10/MAX('Sesión 3'!N$4:N$986)*'Sesión 3'!N5,0)</f>
        <v>10</v>
      </c>
      <c r="L4" s="7">
        <f>IFERROR(VLOOKUP('Sesión 3'!O5,'Calificaciones Sesión 4'!$E$2:$F$4,2,FALSE),0)</f>
        <v>0</v>
      </c>
      <c r="M4" s="257">
        <f>IFERROR(VLOOKUP('Sesión 3'!P5,'Calificaciones Sesión 4'!$A$2:$B3,2,FALSE),0)</f>
        <v>10</v>
      </c>
      <c r="N4" s="254">
        <f>SUM(C4:M4)</f>
        <v>40</v>
      </c>
    </row>
    <row r="5" spans="1:14" s="6" customFormat="1" ht="25.5">
      <c r="A5" s="1" t="str">
        <f>IF(ISBLANK('Sesión 3'!A6),"",'Sesión 3'!A6)</f>
        <v>S02</v>
      </c>
      <c r="B5" s="107" t="str">
        <f>IF(ISBLANK('Sesión 3'!B6),"",'Sesión 3'!B6)</f>
        <v>Licencia de conducción</v>
      </c>
      <c r="C5" s="8">
        <f>IFERROR(10/MAX('Sesión 3'!F$4:F$986)*'Sesión 3'!F6,0)</f>
        <v>3.9103896239077283E-4</v>
      </c>
      <c r="D5" s="8">
        <f>IFERROR(10/MAX('Sesión 3'!G$4:G$986)*'Sesión 3'!G6,0)</f>
        <v>1.0443670096813724E-2</v>
      </c>
      <c r="E5" s="8">
        <f>IFERROR(10/MAX('Sesión 3'!H$4:H$986)*'Sesión 3'!H6,0)</f>
        <v>1.7500899546236677E-4</v>
      </c>
      <c r="F5" s="8">
        <f>IFERROR(10/MAX('Sesión 3'!I$4:I$986)*'Sesión 3'!I6,0)</f>
        <v>10</v>
      </c>
      <c r="G5" s="8">
        <f>IFERROR(10/MAX('Sesión 3'!J$4:J$986)*'Sesión 3'!J6,0)</f>
        <v>0.12820512820512819</v>
      </c>
      <c r="H5" s="8">
        <f>IFERROR(VLOOKUP('Sesión 3'!K6,'Calificaciones Sesión 4'!$C$2:$D$4,2,FALSE),0)</f>
        <v>10</v>
      </c>
      <c r="I5" s="8">
        <f>IFERROR(VLOOKUP('Sesión 3'!L6,'Calificaciones Sesión 4'!$E$2:$F$4,2,FALSE),0)</f>
        <v>0</v>
      </c>
      <c r="J5" s="8">
        <f>IFERROR(VLOOKUP('Sesión 3'!M6,'Calificaciones Sesión 4'!$E$2:$F$4,2,FALSE),0)</f>
        <v>10</v>
      </c>
      <c r="K5" s="8">
        <f>IFERROR(10/MAX('Sesión 3'!N$4:N$986)*'Sesión 3'!N6,0)</f>
        <v>0</v>
      </c>
      <c r="L5" s="8">
        <f>IFERROR(VLOOKUP('Sesión 3'!O6,'Calificaciones Sesión 4'!$E$2:$F$4,2,FALSE),0)</f>
        <v>0</v>
      </c>
      <c r="M5" s="256">
        <f>IFERROR(VLOOKUP('Sesión 3'!P6,'Calificaciones Sesión 4'!$A$2:$B4,2,FALSE),0)</f>
        <v>10</v>
      </c>
      <c r="N5" s="254">
        <f t="shared" ref="N5:N8" si="0">SUM(C5:M5)</f>
        <v>40.13921484625979</v>
      </c>
    </row>
    <row r="6" spans="1:14" s="6" customFormat="1" ht="89.25">
      <c r="A6" s="4" t="str">
        <f>IF(ISBLANK('Sesión 3'!A7),"",'Sesión 3'!A7)</f>
        <v>S03</v>
      </c>
      <c r="B6" s="108" t="str">
        <f>IF(ISBLANK('Sesión 3'!B7),"",'Sesión 3'!B7)</f>
        <v>Reconocimiento de personería jurídica de los organismos de acción comunal de primero y segundo grado</v>
      </c>
      <c r="C6" s="7">
        <f>IFERROR(10/MAX('Sesión 3'!F$4:F$986)*'Sesión 3'!F7,0)</f>
        <v>0</v>
      </c>
      <c r="D6" s="7">
        <f>IFERROR(10/MAX('Sesión 3'!G$4:G$986)*'Sesión 3'!G7,0)</f>
        <v>0</v>
      </c>
      <c r="E6" s="7">
        <f>IFERROR(10/MAX('Sesión 3'!H$4:H$986)*'Sesión 3'!H7,0)</f>
        <v>5.0752608684086361E-5</v>
      </c>
      <c r="F6" s="7">
        <f>IFERROR(10/MAX('Sesión 3'!I$4:I$986)*'Sesión 3'!I7,0)</f>
        <v>10</v>
      </c>
      <c r="G6" s="7">
        <f>IFERROR(10/MAX('Sesión 3'!J$4:J$986)*'Sesión 3'!J7,0)</f>
        <v>0</v>
      </c>
      <c r="H6" s="7">
        <f>IFERROR(VLOOKUP('Sesión 3'!K7,'Calificaciones Sesión 4'!$C$2:$D$4,2,FALSE),0)</f>
        <v>10</v>
      </c>
      <c r="I6" s="7">
        <f>IFERROR(VLOOKUP('Sesión 3'!L7,'Calificaciones Sesión 4'!$E$2:$F$4,2,FALSE),0)</f>
        <v>10</v>
      </c>
      <c r="J6" s="7">
        <f>IFERROR(VLOOKUP('Sesión 3'!M7,'Calificaciones Sesión 4'!$E$2:$F$4,2,FALSE),0)</f>
        <v>10</v>
      </c>
      <c r="K6" s="7">
        <f>IFERROR(10/MAX('Sesión 3'!N$4:N$986)*'Sesión 3'!N7,0)</f>
        <v>10</v>
      </c>
      <c r="L6" s="7">
        <f>IFERROR(VLOOKUP('Sesión 3'!O7,'Calificaciones Sesión 4'!$E$2:$F$4,2,FALSE),0)</f>
        <v>0</v>
      </c>
      <c r="M6" s="257">
        <f>IFERROR(VLOOKUP('Sesión 3'!P7,'Calificaciones Sesión 4'!$A$2:$B5,2,FALSE),0)</f>
        <v>10</v>
      </c>
      <c r="N6" s="254">
        <f t="shared" si="0"/>
        <v>60.000050752608686</v>
      </c>
    </row>
    <row r="7" spans="1:14" s="6" customFormat="1" ht="63.75">
      <c r="A7" s="1" t="str">
        <f>IF(ISBLANK('Sesión 3'!A8),"",'Sesión 3'!A8)</f>
        <v>S04</v>
      </c>
      <c r="B7" s="107" t="str">
        <f>IF(ISBLANK('Sesión 3'!B8),"",'Sesión 3'!B8)</f>
        <v>Duplicaciones de diplomas y modificaciones del registro del título</v>
      </c>
      <c r="C7" s="8">
        <f>IFERROR(10/MAX('Sesión 3'!F$4:F$986)*'Sesión 3'!F8,0)</f>
        <v>0</v>
      </c>
      <c r="D7" s="8">
        <f>IFERROR(10/MAX('Sesión 3'!G$4:G$986)*'Sesión 3'!G8,0)</f>
        <v>0</v>
      </c>
      <c r="E7" s="8">
        <f>IFERROR(10/MAX('Sesión 3'!H$4:H$986)*'Sesión 3'!H8,0)</f>
        <v>8.7504497731183378E-7</v>
      </c>
      <c r="F7" s="8">
        <f>IFERROR(10/MAX('Sesión 3'!I$4:I$986)*'Sesión 3'!I8,0)</f>
        <v>10</v>
      </c>
      <c r="G7" s="8">
        <f>IFERROR(10/MAX('Sesión 3'!J$4:J$986)*'Sesión 3'!J8,0)</f>
        <v>0</v>
      </c>
      <c r="H7" s="8">
        <f>IFERROR(VLOOKUP('Sesión 3'!K8,'Calificaciones Sesión 4'!$C$2:$D$4,2,FALSE),0)</f>
        <v>10</v>
      </c>
      <c r="I7" s="8">
        <f>IFERROR(VLOOKUP('Sesión 3'!L8,'Calificaciones Sesión 4'!$E$2:$F$4,2,FALSE),0)</f>
        <v>0</v>
      </c>
      <c r="J7" s="8">
        <f>IFERROR(VLOOKUP('Sesión 3'!M8,'Calificaciones Sesión 4'!$E$2:$F$4,2,FALSE),0)</f>
        <v>10</v>
      </c>
      <c r="K7" s="8">
        <f>IFERROR(10/MAX('Sesión 3'!N$4:N$986)*'Sesión 3'!N8,0)</f>
        <v>0</v>
      </c>
      <c r="L7" s="8">
        <f>IFERROR(VLOOKUP('Sesión 3'!O8,'Calificaciones Sesión 4'!$E$2:$F$4,2,FALSE),0)</f>
        <v>0</v>
      </c>
      <c r="M7" s="256">
        <f>IFERROR(VLOOKUP('Sesión 3'!P8,'Calificaciones Sesión 4'!$A$2:$B6,2,FALSE),0)</f>
        <v>10</v>
      </c>
      <c r="N7" s="254">
        <f t="shared" si="0"/>
        <v>40.000000875044975</v>
      </c>
    </row>
    <row r="8" spans="1:14" s="6" customFormat="1" ht="38.25">
      <c r="A8" s="4" t="str">
        <f>IF(ISBLANK('Sesión 3'!A9),"",'Sesión 3'!A9)</f>
        <v>S05</v>
      </c>
      <c r="B8" s="108" t="str">
        <f>IF(ISBLANK('Sesión 3'!B9),"",'Sesión 3'!B9)</f>
        <v>Rematrícula de remolques y semirremolques</v>
      </c>
      <c r="C8" s="7">
        <f>IFERROR(10/MAX('Sesión 3'!F$4:F$986)*'Sesión 3'!F9,0)</f>
        <v>0</v>
      </c>
      <c r="D8" s="7">
        <f>IFERROR(10/MAX('Sesión 3'!G$4:G$986)*'Sesión 3'!G9,0)</f>
        <v>0</v>
      </c>
      <c r="E8" s="7">
        <f>IFERROR(10/MAX('Sesión 3'!H$4:H$986)*'Sesión 3'!H9,0)</f>
        <v>0</v>
      </c>
      <c r="F8" s="7">
        <f>IFERROR(10/MAX('Sesión 3'!I$4:I$986)*'Sesión 3'!I9,0)</f>
        <v>10</v>
      </c>
      <c r="G8" s="7">
        <f>IFERROR(10/MAX('Sesión 3'!J$4:J$986)*'Sesión 3'!J9,0)</f>
        <v>0</v>
      </c>
      <c r="H8" s="7">
        <f>IFERROR(VLOOKUP('Sesión 3'!K9,'Calificaciones Sesión 4'!$C$2:$D$4,2,FALSE),0)</f>
        <v>10</v>
      </c>
      <c r="I8" s="7">
        <f>IFERROR(VLOOKUP('Sesión 3'!L9,'Calificaciones Sesión 4'!$E$2:$F$4,2,FALSE),0)</f>
        <v>0</v>
      </c>
      <c r="J8" s="7">
        <f>IFERROR(VLOOKUP('Sesión 3'!M9,'Calificaciones Sesión 4'!$E$2:$F$4,2,FALSE),0)</f>
        <v>0</v>
      </c>
      <c r="K8" s="7">
        <f>IFERROR(10/MAX('Sesión 3'!N$4:N$986)*'Sesión 3'!N9,0)</f>
        <v>0</v>
      </c>
      <c r="L8" s="7">
        <f>IFERROR(VLOOKUP('Sesión 3'!O9,'Calificaciones Sesión 4'!$E$2:$F$4,2,FALSE),0)</f>
        <v>0</v>
      </c>
      <c r="M8" s="257">
        <f>IFERROR(VLOOKUP('Sesión 3'!P9,'Calificaciones Sesión 4'!$A$2:$B7,2,FALSE),0)</f>
        <v>10</v>
      </c>
      <c r="N8" s="254">
        <f t="shared" si="0"/>
        <v>30</v>
      </c>
    </row>
    <row r="9" spans="1:14" s="6" customFormat="1" ht="51">
      <c r="A9" s="1" t="str">
        <f>IF(ISBLANK('Sesión 3'!A17),"",'Sesión 3'!A17)</f>
        <v>S13</v>
      </c>
      <c r="B9" s="107" t="str">
        <f>IF(ISBLANK('Sesión 3'!B17),"",'Sesión 3'!B17)</f>
        <v>Radicación de la matrícula de un remolque y semirremolque</v>
      </c>
      <c r="C9" s="8">
        <f>IFERROR(10/MAX('Sesión 3'!F$4:F$986)*'Sesión 3'!F17,0)</f>
        <v>0</v>
      </c>
      <c r="D9" s="8">
        <f>IFERROR(10/MAX('Sesión 3'!G$4:G$986)*'Sesión 3'!G17,0)</f>
        <v>0</v>
      </c>
      <c r="E9" s="8">
        <f>IFERROR(10/MAX('Sesión 3'!H$4:H$986)*'Sesión 3'!H17,0)</f>
        <v>0</v>
      </c>
      <c r="F9" s="8">
        <f>IFERROR(10/MAX('Sesión 3'!I$4:I$986)*'Sesión 3'!I17,0)</f>
        <v>10</v>
      </c>
      <c r="G9" s="8" t="s">
        <v>1383</v>
      </c>
      <c r="H9" s="8">
        <f>IFERROR(VLOOKUP('Sesión 3'!K17,'Calificaciones Sesión 4'!$C$2:$D$4,2,FALSE),0)</f>
        <v>10</v>
      </c>
      <c r="I9" s="8">
        <f>IFERROR(VLOOKUP('Sesión 3'!L17,'Calificaciones Sesión 4'!$E$2:$F$4,2,FALSE),0)</f>
        <v>0</v>
      </c>
      <c r="J9" s="8">
        <f>IFERROR(VLOOKUP('Sesión 3'!M17,'Calificaciones Sesión 4'!$E$2:$F$4,2,FALSE),0)</f>
        <v>0</v>
      </c>
      <c r="K9" s="8">
        <f>IFERROR(10/MAX('Sesión 3'!N$4:N$986)*'Sesión 3'!N17,0)</f>
        <v>0</v>
      </c>
      <c r="L9" s="8">
        <f>IFERROR(VLOOKUP('Sesión 3'!O17,'Calificaciones Sesión 4'!$E$2:$F$4,2,FALSE),0)</f>
        <v>0</v>
      </c>
      <c r="M9" s="256">
        <f>IFERROR(VLOOKUP('Sesión 3'!P17,'Calificaciones Sesión 4'!$A$2:$B8,2,FALSE),0)</f>
        <v>10</v>
      </c>
      <c r="N9" s="254">
        <f>SUM(C9:M9)</f>
        <v>30</v>
      </c>
    </row>
    <row r="10" spans="1:14" ht="63.75">
      <c r="A10" s="1" t="str">
        <f>IF(ISBLANK('Sesión 3'!A18),"",'Sesión 3'!A18)</f>
        <v>S14</v>
      </c>
      <c r="B10" s="107" t="str">
        <f>IF(ISBLANK('Sesión 3'!B18),"",'Sesión 3'!B18)</f>
        <v>Regrabación de número de identificación de un remolque o semirremolque</v>
      </c>
      <c r="C10" s="8">
        <f>IFERROR(10/MAX('Sesión 3'!F$4:F$986)*'Sesión 3'!F18,0)</f>
        <v>0</v>
      </c>
      <c r="D10" s="8">
        <f>IFERROR(10/MAX('Sesión 3'!G$4:G$986)*'Sesión 3'!G18,0)</f>
        <v>0</v>
      </c>
      <c r="E10" s="8">
        <f>IFERROR(10/MAX('Sesión 3'!H$4:H$986)*'Sesión 3'!H18,0)</f>
        <v>0</v>
      </c>
      <c r="F10" s="8">
        <f>IFERROR(10/MAX('Sesión 3'!I$4:I$986)*'Sesión 3'!I18,0)</f>
        <v>10</v>
      </c>
      <c r="G10" s="8" t="s">
        <v>1383</v>
      </c>
      <c r="H10" s="8">
        <f>IFERROR(VLOOKUP('Sesión 3'!K18,'Calificaciones Sesión 4'!$C$2:$D$4,2,FALSE),0)</f>
        <v>10</v>
      </c>
      <c r="I10" s="8">
        <f>IFERROR(VLOOKUP('Sesión 3'!L18,'Calificaciones Sesión 4'!$E$2:$F$4,2,FALSE),0)</f>
        <v>0</v>
      </c>
      <c r="J10" s="8">
        <f>IFERROR(VLOOKUP('Sesión 3'!M18,'Calificaciones Sesión 4'!$E$2:$F$4,2,FALSE),0)</f>
        <v>0</v>
      </c>
      <c r="K10" s="8">
        <f>IFERROR(10/MAX('Sesión 3'!N$4:N$986)*'Sesión 3'!N18,0)</f>
        <v>0</v>
      </c>
      <c r="L10" s="8">
        <f>IFERROR(VLOOKUP('Sesión 3'!O18,'Calificaciones Sesión 4'!$E$2:$F$4,2,FALSE),0)</f>
        <v>0</v>
      </c>
      <c r="M10" s="256">
        <f>IFERROR(VLOOKUP('Sesión 3'!P18,'Calificaciones Sesión 4'!$A$2:$B9,2,FALSE),0)</f>
        <v>10</v>
      </c>
      <c r="N10" s="254">
        <f t="shared" ref="N10:N73" si="1">SUM(C10:M10)</f>
        <v>30</v>
      </c>
    </row>
    <row r="11" spans="1:14" ht="51">
      <c r="A11" s="1" t="str">
        <f>IF(ISBLANK('Sesión 3'!A19),"",'Sesión 3'!A19)</f>
        <v>S15</v>
      </c>
      <c r="B11" s="107" t="str">
        <f>IF(ISBLANK('Sesión 3'!B19),"",'Sesión 3'!B19)</f>
        <v>Autorización de calendario académico especial</v>
      </c>
      <c r="C11" s="8">
        <f>IFERROR(10/MAX('Sesión 3'!F$4:F$986)*'Sesión 3'!F19,0)</f>
        <v>0</v>
      </c>
      <c r="D11" s="8">
        <f>IFERROR(10/MAX('Sesión 3'!G$4:G$986)*'Sesión 3'!G19,0)</f>
        <v>0</v>
      </c>
      <c r="E11" s="8">
        <f>IFERROR(10/MAX('Sesión 3'!H$4:H$986)*'Sesión 3'!H19,0)</f>
        <v>0</v>
      </c>
      <c r="F11" s="8">
        <f>IFERROR(10/MAX('Sesión 3'!I$4:I$986)*'Sesión 3'!I19,0)</f>
        <v>0</v>
      </c>
      <c r="G11" s="8" t="s">
        <v>1383</v>
      </c>
      <c r="H11" s="8">
        <f>IFERROR(VLOOKUP('Sesión 3'!K19,'Calificaciones Sesión 4'!$C$2:$D$4,2,FALSE),0)</f>
        <v>10</v>
      </c>
      <c r="I11" s="8">
        <f>IFERROR(VLOOKUP('Sesión 3'!L19,'Calificaciones Sesión 4'!$E$2:$F$4,2,FALSE),0)</f>
        <v>10</v>
      </c>
      <c r="J11" s="8">
        <f>IFERROR(VLOOKUP('Sesión 3'!M19,'Calificaciones Sesión 4'!$E$2:$F$4,2,FALSE),0)</f>
        <v>10</v>
      </c>
      <c r="K11" s="8">
        <f>IFERROR(10/MAX('Sesión 3'!N$4:N$986)*'Sesión 3'!N19,0)</f>
        <v>0</v>
      </c>
      <c r="L11" s="8">
        <f>IFERROR(VLOOKUP('Sesión 3'!O19,'Calificaciones Sesión 4'!$E$2:$F$4,2,FALSE),0)</f>
        <v>0</v>
      </c>
      <c r="M11" s="256">
        <f>IFERROR(VLOOKUP('Sesión 3'!P19,'Calificaciones Sesión 4'!$A$2:$B10,2,FALSE),0)</f>
        <v>10</v>
      </c>
      <c r="N11" s="254">
        <f t="shared" si="1"/>
        <v>40</v>
      </c>
    </row>
    <row r="12" spans="1:14" ht="89.25">
      <c r="A12" s="1" t="str">
        <f>IF(ISBLANK('Sesión 3'!A20),"",'Sesión 3'!A20)</f>
        <v>S16</v>
      </c>
      <c r="B12" s="107" t="str">
        <f>IF(ISBLANK('Sesión 3'!B20),"",'Sesión 3'!B20)</f>
        <v>Apertura y registro de libros de las organizaciones comunales de primero y segundo grado</v>
      </c>
      <c r="C12" s="8">
        <f>IFERROR(10/MAX('Sesión 3'!F$4:F$986)*'Sesión 3'!F20,0)</f>
        <v>0</v>
      </c>
      <c r="D12" s="8">
        <f>IFERROR(10/MAX('Sesión 3'!G$4:G$986)*'Sesión 3'!G20,0)</f>
        <v>0</v>
      </c>
      <c r="E12" s="8">
        <f>IFERROR(10/MAX('Sesión 3'!H$4:H$986)*'Sesión 3'!H20,0)</f>
        <v>3.8151961010795952E-4</v>
      </c>
      <c r="F12" s="8">
        <f>IFERROR(10/MAX('Sesión 3'!I$4:I$986)*'Sesión 3'!I20,0)</f>
        <v>10</v>
      </c>
      <c r="G12" s="8" t="s">
        <v>1383</v>
      </c>
      <c r="H12" s="8">
        <f>IFERROR(VLOOKUP('Sesión 3'!K20,'Calificaciones Sesión 4'!$C$2:$D$4,2,FALSE),0)</f>
        <v>10</v>
      </c>
      <c r="I12" s="8">
        <f>IFERROR(VLOOKUP('Sesión 3'!L20,'Calificaciones Sesión 4'!$E$2:$F$4,2,FALSE),0)</f>
        <v>0</v>
      </c>
      <c r="J12" s="8">
        <f>IFERROR(VLOOKUP('Sesión 3'!M20,'Calificaciones Sesión 4'!$E$2:$F$4,2,FALSE),0)</f>
        <v>0</v>
      </c>
      <c r="K12" s="8">
        <f>IFERROR(10/MAX('Sesión 3'!N$4:N$986)*'Sesión 3'!N20,0)</f>
        <v>10</v>
      </c>
      <c r="L12" s="8">
        <f>IFERROR(VLOOKUP('Sesión 3'!O20,'Calificaciones Sesión 4'!$E$2:$F$4,2,FALSE),0)</f>
        <v>0</v>
      </c>
      <c r="M12" s="256">
        <f>IFERROR(VLOOKUP('Sesión 3'!P20,'Calificaciones Sesión 4'!$A$2:$B11,2,FALSE),0)</f>
        <v>10</v>
      </c>
      <c r="N12" s="254">
        <f t="shared" si="1"/>
        <v>40.000381519610109</v>
      </c>
    </row>
    <row r="13" spans="1:14" ht="38.25">
      <c r="A13" s="1" t="str">
        <f>IF(ISBLANK('Sesión 3'!A21),"",'Sesión 3'!A21)</f>
        <v>S17</v>
      </c>
      <c r="B13" s="107" t="str">
        <f>IF(ISBLANK('Sesión 3'!B21),"",'Sesión 3'!B21)</f>
        <v>Matrícula de vehículos automotores</v>
      </c>
      <c r="C13" s="8">
        <f>IFERROR(10/MAX('Sesión 3'!F$4:F$986)*'Sesión 3'!F21,0)</f>
        <v>3.4018983113024608E-4</v>
      </c>
      <c r="D13" s="8">
        <f>IFERROR(10/MAX('Sesión 3'!G$4:G$986)*'Sesión 3'!G21,0)</f>
        <v>9.085617312641724E-3</v>
      </c>
      <c r="E13" s="8">
        <f>IFERROR(10/MAX('Sesión 3'!H$4:H$986)*'Sesión 3'!H21,0)</f>
        <v>3.0626574205914182E-5</v>
      </c>
      <c r="F13" s="8">
        <f>IFERROR(10/MAX('Sesión 3'!I$4:I$986)*'Sesión 3'!I21,0)</f>
        <v>10</v>
      </c>
      <c r="G13" s="8" t="s">
        <v>1383</v>
      </c>
      <c r="H13" s="8">
        <f>IFERROR(VLOOKUP('Sesión 3'!K21,'Calificaciones Sesión 4'!$C$2:$D$4,2,FALSE),0)</f>
        <v>10</v>
      </c>
      <c r="I13" s="8">
        <f>IFERROR(VLOOKUP('Sesión 3'!L21,'Calificaciones Sesión 4'!$E$2:$F$4,2,FALSE),0)</f>
        <v>5</v>
      </c>
      <c r="J13" s="8">
        <f>IFERROR(VLOOKUP('Sesión 3'!M21,'Calificaciones Sesión 4'!$E$2:$F$4,2,FALSE),0)</f>
        <v>10</v>
      </c>
      <c r="K13" s="8">
        <f>IFERROR(10/MAX('Sesión 3'!N$4:N$986)*'Sesión 3'!N21,0)</f>
        <v>10</v>
      </c>
      <c r="L13" s="8">
        <f>IFERROR(VLOOKUP('Sesión 3'!O21,'Calificaciones Sesión 4'!$E$2:$F$4,2,FALSE),0)</f>
        <v>0</v>
      </c>
      <c r="M13" s="256">
        <f>IFERROR(VLOOKUP('Sesión 3'!P21,'Calificaciones Sesión 4'!$A$2:$B12,2,FALSE),0)</f>
        <v>10</v>
      </c>
      <c r="N13" s="254">
        <f t="shared" si="1"/>
        <v>55.009456433717979</v>
      </c>
    </row>
    <row r="14" spans="1:14" ht="63.75">
      <c r="A14" s="1" t="str">
        <f>IF(ISBLANK('Sesión 3'!A22),"",'Sesión 3'!A22)</f>
        <v>S18</v>
      </c>
      <c r="B14" s="107" t="str">
        <f>IF(ISBLANK('Sesión 3'!B22),"",'Sesión 3'!B22)</f>
        <v>Duplicado de la licencia de tránsito de un vehículo automotor</v>
      </c>
      <c r="C14" s="8">
        <f>IFERROR(10/MAX('Sesión 3'!F$4:F$986)*'Sesión 3'!F22,0)</f>
        <v>3.6775948459376822E-4</v>
      </c>
      <c r="D14" s="8">
        <f>IFERROR(10/MAX('Sesión 3'!G$4:G$986)*'Sesión 3'!G22,0)</f>
        <v>9.8219336216257124E-3</v>
      </c>
      <c r="E14" s="8">
        <f>IFERROR(10/MAX('Sesión 3'!H$4:H$986)*'Sesión 3'!H22,0)</f>
        <v>5.5127833570645529E-5</v>
      </c>
      <c r="F14" s="8">
        <f>IFERROR(10/MAX('Sesión 3'!I$4:I$986)*'Sesión 3'!I22,0)</f>
        <v>10</v>
      </c>
      <c r="G14" s="8" t="s">
        <v>1383</v>
      </c>
      <c r="H14" s="8">
        <f>IFERROR(VLOOKUP('Sesión 3'!K22,'Calificaciones Sesión 4'!$C$2:$D$4,2,FALSE),0)</f>
        <v>10</v>
      </c>
      <c r="I14" s="8">
        <f>IFERROR(VLOOKUP('Sesión 3'!L22,'Calificaciones Sesión 4'!$E$2:$F$4,2,FALSE),0)</f>
        <v>0</v>
      </c>
      <c r="J14" s="8">
        <f>IFERROR(VLOOKUP('Sesión 3'!M22,'Calificaciones Sesión 4'!$E$2:$F$4,2,FALSE),0)</f>
        <v>5</v>
      </c>
      <c r="K14" s="8">
        <f>IFERROR(10/MAX('Sesión 3'!N$4:N$986)*'Sesión 3'!N22,0)</f>
        <v>10</v>
      </c>
      <c r="L14" s="8">
        <f>IFERROR(VLOOKUP('Sesión 3'!O22,'Calificaciones Sesión 4'!$E$2:$F$4,2,FALSE),0)</f>
        <v>0</v>
      </c>
      <c r="M14" s="256">
        <f>IFERROR(VLOOKUP('Sesión 3'!P22,'Calificaciones Sesión 4'!$A$2:$B13,2,FALSE),0)</f>
        <v>0</v>
      </c>
      <c r="N14" s="254">
        <f t="shared" si="1"/>
        <v>35.010244820939789</v>
      </c>
    </row>
    <row r="15" spans="1:14" ht="89.25">
      <c r="A15" s="1" t="str">
        <f>IF(ISBLANK('Sesión 3'!A23),"",'Sesión 3'!A23)</f>
        <v>S19</v>
      </c>
      <c r="B15" s="107" t="str">
        <f>IF(ISBLANK('Sesión 3'!B23),"",'Sesión 3'!B23)</f>
        <v>Devolución y/o compensación de pagos en exceso y pagos de lo no debido por conceptos no tributarios</v>
      </c>
      <c r="C15" s="8">
        <f>IFERROR(10/MAX('Sesión 3'!F$4:F$986)*'Sesión 3'!F23,0)</f>
        <v>0</v>
      </c>
      <c r="D15" s="8">
        <f>IFERROR(10/MAX('Sesión 3'!G$4:G$986)*'Sesión 3'!G23,0)</f>
        <v>0</v>
      </c>
      <c r="E15" s="8">
        <f>IFERROR(10/MAX('Sesión 3'!H$4:H$986)*'Sesión 3'!H23,0)</f>
        <v>1.3563197148333422E-4</v>
      </c>
      <c r="F15" s="8">
        <f>IFERROR(10/MAX('Sesión 3'!I$4:I$986)*'Sesión 3'!I23,0)</f>
        <v>10</v>
      </c>
      <c r="G15" s="8" t="s">
        <v>1383</v>
      </c>
      <c r="H15" s="8">
        <f>IFERROR(VLOOKUP('Sesión 3'!K23,'Calificaciones Sesión 4'!$C$2:$D$4,2,FALSE),0)</f>
        <v>10</v>
      </c>
      <c r="I15" s="8">
        <f>IFERROR(VLOOKUP('Sesión 3'!L23,'Calificaciones Sesión 4'!$E$2:$F$4,2,FALSE),0)</f>
        <v>5</v>
      </c>
      <c r="J15" s="8">
        <f>IFERROR(VLOOKUP('Sesión 3'!M23,'Calificaciones Sesión 4'!$E$2:$F$4,2,FALSE),0)</f>
        <v>10</v>
      </c>
      <c r="K15" s="8">
        <f>IFERROR(10/MAX('Sesión 3'!N$4:N$986)*'Sesión 3'!N23,0)</f>
        <v>0</v>
      </c>
      <c r="L15" s="8">
        <f>IFERROR(VLOOKUP('Sesión 3'!O23,'Calificaciones Sesión 4'!$E$2:$F$4,2,FALSE),0)</f>
        <v>0</v>
      </c>
      <c r="M15" s="256">
        <f>IFERROR(VLOOKUP('Sesión 3'!P23,'Calificaciones Sesión 4'!$A$2:$B14,2,FALSE),0)</f>
        <v>10</v>
      </c>
      <c r="N15" s="254">
        <f t="shared" si="1"/>
        <v>45.000135631971482</v>
      </c>
    </row>
    <row r="16" spans="1:14" ht="38.25">
      <c r="A16" s="1" t="str">
        <f>IF(ISBLANK('Sesión 3'!A24),"",'Sesión 3'!A24)</f>
        <v>S20</v>
      </c>
      <c r="B16" s="107" t="str">
        <f>IF(ISBLANK('Sesión 3'!B24),"",'Sesión 3'!B24)</f>
        <v>Impuesto al degüello de ganado mayor</v>
      </c>
      <c r="C16" s="8">
        <f>IFERROR(10/MAX('Sesión 3'!F$4:F$986)*'Sesión 3'!F24,0)</f>
        <v>0.12977127315253081</v>
      </c>
      <c r="D16" s="8">
        <f>IFERROR(10/MAX('Sesión 3'!G$4:G$986)*'Sesión 3'!G24,0)</f>
        <v>0</v>
      </c>
      <c r="E16" s="8">
        <f>IFERROR(10/MAX('Sesión 3'!H$4:H$986)*'Sesión 3'!H24,0)</f>
        <v>4.2002158910968025E-5</v>
      </c>
      <c r="F16" s="8">
        <f>IFERROR(10/MAX('Sesión 3'!I$4:I$986)*'Sesión 3'!I24,0)</f>
        <v>10</v>
      </c>
      <c r="G16" s="8" t="s">
        <v>1383</v>
      </c>
      <c r="H16" s="8">
        <f>IFERROR(VLOOKUP('Sesión 3'!K24,'Calificaciones Sesión 4'!$C$2:$D$4,2,FALSE),0)</f>
        <v>10</v>
      </c>
      <c r="I16" s="8">
        <f>IFERROR(VLOOKUP('Sesión 3'!L24,'Calificaciones Sesión 4'!$E$2:$F$4,2,FALSE),0)</f>
        <v>5</v>
      </c>
      <c r="J16" s="8">
        <f>IFERROR(VLOOKUP('Sesión 3'!M24,'Calificaciones Sesión 4'!$E$2:$F$4,2,FALSE),0)</f>
        <v>10</v>
      </c>
      <c r="K16" s="8">
        <f>IFERROR(10/MAX('Sesión 3'!N$4:N$986)*'Sesión 3'!N24,0)</f>
        <v>0</v>
      </c>
      <c r="L16" s="8">
        <f>IFERROR(VLOOKUP('Sesión 3'!O24,'Calificaciones Sesión 4'!$E$2:$F$4,2,FALSE),0)</f>
        <v>0</v>
      </c>
      <c r="M16" s="256">
        <f>IFERROR(VLOOKUP('Sesión 3'!P24,'Calificaciones Sesión 4'!$A$2:$B15,2,FALSE),0)</f>
        <v>10</v>
      </c>
      <c r="N16" s="254">
        <f t="shared" si="1"/>
        <v>45.129813275311442</v>
      </c>
    </row>
    <row r="17" spans="1:14" ht="76.5">
      <c r="A17" s="1" t="str">
        <f>IF(ISBLANK('Sesión 3'!A25),"",'Sesión 3'!A25)</f>
        <v>S21</v>
      </c>
      <c r="B17" s="107" t="str">
        <f>IF(ISBLANK('Sesión 3'!B25),"",'Sesión 3'!B25)</f>
        <v>Impuesto al consumo de cervezas, sifones, refajos y mezclas nacionales</v>
      </c>
      <c r="C17" s="8">
        <f>IFERROR(10/MAX('Sesión 3'!F$4:F$986)*'Sesión 3'!F25,0)</f>
        <v>10</v>
      </c>
      <c r="D17" s="8">
        <f>IFERROR(10/MAX('Sesión 3'!G$4:G$986)*'Sesión 3'!G25,0)</f>
        <v>0.18998248573984469</v>
      </c>
      <c r="E17" s="8">
        <f>IFERROR(10/MAX('Sesión 3'!H$4:H$986)*'Sesión 3'!H25,0)</f>
        <v>7.3503778094194034E-5</v>
      </c>
      <c r="F17" s="8">
        <f>IFERROR(10/MAX('Sesión 3'!I$4:I$986)*'Sesión 3'!I25,0)</f>
        <v>10</v>
      </c>
      <c r="G17" s="8" t="s">
        <v>1383</v>
      </c>
      <c r="H17" s="8">
        <f>IFERROR(VLOOKUP('Sesión 3'!K25,'Calificaciones Sesión 4'!$C$2:$D$4,2,FALSE),0)</f>
        <v>10</v>
      </c>
      <c r="I17" s="8">
        <f>IFERROR(VLOOKUP('Sesión 3'!L25,'Calificaciones Sesión 4'!$E$2:$F$4,2,FALSE),0)</f>
        <v>5</v>
      </c>
      <c r="J17" s="8">
        <f>IFERROR(VLOOKUP('Sesión 3'!M25,'Calificaciones Sesión 4'!$E$2:$F$4,2,FALSE),0)</f>
        <v>10</v>
      </c>
      <c r="K17" s="8">
        <f>IFERROR(10/MAX('Sesión 3'!N$4:N$986)*'Sesión 3'!N25,0)</f>
        <v>0</v>
      </c>
      <c r="L17" s="8">
        <f>IFERROR(VLOOKUP('Sesión 3'!O25,'Calificaciones Sesión 4'!$E$2:$F$4,2,FALSE),0)</f>
        <v>0</v>
      </c>
      <c r="M17" s="256">
        <f>IFERROR(VLOOKUP('Sesión 3'!P25,'Calificaciones Sesión 4'!$A$2:$B16,2,FALSE),0)</f>
        <v>10</v>
      </c>
      <c r="N17" s="254">
        <f t="shared" si="1"/>
        <v>55.190055989517937</v>
      </c>
    </row>
    <row r="18" spans="1:14" ht="127.5">
      <c r="A18" s="1" t="str">
        <f>IF(ISBLANK('Sesión 3'!A26),"",'Sesión 3'!A26)</f>
        <v>S22</v>
      </c>
      <c r="B18" s="107" t="str">
        <f>IF(ISBLANK('Sesión 3'!B26),"",'Sesión 3'!B26)</f>
        <v>Registro por recuperación en caso de hurto o pérdida definitiva de maquinaria agrícola, industrial y de construcción autopropulsada</v>
      </c>
      <c r="C18" s="8">
        <f>IFERROR(10/MAX('Sesión 3'!F$4:F$986)*'Sesión 3'!F26,0)</f>
        <v>0</v>
      </c>
      <c r="D18" s="8">
        <f>IFERROR(10/MAX('Sesión 3'!G$4:G$986)*'Sesión 3'!G26,0)</f>
        <v>0</v>
      </c>
      <c r="E18" s="8">
        <f>IFERROR(10/MAX('Sesión 3'!H$4:H$986)*'Sesión 3'!H26,0)</f>
        <v>0</v>
      </c>
      <c r="F18" s="8">
        <f>IFERROR(10/MAX('Sesión 3'!I$4:I$986)*'Sesión 3'!I26,0)</f>
        <v>10</v>
      </c>
      <c r="G18" s="8" t="s">
        <v>1383</v>
      </c>
      <c r="H18" s="8">
        <f>IFERROR(VLOOKUP('Sesión 3'!K26,'Calificaciones Sesión 4'!$C$2:$D$4,2,FALSE),0)</f>
        <v>10</v>
      </c>
      <c r="I18" s="8">
        <f>IFERROR(VLOOKUP('Sesión 3'!L26,'Calificaciones Sesión 4'!$E$2:$F$4,2,FALSE),0)</f>
        <v>5</v>
      </c>
      <c r="J18" s="8">
        <f>IFERROR(VLOOKUP('Sesión 3'!M26,'Calificaciones Sesión 4'!$E$2:$F$4,2,FALSE),0)</f>
        <v>10</v>
      </c>
      <c r="K18" s="8">
        <f>IFERROR(10/MAX('Sesión 3'!N$4:N$986)*'Sesión 3'!N26,0)</f>
        <v>0</v>
      </c>
      <c r="L18" s="8">
        <f>IFERROR(VLOOKUP('Sesión 3'!O26,'Calificaciones Sesión 4'!$E$2:$F$4,2,FALSE),0)</f>
        <v>0</v>
      </c>
      <c r="M18" s="256">
        <f>IFERROR(VLOOKUP('Sesión 3'!P26,'Calificaciones Sesión 4'!$A$2:$B17,2,FALSE),0)</f>
        <v>10</v>
      </c>
      <c r="N18" s="254">
        <f t="shared" si="1"/>
        <v>45</v>
      </c>
    </row>
    <row r="19" spans="1:14" ht="76.5">
      <c r="A19" s="1" t="str">
        <f>IF(ISBLANK('Sesión 3'!A27),"",'Sesión 3'!A27)</f>
        <v>S23</v>
      </c>
      <c r="B19" s="107" t="str">
        <f>IF(ISBLANK('Sesión 3'!B27),"",'Sesión 3'!B27)</f>
        <v>Traspaso de propiedad a persona indeterminada de un vehículo automotor</v>
      </c>
      <c r="C19" s="8">
        <f>IFERROR(10/MAX('Sesión 3'!F$4:F$986)*'Sesión 3'!F27,0)</f>
        <v>9.3853570818703365E-4</v>
      </c>
      <c r="D19" s="8">
        <f>IFERROR(10/MAX('Sesión 3'!G$4:G$986)*'Sesión 3'!G27,0)</f>
        <v>2.5065935247111586E-2</v>
      </c>
      <c r="E19" s="8">
        <f>IFERROR(10/MAX('Sesión 3'!H$4:H$986)*'Sesión 3'!H27,0)</f>
        <v>6.037810343451653E-5</v>
      </c>
      <c r="F19" s="8">
        <f>IFERROR(10/MAX('Sesión 3'!I$4:I$986)*'Sesión 3'!I27,0)</f>
        <v>10</v>
      </c>
      <c r="G19" s="8" t="s">
        <v>1383</v>
      </c>
      <c r="H19" s="8">
        <f>IFERROR(VLOOKUP('Sesión 3'!K27,'Calificaciones Sesión 4'!$C$2:$D$4,2,FALSE),0)</f>
        <v>0</v>
      </c>
      <c r="I19" s="8">
        <f>IFERROR(VLOOKUP('Sesión 3'!L27,'Calificaciones Sesión 4'!$E$2:$F$4,2,FALSE),0)</f>
        <v>5</v>
      </c>
      <c r="J19" s="8">
        <f>IFERROR(VLOOKUP('Sesión 3'!M27,'Calificaciones Sesión 4'!$E$2:$F$4,2,FALSE),0)</f>
        <v>10</v>
      </c>
      <c r="K19" s="8">
        <f>IFERROR(10/MAX('Sesión 3'!N$4:N$986)*'Sesión 3'!N27,0)</f>
        <v>10</v>
      </c>
      <c r="L19" s="8">
        <f>IFERROR(VLOOKUP('Sesión 3'!O27,'Calificaciones Sesión 4'!$E$2:$F$4,2,FALSE),0)</f>
        <v>0</v>
      </c>
      <c r="M19" s="256">
        <f>IFERROR(VLOOKUP('Sesión 3'!P27,'Calificaciones Sesión 4'!$A$2:$B18,2,FALSE),0)</f>
        <v>10</v>
      </c>
      <c r="N19" s="254">
        <f t="shared" si="1"/>
        <v>45.026064849058734</v>
      </c>
    </row>
    <row r="20" spans="1:14" ht="51">
      <c r="A20" s="1" t="str">
        <f>IF(ISBLANK('Sesión 3'!A28),"",'Sesión 3'!A28)</f>
        <v>S24</v>
      </c>
      <c r="B20" s="107" t="str">
        <f>IF(ISBLANK('Sesión 3'!B28),"",'Sesión 3'!B28)</f>
        <v>Sobretasa departamental a la gasolina motor</v>
      </c>
      <c r="C20" s="8">
        <f>IFERROR(10/MAX('Sesión 3'!F$4:F$986)*'Sesión 3'!F28,0)</f>
        <v>0.8345154522281204</v>
      </c>
      <c r="D20" s="8">
        <f>IFERROR(10/MAX('Sesión 3'!G$4:G$986)*'Sesión 3'!G28,0)</f>
        <v>0</v>
      </c>
      <c r="E20" s="8">
        <f>IFERROR(10/MAX('Sesión 3'!H$4:H$986)*'Sesión 3'!H28,0)</f>
        <v>4.2002158910968025E-5</v>
      </c>
      <c r="F20" s="8">
        <f>IFERROR(10/MAX('Sesión 3'!I$4:I$986)*'Sesión 3'!I28,0)</f>
        <v>10</v>
      </c>
      <c r="G20" s="8" t="s">
        <v>1383</v>
      </c>
      <c r="H20" s="8">
        <f>IFERROR(VLOOKUP('Sesión 3'!K28,'Calificaciones Sesión 4'!$C$2:$D$4,2,FALSE),0)</f>
        <v>10</v>
      </c>
      <c r="I20" s="8">
        <f>IFERROR(VLOOKUP('Sesión 3'!L28,'Calificaciones Sesión 4'!$E$2:$F$4,2,FALSE),0)</f>
        <v>5</v>
      </c>
      <c r="J20" s="8">
        <f>IFERROR(VLOOKUP('Sesión 3'!M28,'Calificaciones Sesión 4'!$E$2:$F$4,2,FALSE),0)</f>
        <v>10</v>
      </c>
      <c r="K20" s="8">
        <f>IFERROR(10/MAX('Sesión 3'!N$4:N$986)*'Sesión 3'!N28,0)</f>
        <v>0</v>
      </c>
      <c r="L20" s="8">
        <f>IFERROR(VLOOKUP('Sesión 3'!O28,'Calificaciones Sesión 4'!$E$2:$F$4,2,FALSE),0)</f>
        <v>0</v>
      </c>
      <c r="M20" s="256">
        <f>IFERROR(VLOOKUP('Sesión 3'!P28,'Calificaciones Sesión 4'!$A$2:$B19,2,FALSE),0)</f>
        <v>10</v>
      </c>
      <c r="N20" s="254">
        <f t="shared" si="1"/>
        <v>45.834557454387031</v>
      </c>
    </row>
    <row r="21" spans="1:14" ht="25.5">
      <c r="A21" s="1" t="str">
        <f>IF(ISBLANK('Sesión 3'!A29),"",'Sesión 3'!A29)</f>
        <v>S25</v>
      </c>
      <c r="B21" s="107" t="str">
        <f>IF(ISBLANK('Sesión 3'!B29),"",'Sesión 3'!B29)</f>
        <v>Impuesto de registro</v>
      </c>
      <c r="C21" s="8">
        <f>IFERROR(10/MAX('Sesión 3'!F$4:F$986)*'Sesión 3'!F29,0)</f>
        <v>2.6627479246099388</v>
      </c>
      <c r="D21" s="8">
        <f>IFERROR(10/MAX('Sesión 3'!G$4:G$986)*'Sesión 3'!G29,0)</f>
        <v>5.7896392165792827</v>
      </c>
      <c r="E21" s="8">
        <f>IFERROR(10/MAX('Sesión 3'!H$4:H$986)*'Sesión 3'!H29,0)</f>
        <v>2.3460830886707574E-2</v>
      </c>
      <c r="F21" s="8">
        <f>IFERROR(10/MAX('Sesión 3'!I$4:I$986)*'Sesión 3'!I29,0)</f>
        <v>10</v>
      </c>
      <c r="G21" s="8" t="s">
        <v>1383</v>
      </c>
      <c r="H21" s="8">
        <f>IFERROR(VLOOKUP('Sesión 3'!K29,'Calificaciones Sesión 4'!$C$2:$D$4,2,FALSE),0)</f>
        <v>10</v>
      </c>
      <c r="I21" s="8">
        <f>IFERROR(VLOOKUP('Sesión 3'!L29,'Calificaciones Sesión 4'!$E$2:$F$4,2,FALSE),0)</f>
        <v>5</v>
      </c>
      <c r="J21" s="8">
        <f>IFERROR(VLOOKUP('Sesión 3'!M29,'Calificaciones Sesión 4'!$E$2:$F$4,2,FALSE),0)</f>
        <v>10</v>
      </c>
      <c r="K21" s="8">
        <f>IFERROR(10/MAX('Sesión 3'!N$4:N$986)*'Sesión 3'!N29,0)</f>
        <v>0</v>
      </c>
      <c r="L21" s="8">
        <f>IFERROR(VLOOKUP('Sesión 3'!O29,'Calificaciones Sesión 4'!$E$2:$F$4,2,FALSE),0)</f>
        <v>0</v>
      </c>
      <c r="M21" s="256">
        <f>IFERROR(VLOOKUP('Sesión 3'!P29,'Calificaciones Sesión 4'!$A$2:$B20,2,FALSE),0)</f>
        <v>0</v>
      </c>
      <c r="N21" s="254">
        <f t="shared" si="1"/>
        <v>43.475847972075925</v>
      </c>
    </row>
    <row r="22" spans="1:14" ht="51">
      <c r="A22" s="1" t="str">
        <f>IF(ISBLANK('Sesión 3'!A30),"",'Sesión 3'!A30)</f>
        <v>S26</v>
      </c>
      <c r="B22" s="107" t="str">
        <f>IF(ISBLANK('Sesión 3'!B30),"",'Sesión 3'!B30)</f>
        <v>Clausura de un establecimiento educativo oficial o privado</v>
      </c>
      <c r="C22" s="8">
        <f>IFERROR(10/MAX('Sesión 3'!F$4:F$986)*'Sesión 3'!F30,0)</f>
        <v>0</v>
      </c>
      <c r="D22" s="8">
        <f>IFERROR(10/MAX('Sesión 3'!G$4:G$986)*'Sesión 3'!G30,0)</f>
        <v>0</v>
      </c>
      <c r="E22" s="8">
        <f>IFERROR(10/MAX('Sesión 3'!H$4:H$986)*'Sesión 3'!H30,0)</f>
        <v>1.7500899546236676E-6</v>
      </c>
      <c r="F22" s="8">
        <f>IFERROR(10/MAX('Sesión 3'!I$4:I$986)*'Sesión 3'!I30,0)</f>
        <v>9</v>
      </c>
      <c r="G22" s="8" t="s">
        <v>1383</v>
      </c>
      <c r="H22" s="8">
        <f>IFERROR(VLOOKUP('Sesión 3'!K30,'Calificaciones Sesión 4'!$C$2:$D$4,2,FALSE),0)</f>
        <v>10</v>
      </c>
      <c r="I22" s="8">
        <f>IFERROR(VLOOKUP('Sesión 3'!L30,'Calificaciones Sesión 4'!$E$2:$F$4,2,FALSE),0)</f>
        <v>0</v>
      </c>
      <c r="J22" s="8">
        <f>IFERROR(VLOOKUP('Sesión 3'!M30,'Calificaciones Sesión 4'!$E$2:$F$4,2,FALSE),0)</f>
        <v>10</v>
      </c>
      <c r="K22" s="8">
        <f>IFERROR(10/MAX('Sesión 3'!N$4:N$986)*'Sesión 3'!N30,0)</f>
        <v>0</v>
      </c>
      <c r="L22" s="8">
        <f>IFERROR(VLOOKUP('Sesión 3'!O30,'Calificaciones Sesión 4'!$E$2:$F$4,2,FALSE),0)</f>
        <v>0</v>
      </c>
      <c r="M22" s="256">
        <f>IFERROR(VLOOKUP('Sesión 3'!P30,'Calificaciones Sesión 4'!$A$2:$B21,2,FALSE),0)</f>
        <v>10</v>
      </c>
      <c r="N22" s="254">
        <f t="shared" si="1"/>
        <v>39.00000175008995</v>
      </c>
    </row>
    <row r="23" spans="1:14" ht="51">
      <c r="A23" s="1" t="str">
        <f>IF(ISBLANK('Sesión 3'!A31),"",'Sesión 3'!A31)</f>
        <v>S27</v>
      </c>
      <c r="B23" s="107" t="str">
        <f>IF(ISBLANK('Sesión 3'!B31),"",'Sesión 3'!B31)</f>
        <v>Cambio de carrocería de un vehículo automotor</v>
      </c>
      <c r="C23" s="8">
        <f>IFERROR(10/MAX('Sesión 3'!F$4:F$986)*'Sesión 3'!F31,0)</f>
        <v>8.7421120548872414E-5</v>
      </c>
      <c r="D23" s="8">
        <f>IFERROR(10/MAX('Sesión 3'!G$4:G$986)*'Sesión 3'!G31,0)</f>
        <v>2.3347989083344349E-3</v>
      </c>
      <c r="E23" s="8">
        <f>IFERROR(10/MAX('Sesión 3'!H$4:H$986)*'Sesión 3'!H31,0)</f>
        <v>4.3752248865591687E-6</v>
      </c>
      <c r="F23" s="8">
        <f>IFERROR(10/MAX('Sesión 3'!I$4:I$986)*'Sesión 3'!I31,0)</f>
        <v>10</v>
      </c>
      <c r="G23" s="8" t="s">
        <v>1383</v>
      </c>
      <c r="H23" s="8">
        <f>IFERROR(VLOOKUP('Sesión 3'!K31,'Calificaciones Sesión 4'!$C$2:$D$4,2,FALSE),0)</f>
        <v>10</v>
      </c>
      <c r="I23" s="8">
        <f>IFERROR(VLOOKUP('Sesión 3'!L31,'Calificaciones Sesión 4'!$E$2:$F$4,2,FALSE),0)</f>
        <v>0</v>
      </c>
      <c r="J23" s="8">
        <f>IFERROR(VLOOKUP('Sesión 3'!M31,'Calificaciones Sesión 4'!$E$2:$F$4,2,FALSE),0)</f>
        <v>5</v>
      </c>
      <c r="K23" s="8">
        <f>IFERROR(10/MAX('Sesión 3'!N$4:N$986)*'Sesión 3'!N31,0)</f>
        <v>0</v>
      </c>
      <c r="L23" s="8">
        <f>IFERROR(VLOOKUP('Sesión 3'!O31,'Calificaciones Sesión 4'!$E$2:$F$4,2,FALSE),0)</f>
        <v>0</v>
      </c>
      <c r="M23" s="256">
        <f>IFERROR(VLOOKUP('Sesión 3'!P31,'Calificaciones Sesión 4'!$A$2:$B22,2,FALSE),0)</f>
        <v>10</v>
      </c>
      <c r="N23" s="254">
        <f t="shared" si="1"/>
        <v>35.002426595253766</v>
      </c>
    </row>
    <row r="24" spans="1:14" ht="114.75">
      <c r="A24" s="1" t="str">
        <f>IF(ISBLANK('Sesión 3'!A32),"",'Sesión 3'!A32)</f>
        <v>S28</v>
      </c>
      <c r="B24" s="107" t="str">
        <f>IF(ISBLANK('Sesión 3'!B32),"",'Sesión 3'!B32)</f>
        <v>Licencia de funcionamiento de instituciones educativas que ofrezcan programas de educación formal de adultos</v>
      </c>
      <c r="C24" s="8">
        <f>IFERROR(10/MAX('Sesión 3'!F$4:F$986)*'Sesión 3'!F32,0)</f>
        <v>0</v>
      </c>
      <c r="D24" s="8">
        <f>IFERROR(10/MAX('Sesión 3'!G$4:G$986)*'Sesión 3'!G32,0)</f>
        <v>0</v>
      </c>
      <c r="E24" s="8">
        <f>IFERROR(10/MAX('Sesión 3'!H$4:H$986)*'Sesión 3'!H32,0)</f>
        <v>0</v>
      </c>
      <c r="F24" s="8">
        <f>IFERROR(10/MAX('Sesión 3'!I$4:I$986)*'Sesión 3'!I32,0)</f>
        <v>0</v>
      </c>
      <c r="G24" s="8" t="s">
        <v>1383</v>
      </c>
      <c r="H24" s="8">
        <f>IFERROR(VLOOKUP('Sesión 3'!K32,'Calificaciones Sesión 4'!$C$2:$D$4,2,FALSE),0)</f>
        <v>10</v>
      </c>
      <c r="I24" s="8">
        <f>IFERROR(VLOOKUP('Sesión 3'!L32,'Calificaciones Sesión 4'!$E$2:$F$4,2,FALSE),0)</f>
        <v>10</v>
      </c>
      <c r="J24" s="8">
        <f>IFERROR(VLOOKUP('Sesión 3'!M32,'Calificaciones Sesión 4'!$E$2:$F$4,2,FALSE),0)</f>
        <v>10</v>
      </c>
      <c r="K24" s="8">
        <f>IFERROR(10/MAX('Sesión 3'!N$4:N$986)*'Sesión 3'!N32,0)</f>
        <v>0</v>
      </c>
      <c r="L24" s="8">
        <f>IFERROR(VLOOKUP('Sesión 3'!O32,'Calificaciones Sesión 4'!$E$2:$F$4,2,FALSE),0)</f>
        <v>0</v>
      </c>
      <c r="M24" s="256">
        <f>IFERROR(VLOOKUP('Sesión 3'!P32,'Calificaciones Sesión 4'!$A$2:$B23,2,FALSE),0)</f>
        <v>10</v>
      </c>
      <c r="N24" s="254">
        <f t="shared" si="1"/>
        <v>40</v>
      </c>
    </row>
    <row r="25" spans="1:14" ht="63.75">
      <c r="A25" s="1" t="str">
        <f>IF(ISBLANK('Sesión 3'!A33),"",'Sesión 3'!A33)</f>
        <v>S29</v>
      </c>
      <c r="B25" s="107" t="str">
        <f>IF(ISBLANK('Sesión 3'!B33),"",'Sesión 3'!B33)</f>
        <v>Cambio de licencia de conducción por mayoría de edad</v>
      </c>
      <c r="C25" s="8">
        <f>IFERROR(10/MAX('Sesión 3'!F$4:F$986)*'Sesión 3'!F33,0)</f>
        <v>0</v>
      </c>
      <c r="D25" s="8">
        <f>IFERROR(10/MAX('Sesión 3'!G$4:G$986)*'Sesión 3'!G33,0)</f>
        <v>0</v>
      </c>
      <c r="E25" s="8">
        <f>IFERROR(10/MAX('Sesión 3'!H$4:H$986)*'Sesión 3'!H33,0)</f>
        <v>0</v>
      </c>
      <c r="F25" s="8">
        <f>IFERROR(10/MAX('Sesión 3'!I$4:I$986)*'Sesión 3'!I33,0)</f>
        <v>10</v>
      </c>
      <c r="G25" s="8" t="s">
        <v>1383</v>
      </c>
      <c r="H25" s="8">
        <f>IFERROR(VLOOKUP('Sesión 3'!K33,'Calificaciones Sesión 4'!$C$2:$D$4,2,FALSE),0)</f>
        <v>10</v>
      </c>
      <c r="I25" s="8">
        <f>IFERROR(VLOOKUP('Sesión 3'!L33,'Calificaciones Sesión 4'!$E$2:$F$4,2,FALSE),0)</f>
        <v>5</v>
      </c>
      <c r="J25" s="8">
        <f>IFERROR(VLOOKUP('Sesión 3'!M33,'Calificaciones Sesión 4'!$E$2:$F$4,2,FALSE),0)</f>
        <v>0</v>
      </c>
      <c r="K25" s="8">
        <f>IFERROR(10/MAX('Sesión 3'!N$4:N$986)*'Sesión 3'!N33,0)</f>
        <v>10</v>
      </c>
      <c r="L25" s="8">
        <f>IFERROR(VLOOKUP('Sesión 3'!O33,'Calificaciones Sesión 4'!$E$2:$F$4,2,FALSE),0)</f>
        <v>0</v>
      </c>
      <c r="M25" s="256">
        <f>IFERROR(VLOOKUP('Sesión 3'!P33,'Calificaciones Sesión 4'!$A$2:$B24,2,FALSE),0)</f>
        <v>10</v>
      </c>
      <c r="N25" s="254">
        <f t="shared" si="1"/>
        <v>45</v>
      </c>
    </row>
    <row r="26" spans="1:14" ht="51">
      <c r="A26" s="1" t="str">
        <f>IF(ISBLANK('Sesión 3'!A34),"",'Sesión 3'!A34)</f>
        <v>S30</v>
      </c>
      <c r="B26" s="107" t="str">
        <f>IF(ISBLANK('Sesión 3'!B34),"",'Sesión 3'!B34)</f>
        <v>Duplicado de placas de un vehículo automotor</v>
      </c>
      <c r="C26" s="8">
        <f>IFERROR(10/MAX('Sesión 3'!F$4:F$986)*'Sesión 3'!F34,0)</f>
        <v>1.9823424809255977E-4</v>
      </c>
      <c r="D26" s="8">
        <f>IFERROR(10/MAX('Sesión 3'!G$4:G$986)*'Sesión 3'!G34,0)</f>
        <v>5.2943396645466117E-3</v>
      </c>
      <c r="E26" s="8">
        <f>IFERROR(10/MAX('Sesión 3'!H$4:H$986)*'Sesión 3'!H34,0)</f>
        <v>1.4875764614301174E-5</v>
      </c>
      <c r="F26" s="8">
        <f>IFERROR(10/MAX('Sesión 3'!I$4:I$986)*'Sesión 3'!I34,0)</f>
        <v>10</v>
      </c>
      <c r="G26" s="8" t="s">
        <v>1383</v>
      </c>
      <c r="H26" s="8">
        <f>IFERROR(VLOOKUP('Sesión 3'!K34,'Calificaciones Sesión 4'!$C$2:$D$4,2,FALSE),0)</f>
        <v>5</v>
      </c>
      <c r="I26" s="8">
        <f>IFERROR(VLOOKUP('Sesión 3'!L34,'Calificaciones Sesión 4'!$E$2:$F$4,2,FALSE),0)</f>
        <v>5</v>
      </c>
      <c r="J26" s="8">
        <f>IFERROR(VLOOKUP('Sesión 3'!M34,'Calificaciones Sesión 4'!$E$2:$F$4,2,FALSE),0)</f>
        <v>5</v>
      </c>
      <c r="K26" s="8">
        <f>IFERROR(10/MAX('Sesión 3'!N$4:N$986)*'Sesión 3'!N34,0)</f>
        <v>0</v>
      </c>
      <c r="L26" s="8">
        <f>IFERROR(VLOOKUP('Sesión 3'!O34,'Calificaciones Sesión 4'!$E$2:$F$4,2,FALSE),0)</f>
        <v>0</v>
      </c>
      <c r="M26" s="256">
        <f>IFERROR(VLOOKUP('Sesión 3'!P34,'Calificaciones Sesión 4'!$A$2:$B25,2,FALSE),0)</f>
        <v>10</v>
      </c>
      <c r="N26" s="254">
        <f t="shared" si="1"/>
        <v>35.005507449677253</v>
      </c>
    </row>
    <row r="27" spans="1:14" ht="63.75">
      <c r="A27" s="1" t="str">
        <f>IF(ISBLANK('Sesión 3'!A35),"",'Sesión 3'!A35)</f>
        <v>S31</v>
      </c>
      <c r="B27" s="107" t="str">
        <f>IF(ISBLANK('Sesión 3'!B35),"",'Sesión 3'!B35)</f>
        <v>Duplicado de la tarjeta de registro de un remolque y semirremolque</v>
      </c>
      <c r="C27" s="8">
        <f>IFERROR(10/MAX('Sesión 3'!F$4:F$986)*'Sesión 3'!F35,0)</f>
        <v>0</v>
      </c>
      <c r="D27" s="8">
        <f>IFERROR(10/MAX('Sesión 3'!G$4:G$986)*'Sesión 3'!G35,0)</f>
        <v>0</v>
      </c>
      <c r="E27" s="8">
        <f>IFERROR(10/MAX('Sesión 3'!H$4:H$986)*'Sesión 3'!H35,0)</f>
        <v>0</v>
      </c>
      <c r="F27" s="8">
        <f>IFERROR(10/MAX('Sesión 3'!I$4:I$986)*'Sesión 3'!I35,0)</f>
        <v>10</v>
      </c>
      <c r="G27" s="8" t="s">
        <v>1383</v>
      </c>
      <c r="H27" s="8">
        <f>IFERROR(VLOOKUP('Sesión 3'!K35,'Calificaciones Sesión 4'!$C$2:$D$4,2,FALSE),0)</f>
        <v>10</v>
      </c>
      <c r="I27" s="8">
        <f>IFERROR(VLOOKUP('Sesión 3'!L35,'Calificaciones Sesión 4'!$E$2:$F$4,2,FALSE),0)</f>
        <v>0</v>
      </c>
      <c r="J27" s="8">
        <f>IFERROR(VLOOKUP('Sesión 3'!M35,'Calificaciones Sesión 4'!$E$2:$F$4,2,FALSE),0)</f>
        <v>0</v>
      </c>
      <c r="K27" s="8">
        <f>IFERROR(10/MAX('Sesión 3'!N$4:N$986)*'Sesión 3'!N35,0)</f>
        <v>0</v>
      </c>
      <c r="L27" s="8">
        <f>IFERROR(VLOOKUP('Sesión 3'!O35,'Calificaciones Sesión 4'!$E$2:$F$4,2,FALSE),0)</f>
        <v>0</v>
      </c>
      <c r="M27" s="256">
        <f>IFERROR(VLOOKUP('Sesión 3'!P35,'Calificaciones Sesión 4'!$A$2:$B26,2,FALSE),0)</f>
        <v>10</v>
      </c>
      <c r="N27" s="254">
        <f t="shared" si="1"/>
        <v>30</v>
      </c>
    </row>
    <row r="28" spans="1:14" ht="51">
      <c r="A28" s="1" t="str">
        <f>IF(ISBLANK('Sesión 3'!A36),"",'Sesión 3'!A36)</f>
        <v>S32</v>
      </c>
      <c r="B28" s="107" t="str">
        <f>IF(ISBLANK('Sesión 3'!B36),"",'Sesión 3'!B36)</f>
        <v>Conversión a gas natural de un vehículo automotor</v>
      </c>
      <c r="C28" s="8">
        <f>IFERROR(10/MAX('Sesión 3'!F$4:F$986)*'Sesión 3'!F36,0)</f>
        <v>0</v>
      </c>
      <c r="D28" s="8">
        <f>IFERROR(10/MAX('Sesión 3'!G$4:G$986)*'Sesión 3'!G36,0)</f>
        <v>0</v>
      </c>
      <c r="E28" s="8">
        <f>IFERROR(10/MAX('Sesión 3'!H$4:H$986)*'Sesión 3'!H36,0)</f>
        <v>0</v>
      </c>
      <c r="F28" s="8">
        <f>IFERROR(10/MAX('Sesión 3'!I$4:I$986)*'Sesión 3'!I36,0)</f>
        <v>10</v>
      </c>
      <c r="G28" s="8" t="s">
        <v>1383</v>
      </c>
      <c r="H28" s="8">
        <f>IFERROR(VLOOKUP('Sesión 3'!K36,'Calificaciones Sesión 4'!$C$2:$D$4,2,FALSE),0)</f>
        <v>10</v>
      </c>
      <c r="I28" s="8">
        <f>IFERROR(VLOOKUP('Sesión 3'!L36,'Calificaciones Sesión 4'!$E$2:$F$4,2,FALSE),0)</f>
        <v>0</v>
      </c>
      <c r="J28" s="8">
        <f>IFERROR(VLOOKUP('Sesión 3'!M36,'Calificaciones Sesión 4'!$E$2:$F$4,2,FALSE),0)</f>
        <v>0</v>
      </c>
      <c r="K28" s="8">
        <f>IFERROR(10/MAX('Sesión 3'!N$4:N$986)*'Sesión 3'!N36,0)</f>
        <v>0</v>
      </c>
      <c r="L28" s="8">
        <f>IFERROR(VLOOKUP('Sesión 3'!O36,'Calificaciones Sesión 4'!$E$2:$F$4,2,FALSE),0)</f>
        <v>0</v>
      </c>
      <c r="M28" s="256">
        <f>IFERROR(VLOOKUP('Sesión 3'!P36,'Calificaciones Sesión 4'!$A$2:$B27,2,FALSE),0)</f>
        <v>10</v>
      </c>
      <c r="N28" s="254">
        <f t="shared" si="1"/>
        <v>30</v>
      </c>
    </row>
    <row r="29" spans="1:14" ht="76.5">
      <c r="A29" s="1" t="str">
        <f>IF(ISBLANK('Sesión 3'!A37),"",'Sesión 3'!A37)</f>
        <v>S33</v>
      </c>
      <c r="B29" s="107" t="str">
        <f>IF(ISBLANK('Sesión 3'!B37),"",'Sesión 3'!B37)</f>
        <v>Levantamiento de limitación o gravamen a la propiedad de un remolque o semirremolque</v>
      </c>
      <c r="C29" s="8">
        <f>IFERROR(10/MAX('Sesión 3'!F$4:F$986)*'Sesión 3'!F37,0)</f>
        <v>0</v>
      </c>
      <c r="D29" s="8">
        <f>IFERROR(10/MAX('Sesión 3'!G$4:G$986)*'Sesión 3'!G37,0)</f>
        <v>0</v>
      </c>
      <c r="E29" s="8">
        <f>IFERROR(10/MAX('Sesión 3'!H$4:H$986)*'Sesión 3'!H37,0)</f>
        <v>0</v>
      </c>
      <c r="F29" s="8">
        <f>IFERROR(10/MAX('Sesión 3'!I$4:I$986)*'Sesión 3'!I37,0)</f>
        <v>10</v>
      </c>
      <c r="G29" s="8" t="s">
        <v>1383</v>
      </c>
      <c r="H29" s="8">
        <f>IFERROR(VLOOKUP('Sesión 3'!K37,'Calificaciones Sesión 4'!$C$2:$D$4,2,FALSE),0)</f>
        <v>10</v>
      </c>
      <c r="I29" s="8">
        <f>IFERROR(VLOOKUP('Sesión 3'!L37,'Calificaciones Sesión 4'!$E$2:$F$4,2,FALSE),0)</f>
        <v>0</v>
      </c>
      <c r="J29" s="8">
        <f>IFERROR(VLOOKUP('Sesión 3'!M37,'Calificaciones Sesión 4'!$E$2:$F$4,2,FALSE),0)</f>
        <v>0</v>
      </c>
      <c r="K29" s="8">
        <f>IFERROR(10/MAX('Sesión 3'!N$4:N$986)*'Sesión 3'!N37,0)</f>
        <v>0</v>
      </c>
      <c r="L29" s="8">
        <f>IFERROR(VLOOKUP('Sesión 3'!O37,'Calificaciones Sesión 4'!$E$2:$F$4,2,FALSE),0)</f>
        <v>0</v>
      </c>
      <c r="M29" s="256">
        <f>IFERROR(VLOOKUP('Sesión 3'!P37,'Calificaciones Sesión 4'!$A$2:$B28,2,FALSE),0)</f>
        <v>10</v>
      </c>
      <c r="N29" s="254">
        <f t="shared" si="1"/>
        <v>30</v>
      </c>
    </row>
    <row r="30" spans="1:14" ht="76.5">
      <c r="A30" s="1" t="str">
        <f>IF(ISBLANK('Sesión 3'!A38),"",'Sesión 3'!A38)</f>
        <v>S34</v>
      </c>
      <c r="B30" s="107" t="str">
        <f>IF(ISBLANK('Sesión 3'!B38),"",'Sesión 3'!B38)</f>
        <v>Impuesto al consumo de licores, vinos, aperitivos y similares de origen nacional</v>
      </c>
      <c r="C30" s="8">
        <f>IFERROR(10/MAX('Sesión 3'!F$4:F$986)*'Sesión 3'!F38,0)</f>
        <v>1.6353010029446078</v>
      </c>
      <c r="D30" s="8">
        <f>IFERROR(10/MAX('Sesión 3'!G$4:G$986)*'Sesión 3'!G38,0)</f>
        <v>0.18998248573984469</v>
      </c>
      <c r="E30" s="8">
        <f>IFERROR(10/MAX('Sesión 3'!H$4:H$986)*'Sesión 3'!H38,0)</f>
        <v>5.4690311081989607E-4</v>
      </c>
      <c r="F30" s="8">
        <f>IFERROR(10/MAX('Sesión 3'!I$4:I$986)*'Sesión 3'!I38,0)</f>
        <v>10</v>
      </c>
      <c r="G30" s="8" t="s">
        <v>1383</v>
      </c>
      <c r="H30" s="8">
        <f>IFERROR(VLOOKUP('Sesión 3'!K38,'Calificaciones Sesión 4'!$C$2:$D$4,2,FALSE),0)</f>
        <v>10</v>
      </c>
      <c r="I30" s="8">
        <f>IFERROR(VLOOKUP('Sesión 3'!L38,'Calificaciones Sesión 4'!$E$2:$F$4,2,FALSE),0)</f>
        <v>5</v>
      </c>
      <c r="J30" s="8">
        <f>IFERROR(VLOOKUP('Sesión 3'!M38,'Calificaciones Sesión 4'!$E$2:$F$4,2,FALSE),0)</f>
        <v>10</v>
      </c>
      <c r="K30" s="8">
        <f>IFERROR(10/MAX('Sesión 3'!N$4:N$986)*'Sesión 3'!N38,0)</f>
        <v>0</v>
      </c>
      <c r="L30" s="8">
        <f>IFERROR(VLOOKUP('Sesión 3'!O38,'Calificaciones Sesión 4'!$E$2:$F$4,2,FALSE),0)</f>
        <v>0</v>
      </c>
      <c r="M30" s="256">
        <f>IFERROR(VLOOKUP('Sesión 3'!P38,'Calificaciones Sesión 4'!$A$2:$B29,2,FALSE),0)</f>
        <v>10</v>
      </c>
      <c r="N30" s="254">
        <f t="shared" si="1"/>
        <v>46.825830391795272</v>
      </c>
    </row>
    <row r="31" spans="1:14" ht="165.75">
      <c r="A31" s="1" t="str">
        <f>IF(ISBLANK('Sesión 3'!A39),"",'Sesión 3'!A39)</f>
        <v>S35</v>
      </c>
      <c r="B31" s="107" t="str">
        <f>IF(ISBLANK('Sesión 3'!B39),"",'Sesión 3'!B39)</f>
        <v>Licencia de funcionamiento para establecimientos educativos promovidos por particulares para prestar el servicio público educativo en los niveles de preescolar, básica y media</v>
      </c>
      <c r="C31" s="8">
        <f>IFERROR(10/MAX('Sesión 3'!F$4:F$986)*'Sesión 3'!F39,0)</f>
        <v>0</v>
      </c>
      <c r="D31" s="8">
        <f>IFERROR(10/MAX('Sesión 3'!G$4:G$986)*'Sesión 3'!G39,0)</f>
        <v>0</v>
      </c>
      <c r="E31" s="8">
        <f>IFERROR(10/MAX('Sesión 3'!H$4:H$986)*'Sesión 3'!H39,0)</f>
        <v>0</v>
      </c>
      <c r="F31" s="8">
        <f>IFERROR(10/MAX('Sesión 3'!I$4:I$986)*'Sesión 3'!I39,0)</f>
        <v>0</v>
      </c>
      <c r="G31" s="8" t="s">
        <v>1383</v>
      </c>
      <c r="H31" s="8">
        <f>IFERROR(VLOOKUP('Sesión 3'!K39,'Calificaciones Sesión 4'!$C$2:$D$4,2,FALSE),0)</f>
        <v>10</v>
      </c>
      <c r="I31" s="8">
        <f>IFERROR(VLOOKUP('Sesión 3'!L39,'Calificaciones Sesión 4'!$E$2:$F$4,2,FALSE),0)</f>
        <v>10</v>
      </c>
      <c r="J31" s="8">
        <f>IFERROR(VLOOKUP('Sesión 3'!M39,'Calificaciones Sesión 4'!$E$2:$F$4,2,FALSE),0)</f>
        <v>10</v>
      </c>
      <c r="K31" s="8">
        <f>IFERROR(10/MAX('Sesión 3'!N$4:N$986)*'Sesión 3'!N39,0)</f>
        <v>0</v>
      </c>
      <c r="L31" s="8">
        <f>IFERROR(VLOOKUP('Sesión 3'!O39,'Calificaciones Sesión 4'!$E$2:$F$4,2,FALSE),0)</f>
        <v>0</v>
      </c>
      <c r="M31" s="256">
        <f>IFERROR(VLOOKUP('Sesión 3'!P39,'Calificaciones Sesión 4'!$A$2:$B30,2,FALSE),0)</f>
        <v>10</v>
      </c>
      <c r="N31" s="254">
        <f t="shared" si="1"/>
        <v>40</v>
      </c>
    </row>
    <row r="32" spans="1:14" ht="51">
      <c r="A32" s="1" t="str">
        <f>IF(ISBLANK('Sesión 3'!A40),"",'Sesión 3'!A40)</f>
        <v>S36</v>
      </c>
      <c r="B32" s="107" t="str">
        <f>IF(ISBLANK('Sesión 3'!B40),"",'Sesión 3'!B40)</f>
        <v>Cambio de motor de un vehículo automotor</v>
      </c>
      <c r="C32" s="8">
        <f>IFERROR(10/MAX('Sesión 3'!F$4:F$986)*'Sesión 3'!F40,0)</f>
        <v>1.0101183441441073E-3</v>
      </c>
      <c r="D32" s="8">
        <f>IFERROR(10/MAX('Sesión 3'!G$4:G$986)*'Sesión 3'!G40,0)</f>
        <v>2.6977727949366443E-2</v>
      </c>
      <c r="E32" s="8">
        <f>IFERROR(10/MAX('Sesión 3'!H$4:H$986)*'Sesión 3'!H40,0)</f>
        <v>4.5502338820215359E-5</v>
      </c>
      <c r="F32" s="8">
        <f>IFERROR(10/MAX('Sesión 3'!I$4:I$986)*'Sesión 3'!I40,0)</f>
        <v>10</v>
      </c>
      <c r="G32" s="8" t="s">
        <v>1383</v>
      </c>
      <c r="H32" s="8">
        <f>IFERROR(VLOOKUP('Sesión 3'!K40,'Calificaciones Sesión 4'!$C$2:$D$4,2,FALSE),0)</f>
        <v>10</v>
      </c>
      <c r="I32" s="8">
        <f>IFERROR(VLOOKUP('Sesión 3'!L40,'Calificaciones Sesión 4'!$E$2:$F$4,2,FALSE),0)</f>
        <v>0</v>
      </c>
      <c r="J32" s="8">
        <f>IFERROR(VLOOKUP('Sesión 3'!M40,'Calificaciones Sesión 4'!$E$2:$F$4,2,FALSE),0)</f>
        <v>5</v>
      </c>
      <c r="K32" s="8">
        <f>IFERROR(10/MAX('Sesión 3'!N$4:N$986)*'Sesión 3'!N40,0)</f>
        <v>0</v>
      </c>
      <c r="L32" s="8">
        <f>IFERROR(VLOOKUP('Sesión 3'!O40,'Calificaciones Sesión 4'!$E$2:$F$4,2,FALSE),0)</f>
        <v>0</v>
      </c>
      <c r="M32" s="256">
        <f>IFERROR(VLOOKUP('Sesión 3'!P40,'Calificaciones Sesión 4'!$A$2:$B31,2,FALSE),0)</f>
        <v>10</v>
      </c>
      <c r="N32" s="254">
        <f t="shared" si="1"/>
        <v>35.028033348632334</v>
      </c>
    </row>
    <row r="33" spans="1:14" ht="63.75">
      <c r="A33" s="1" t="str">
        <f>IF(ISBLANK('Sesión 3'!A41),"",'Sesión 3'!A41)</f>
        <v>S37</v>
      </c>
      <c r="B33" s="107" t="str">
        <f>IF(ISBLANK('Sesión 3'!B41),"",'Sesión 3'!B41)</f>
        <v>Registro de los sujetos pasivos o responsables del impuesto al consumo</v>
      </c>
      <c r="C33" s="8">
        <f>IFERROR(10/MAX('Sesión 3'!F$4:F$986)*'Sesión 3'!F41,0)</f>
        <v>3.2640500439848504E-4</v>
      </c>
      <c r="D33" s="8">
        <f>IFERROR(10/MAX('Sesión 3'!G$4:G$986)*'Sesión 3'!G41,0)</f>
        <v>0.18998248573984469</v>
      </c>
      <c r="E33" s="8">
        <f>IFERROR(10/MAX('Sesión 3'!H$4:H$986)*'Sesión 3'!H41,0)</f>
        <v>1.8375944523548508E-5</v>
      </c>
      <c r="F33" s="8">
        <f>IFERROR(10/MAX('Sesión 3'!I$4:I$986)*'Sesión 3'!I41,0)</f>
        <v>10</v>
      </c>
      <c r="G33" s="8" t="s">
        <v>1383</v>
      </c>
      <c r="H33" s="8">
        <f>IFERROR(VLOOKUP('Sesión 3'!K41,'Calificaciones Sesión 4'!$C$2:$D$4,2,FALSE),0)</f>
        <v>10</v>
      </c>
      <c r="I33" s="8">
        <f>IFERROR(VLOOKUP('Sesión 3'!L41,'Calificaciones Sesión 4'!$E$2:$F$4,2,FALSE),0)</f>
        <v>5</v>
      </c>
      <c r="J33" s="8">
        <f>IFERROR(VLOOKUP('Sesión 3'!M41,'Calificaciones Sesión 4'!$E$2:$F$4,2,FALSE),0)</f>
        <v>10</v>
      </c>
      <c r="K33" s="8">
        <f>IFERROR(10/MAX('Sesión 3'!N$4:N$986)*'Sesión 3'!N41,0)</f>
        <v>0</v>
      </c>
      <c r="L33" s="8">
        <f>IFERROR(VLOOKUP('Sesión 3'!O41,'Calificaciones Sesión 4'!$E$2:$F$4,2,FALSE),0)</f>
        <v>0</v>
      </c>
      <c r="M33" s="256">
        <f>IFERROR(VLOOKUP('Sesión 3'!P41,'Calificaciones Sesión 4'!$A$2:$B32,2,FALSE),0)</f>
        <v>10</v>
      </c>
      <c r="N33" s="254">
        <f t="shared" si="1"/>
        <v>45.190327266688769</v>
      </c>
    </row>
    <row r="34" spans="1:14" ht="25.5">
      <c r="A34" s="1" t="str">
        <f>IF(ISBLANK('Sesión 3'!A42),"",'Sesión 3'!A42)</f>
        <v>S38</v>
      </c>
      <c r="B34" s="107" t="str">
        <f>IF(ISBLANK('Sesión 3'!B42),"",'Sesión 3'!B42)</f>
        <v>Anulación de las tornaguías</v>
      </c>
      <c r="C34" s="8">
        <f>IFERROR(10/MAX('Sesión 3'!F$4:F$986)*'Sesión 3'!F42,0)</f>
        <v>0</v>
      </c>
      <c r="D34" s="8">
        <f>IFERROR(10/MAX('Sesión 3'!G$4:G$986)*'Sesión 3'!G42,0)</f>
        <v>0.18998248573984469</v>
      </c>
      <c r="E34" s="8">
        <f>IFERROR(10/MAX('Sesión 3'!H$4:H$986)*'Sesión 3'!H42,0)</f>
        <v>5.0752608684086361E-5</v>
      </c>
      <c r="F34" s="8">
        <f>IFERROR(10/MAX('Sesión 3'!I$4:I$986)*'Sesión 3'!I42,0)</f>
        <v>10</v>
      </c>
      <c r="G34" s="8" t="s">
        <v>1383</v>
      </c>
      <c r="H34" s="8">
        <f>IFERROR(VLOOKUP('Sesión 3'!K42,'Calificaciones Sesión 4'!$C$2:$D$4,2,FALSE),0)</f>
        <v>10</v>
      </c>
      <c r="I34" s="8">
        <f>IFERROR(VLOOKUP('Sesión 3'!L42,'Calificaciones Sesión 4'!$E$2:$F$4,2,FALSE),0)</f>
        <v>5</v>
      </c>
      <c r="J34" s="8">
        <f>IFERROR(VLOOKUP('Sesión 3'!M42,'Calificaciones Sesión 4'!$E$2:$F$4,2,FALSE),0)</f>
        <v>10</v>
      </c>
      <c r="K34" s="8">
        <f>IFERROR(10/MAX('Sesión 3'!N$4:N$986)*'Sesión 3'!N42,0)</f>
        <v>0</v>
      </c>
      <c r="L34" s="8">
        <f>IFERROR(VLOOKUP('Sesión 3'!O42,'Calificaciones Sesión 4'!$E$2:$F$4,2,FALSE),0)</f>
        <v>0</v>
      </c>
      <c r="M34" s="256">
        <f>IFERROR(VLOOKUP('Sesión 3'!P42,'Calificaciones Sesión 4'!$A$2:$B33,2,FALSE),0)</f>
        <v>10</v>
      </c>
      <c r="N34" s="254">
        <f t="shared" si="1"/>
        <v>45.190033238348526</v>
      </c>
    </row>
    <row r="35" spans="1:14" ht="51">
      <c r="A35" s="1" t="str">
        <f>IF(ISBLANK('Sesión 3'!A43),"",'Sesión 3'!A43)</f>
        <v>S39</v>
      </c>
      <c r="B35" s="107" t="str">
        <f>IF(ISBLANK('Sesión 3'!B43),"",'Sesión 3'!B43)</f>
        <v>Duplicado de placa de un remolque y semirremolque</v>
      </c>
      <c r="C35" s="8">
        <f>IFERROR(10/MAX('Sesión 3'!F$4:F$986)*'Sesión 3'!F43,0)</f>
        <v>0</v>
      </c>
      <c r="D35" s="8">
        <f>IFERROR(10/MAX('Sesión 3'!G$4:G$986)*'Sesión 3'!G43,0)</f>
        <v>0</v>
      </c>
      <c r="E35" s="8">
        <f>IFERROR(10/MAX('Sesión 3'!H$4:H$986)*'Sesión 3'!H43,0)</f>
        <v>0</v>
      </c>
      <c r="F35" s="8">
        <f>IFERROR(10/MAX('Sesión 3'!I$4:I$986)*'Sesión 3'!I43,0)</f>
        <v>10</v>
      </c>
      <c r="G35" s="8" t="s">
        <v>1383</v>
      </c>
      <c r="H35" s="8">
        <f>IFERROR(VLOOKUP('Sesión 3'!K43,'Calificaciones Sesión 4'!$C$2:$D$4,2,FALSE),0)</f>
        <v>10</v>
      </c>
      <c r="I35" s="8">
        <f>IFERROR(VLOOKUP('Sesión 3'!L43,'Calificaciones Sesión 4'!$E$2:$F$4,2,FALSE),0)</f>
        <v>0</v>
      </c>
      <c r="J35" s="8">
        <f>IFERROR(VLOOKUP('Sesión 3'!M43,'Calificaciones Sesión 4'!$E$2:$F$4,2,FALSE),0)</f>
        <v>0</v>
      </c>
      <c r="K35" s="8">
        <f>IFERROR(10/MAX('Sesión 3'!N$4:N$986)*'Sesión 3'!N43,0)</f>
        <v>0</v>
      </c>
      <c r="L35" s="8">
        <f>IFERROR(VLOOKUP('Sesión 3'!O43,'Calificaciones Sesión 4'!$E$2:$F$4,2,FALSE),0)</f>
        <v>0</v>
      </c>
      <c r="M35" s="256">
        <f>IFERROR(VLOOKUP('Sesión 3'!P43,'Calificaciones Sesión 4'!$A$2:$B34,2,FALSE),0)</f>
        <v>10</v>
      </c>
      <c r="N35" s="254">
        <f t="shared" si="1"/>
        <v>30</v>
      </c>
    </row>
    <row r="36" spans="1:14" ht="25.5">
      <c r="A36" s="1" t="str">
        <f>IF(ISBLANK('Sesión 3'!A44),"",'Sesión 3'!A44)</f>
        <v>S40</v>
      </c>
      <c r="B36" s="107" t="str">
        <f>IF(ISBLANK('Sesión 3'!B44),"",'Sesión 3'!B44)</f>
        <v>Tornaguía de tránsito</v>
      </c>
      <c r="C36" s="8">
        <f>IFERROR(10/MAX('Sesión 3'!F$4:F$986)*'Sesión 3'!F44,0)</f>
        <v>0</v>
      </c>
      <c r="D36" s="8">
        <f>IFERROR(10/MAX('Sesión 3'!G$4:G$986)*'Sesión 3'!G44,0)</f>
        <v>0.18998248573984469</v>
      </c>
      <c r="E36" s="8">
        <f>IFERROR(10/MAX('Sesión 3'!H$4:H$986)*'Sesión 3'!H44,0)</f>
        <v>1.6543600341057528E-2</v>
      </c>
      <c r="F36" s="8">
        <f>IFERROR(10/MAX('Sesión 3'!I$4:I$986)*'Sesión 3'!I44,0)</f>
        <v>10</v>
      </c>
      <c r="G36" s="8" t="s">
        <v>1383</v>
      </c>
      <c r="H36" s="8">
        <f>IFERROR(VLOOKUP('Sesión 3'!K44,'Calificaciones Sesión 4'!$C$2:$D$4,2,FALSE),0)</f>
        <v>10</v>
      </c>
      <c r="I36" s="8">
        <f>IFERROR(VLOOKUP('Sesión 3'!L44,'Calificaciones Sesión 4'!$E$2:$F$4,2,FALSE),0)</f>
        <v>5</v>
      </c>
      <c r="J36" s="8">
        <f>IFERROR(VLOOKUP('Sesión 3'!M44,'Calificaciones Sesión 4'!$E$2:$F$4,2,FALSE),0)</f>
        <v>10</v>
      </c>
      <c r="K36" s="8">
        <f>IFERROR(10/MAX('Sesión 3'!N$4:N$986)*'Sesión 3'!N44,0)</f>
        <v>0</v>
      </c>
      <c r="L36" s="8">
        <f>IFERROR(VLOOKUP('Sesión 3'!O44,'Calificaciones Sesión 4'!$E$2:$F$4,2,FALSE),0)</f>
        <v>0</v>
      </c>
      <c r="M36" s="256">
        <f>IFERROR(VLOOKUP('Sesión 3'!P44,'Calificaciones Sesión 4'!$A$2:$B35,2,FALSE),0)</f>
        <v>10</v>
      </c>
      <c r="N36" s="254">
        <f t="shared" si="1"/>
        <v>45.206526086080899</v>
      </c>
    </row>
    <row r="37" spans="1:14" ht="89.25">
      <c r="A37" s="1" t="str">
        <f>IF(ISBLANK('Sesión 3'!A45),"",'Sesión 3'!A45)</f>
        <v>S41</v>
      </c>
      <c r="B37" s="107" t="str">
        <f>IF(ISBLANK('Sesión 3'!B45),"",'Sesión 3'!B45)</f>
        <v>Cierre temporal o definitivo de programas de educación para el trabajo y el desarrollo humano</v>
      </c>
      <c r="C37" s="8">
        <f>IFERROR(10/MAX('Sesión 3'!F$4:F$986)*'Sesión 3'!F45,0)</f>
        <v>0</v>
      </c>
      <c r="D37" s="8">
        <f>IFERROR(10/MAX('Sesión 3'!G$4:G$986)*'Sesión 3'!G45,0)</f>
        <v>0</v>
      </c>
      <c r="E37" s="8">
        <f>IFERROR(10/MAX('Sesión 3'!H$4:H$986)*'Sesión 3'!H45,0)</f>
        <v>0</v>
      </c>
      <c r="F37" s="8">
        <f>IFERROR(10/MAX('Sesión 3'!I$4:I$986)*'Sesión 3'!I45,0)</f>
        <v>0</v>
      </c>
      <c r="G37" s="8" t="s">
        <v>1383</v>
      </c>
      <c r="H37" s="8">
        <f>IFERROR(VLOOKUP('Sesión 3'!K45,'Calificaciones Sesión 4'!$C$2:$D$4,2,FALSE),0)</f>
        <v>0</v>
      </c>
      <c r="I37" s="8">
        <f>IFERROR(VLOOKUP('Sesión 3'!L45,'Calificaciones Sesión 4'!$E$2:$F$4,2,FALSE),0)</f>
        <v>10</v>
      </c>
      <c r="J37" s="8">
        <f>IFERROR(VLOOKUP('Sesión 3'!M45,'Calificaciones Sesión 4'!$E$2:$F$4,2,FALSE),0)</f>
        <v>10</v>
      </c>
      <c r="K37" s="8">
        <f>IFERROR(10/MAX('Sesión 3'!N$4:N$986)*'Sesión 3'!N45,0)</f>
        <v>0</v>
      </c>
      <c r="L37" s="8">
        <f>IFERROR(VLOOKUP('Sesión 3'!O45,'Calificaciones Sesión 4'!$E$2:$F$4,2,FALSE),0)</f>
        <v>0</v>
      </c>
      <c r="M37" s="256">
        <f>IFERROR(VLOOKUP('Sesión 3'!P45,'Calificaciones Sesión 4'!$A$2:$B36,2,FALSE),0)</f>
        <v>10</v>
      </c>
      <c r="N37" s="254">
        <f t="shared" si="1"/>
        <v>30</v>
      </c>
    </row>
    <row r="38" spans="1:14" ht="51">
      <c r="A38" s="1" t="str">
        <f>IF(ISBLANK('Sesión 3'!A46),"",'Sesión 3'!A46)</f>
        <v>S42</v>
      </c>
      <c r="B38" s="107" t="str">
        <f>IF(ISBLANK('Sesión 3'!B46),"",'Sesión 3'!B46)</f>
        <v>Regrabación de chasis o serial de un vehículo automotor</v>
      </c>
      <c r="C38" s="8">
        <f>IFERROR(10/MAX('Sesión 3'!F$4:F$986)*'Sesión 3'!F46,0)</f>
        <v>5.8276058316006181E-5</v>
      </c>
      <c r="D38" s="8">
        <f>IFERROR(10/MAX('Sesión 3'!G$4:G$986)*'Sesión 3'!G46,0)</f>
        <v>1.556407381694218E-3</v>
      </c>
      <c r="E38" s="8">
        <f>IFERROR(10/MAX('Sesión 3'!H$4:H$986)*'Sesión 3'!H46,0)</f>
        <v>2.6251349319355016E-6</v>
      </c>
      <c r="F38" s="8">
        <f>IFERROR(10/MAX('Sesión 3'!I$4:I$986)*'Sesión 3'!I46,0)</f>
        <v>10</v>
      </c>
      <c r="G38" s="8" t="s">
        <v>1383</v>
      </c>
      <c r="H38" s="8">
        <f>IFERROR(VLOOKUP('Sesión 3'!K46,'Calificaciones Sesión 4'!$C$2:$D$4,2,FALSE),0)</f>
        <v>10</v>
      </c>
      <c r="I38" s="8">
        <f>IFERROR(VLOOKUP('Sesión 3'!L46,'Calificaciones Sesión 4'!$E$2:$F$4,2,FALSE),0)</f>
        <v>0</v>
      </c>
      <c r="J38" s="8">
        <f>IFERROR(VLOOKUP('Sesión 3'!M46,'Calificaciones Sesión 4'!$E$2:$F$4,2,FALSE),0)</f>
        <v>5</v>
      </c>
      <c r="K38" s="8">
        <f>IFERROR(10/MAX('Sesión 3'!N$4:N$986)*'Sesión 3'!N46,0)</f>
        <v>0</v>
      </c>
      <c r="L38" s="8">
        <f>IFERROR(VLOOKUP('Sesión 3'!O46,'Calificaciones Sesión 4'!$E$2:$F$4,2,FALSE),0)</f>
        <v>0</v>
      </c>
      <c r="M38" s="256">
        <f>IFERROR(VLOOKUP('Sesión 3'!P46,'Calificaciones Sesión 4'!$A$2:$B37,2,FALSE),0)</f>
        <v>10</v>
      </c>
      <c r="N38" s="254">
        <f t="shared" si="1"/>
        <v>35.001617308574943</v>
      </c>
    </row>
    <row r="39" spans="1:14" ht="51">
      <c r="A39" s="1" t="str">
        <f>IF(ISBLANK('Sesión 3'!A47),"",'Sesión 3'!A47)</f>
        <v>S43</v>
      </c>
      <c r="B39" s="107" t="str">
        <f>IF(ISBLANK('Sesión 3'!B47),"",'Sesión 3'!B47)</f>
        <v>Traslado de la matrícula de un remolque o semirremolque</v>
      </c>
      <c r="C39" s="8">
        <f>IFERROR(10/MAX('Sesión 3'!F$4:F$986)*'Sesión 3'!F47,0)</f>
        <v>0</v>
      </c>
      <c r="D39" s="8">
        <f>IFERROR(10/MAX('Sesión 3'!G$4:G$986)*'Sesión 3'!G47,0)</f>
        <v>0</v>
      </c>
      <c r="E39" s="8">
        <f>IFERROR(10/MAX('Sesión 3'!H$4:H$986)*'Sesión 3'!H47,0)</f>
        <v>0</v>
      </c>
      <c r="F39" s="8">
        <f>IFERROR(10/MAX('Sesión 3'!I$4:I$986)*'Sesión 3'!I47,0)</f>
        <v>10</v>
      </c>
      <c r="G39" s="8" t="s">
        <v>1383</v>
      </c>
      <c r="H39" s="8">
        <f>IFERROR(VLOOKUP('Sesión 3'!K47,'Calificaciones Sesión 4'!$C$2:$D$4,2,FALSE),0)</f>
        <v>10</v>
      </c>
      <c r="I39" s="8">
        <f>IFERROR(VLOOKUP('Sesión 3'!L47,'Calificaciones Sesión 4'!$E$2:$F$4,2,FALSE),0)</f>
        <v>0</v>
      </c>
      <c r="J39" s="8">
        <f>IFERROR(VLOOKUP('Sesión 3'!M47,'Calificaciones Sesión 4'!$E$2:$F$4,2,FALSE),0)</f>
        <v>0</v>
      </c>
      <c r="K39" s="8">
        <f>IFERROR(10/MAX('Sesión 3'!N$4:N$986)*'Sesión 3'!N47,0)</f>
        <v>0</v>
      </c>
      <c r="L39" s="8">
        <f>IFERROR(VLOOKUP('Sesión 3'!O47,'Calificaciones Sesión 4'!$E$2:$F$4,2,FALSE),0)</f>
        <v>0</v>
      </c>
      <c r="M39" s="256">
        <f>IFERROR(VLOOKUP('Sesión 3'!P47,'Calificaciones Sesión 4'!$A$2:$B38,2,FALSE),0)</f>
        <v>10</v>
      </c>
      <c r="N39" s="254">
        <f t="shared" si="1"/>
        <v>30</v>
      </c>
    </row>
    <row r="40" spans="1:14" ht="51">
      <c r="A40" s="1" t="str">
        <f>IF(ISBLANK('Sesión 3'!A48),"",'Sesión 3'!A48)</f>
        <v>S44</v>
      </c>
      <c r="B40" s="107" t="str">
        <f>IF(ISBLANK('Sesión 3'!B48),"",'Sesión 3'!B48)</f>
        <v>Pensión de jubilación para docentes oficiales</v>
      </c>
      <c r="C40" s="8">
        <f>IFERROR(10/MAX('Sesión 3'!F$4:F$986)*'Sesión 3'!F48,0)</f>
        <v>0</v>
      </c>
      <c r="D40" s="8">
        <f>IFERROR(10/MAX('Sesión 3'!G$4:G$986)*'Sesión 3'!G48,0)</f>
        <v>0</v>
      </c>
      <c r="E40" s="8">
        <f>IFERROR(10/MAX('Sesión 3'!H$4:H$986)*'Sesión 3'!H48,0)</f>
        <v>2.0563556966828094E-4</v>
      </c>
      <c r="F40" s="8">
        <f>IFERROR(10/MAX('Sesión 3'!I$4:I$986)*'Sesión 3'!I48,0)</f>
        <v>9</v>
      </c>
      <c r="G40" s="8" t="s">
        <v>1383</v>
      </c>
      <c r="H40" s="8">
        <f>IFERROR(VLOOKUP('Sesión 3'!K48,'Calificaciones Sesión 4'!$C$2:$D$4,2,FALSE),0)</f>
        <v>10</v>
      </c>
      <c r="I40" s="8">
        <f>IFERROR(VLOOKUP('Sesión 3'!L48,'Calificaciones Sesión 4'!$E$2:$F$4,2,FALSE),0)</f>
        <v>10</v>
      </c>
      <c r="J40" s="8">
        <f>IFERROR(VLOOKUP('Sesión 3'!M48,'Calificaciones Sesión 4'!$E$2:$F$4,2,FALSE),0)</f>
        <v>10</v>
      </c>
      <c r="K40" s="8">
        <f>IFERROR(10/MAX('Sesión 3'!N$4:N$986)*'Sesión 3'!N48,0)</f>
        <v>0</v>
      </c>
      <c r="L40" s="8">
        <f>IFERROR(VLOOKUP('Sesión 3'!O48,'Calificaciones Sesión 4'!$E$2:$F$4,2,FALSE),0)</f>
        <v>0</v>
      </c>
      <c r="M40" s="256">
        <f>IFERROR(VLOOKUP('Sesión 3'!P48,'Calificaciones Sesión 4'!$A$2:$B39,2,FALSE),0)</f>
        <v>10</v>
      </c>
      <c r="N40" s="254">
        <f t="shared" si="1"/>
        <v>49.000205635569671</v>
      </c>
    </row>
    <row r="41" spans="1:14" ht="63.75">
      <c r="A41" s="1" t="str">
        <f>IF(ISBLANK('Sesión 3'!A49),"",'Sesión 3'!A49)</f>
        <v>S45</v>
      </c>
      <c r="B41" s="107" t="str">
        <f>IF(ISBLANK('Sesión 3'!B49),"",'Sesión 3'!B49)</f>
        <v>Certificado de libertad y tradición de un vehículo automotor</v>
      </c>
      <c r="C41" s="8">
        <f>IFERROR(10/MAX('Sesión 3'!F$4:F$986)*'Sesión 3'!F49,0)</f>
        <v>7.7926469483628833E-4</v>
      </c>
      <c r="D41" s="8">
        <f>IFERROR(10/MAX('Sesión 3'!G$4:G$986)*'Sesión 3'!G49,0)</f>
        <v>2.0812205876384184E-2</v>
      </c>
      <c r="E41" s="8">
        <f>IFERROR(10/MAX('Sesión 3'!H$4:H$986)*'Sesión 3'!H49,0)</f>
        <v>1.7500899546236677E-4</v>
      </c>
      <c r="F41" s="8">
        <f>IFERROR(10/MAX('Sesión 3'!I$4:I$986)*'Sesión 3'!I49,0)</f>
        <v>10</v>
      </c>
      <c r="G41" s="8" t="s">
        <v>1383</v>
      </c>
      <c r="H41" s="8">
        <f>IFERROR(VLOOKUP('Sesión 3'!K49,'Calificaciones Sesión 4'!$C$2:$D$4,2,FALSE),0)</f>
        <v>10</v>
      </c>
      <c r="I41" s="8">
        <f>IFERROR(VLOOKUP('Sesión 3'!L49,'Calificaciones Sesión 4'!$E$2:$F$4,2,FALSE),0)</f>
        <v>0</v>
      </c>
      <c r="J41" s="8">
        <f>IFERROR(VLOOKUP('Sesión 3'!M49,'Calificaciones Sesión 4'!$E$2:$F$4,2,FALSE),0)</f>
        <v>0</v>
      </c>
      <c r="K41" s="8">
        <f>IFERROR(10/MAX('Sesión 3'!N$4:N$986)*'Sesión 3'!N49,0)</f>
        <v>0</v>
      </c>
      <c r="L41" s="8">
        <f>IFERROR(VLOOKUP('Sesión 3'!O49,'Calificaciones Sesión 4'!$E$2:$F$4,2,FALSE),0)</f>
        <v>0</v>
      </c>
      <c r="M41" s="256">
        <f>IFERROR(VLOOKUP('Sesión 3'!P49,'Calificaciones Sesión 4'!$A$2:$B40,2,FALSE),0)</f>
        <v>10</v>
      </c>
      <c r="N41" s="254">
        <f t="shared" si="1"/>
        <v>30.021766479566683</v>
      </c>
    </row>
    <row r="42" spans="1:14" ht="114.75">
      <c r="A42" s="1" t="str">
        <f>IF(ISBLANK('Sesión 3'!A50),"",'Sesión 3'!A50)</f>
        <v>S46</v>
      </c>
      <c r="B42" s="107" t="str">
        <f>IF(ISBLANK('Sesión 3'!B50),"",'Sesión 3'!B50)</f>
        <v>Certificado de existencia y representación legal de las instituciones de educación para el trabajo y el desarrollo humano</v>
      </c>
      <c r="C42" s="8">
        <f>IFERROR(10/MAX('Sesión 3'!F$4:F$986)*'Sesión 3'!F50,0)</f>
        <v>0</v>
      </c>
      <c r="D42" s="8">
        <f>IFERROR(10/MAX('Sesión 3'!G$4:G$986)*'Sesión 3'!G50,0)</f>
        <v>0</v>
      </c>
      <c r="E42" s="8">
        <f>IFERROR(10/MAX('Sesión 3'!H$4:H$986)*'Sesión 3'!H50,0)</f>
        <v>0</v>
      </c>
      <c r="F42" s="8">
        <f>IFERROR(10/MAX('Sesión 3'!I$4:I$986)*'Sesión 3'!I50,0)</f>
        <v>0</v>
      </c>
      <c r="G42" s="8" t="s">
        <v>1383</v>
      </c>
      <c r="H42" s="8">
        <f>IFERROR(VLOOKUP('Sesión 3'!K50,'Calificaciones Sesión 4'!$C$2:$D$4,2,FALSE),0)</f>
        <v>10</v>
      </c>
      <c r="I42" s="8">
        <f>IFERROR(VLOOKUP('Sesión 3'!L50,'Calificaciones Sesión 4'!$E$2:$F$4,2,FALSE),0)</f>
        <v>10</v>
      </c>
      <c r="J42" s="8">
        <f>IFERROR(VLOOKUP('Sesión 3'!M50,'Calificaciones Sesión 4'!$E$2:$F$4,2,FALSE),0)</f>
        <v>10</v>
      </c>
      <c r="K42" s="8">
        <f>IFERROR(10/MAX('Sesión 3'!N$4:N$986)*'Sesión 3'!N50,0)</f>
        <v>10</v>
      </c>
      <c r="L42" s="8">
        <f>IFERROR(VLOOKUP('Sesión 3'!O50,'Calificaciones Sesión 4'!$E$2:$F$4,2,FALSE),0)</f>
        <v>0</v>
      </c>
      <c r="M42" s="256">
        <f>IFERROR(VLOOKUP('Sesión 3'!P50,'Calificaciones Sesión 4'!$A$2:$B41,2,FALSE),0)</f>
        <v>10</v>
      </c>
      <c r="N42" s="254">
        <f t="shared" si="1"/>
        <v>50</v>
      </c>
    </row>
    <row r="43" spans="1:14" ht="89.25">
      <c r="A43" s="1" t="str">
        <f>IF(ISBLANK('Sesión 3'!A51),"",'Sesión 3'!A51)</f>
        <v>S47</v>
      </c>
      <c r="B43" s="107" t="str">
        <f>IF(ISBLANK('Sesión 3'!B51),"",'Sesión 3'!B51)</f>
        <v>Impuesto al consumo de cigarrillos y tabaco elaborado de origen extranjero</v>
      </c>
      <c r="C43" s="8">
        <f>IFERROR(10/MAX('Sesión 3'!F$4:F$986)*'Sesión 3'!F51,0)</f>
        <v>1.9373752176385017</v>
      </c>
      <c r="D43" s="8">
        <f>IFERROR(10/MAX('Sesión 3'!G$4:G$986)*'Sesión 3'!G51,0)</f>
        <v>0.18998248573984469</v>
      </c>
      <c r="E43" s="8">
        <f>IFERROR(10/MAX('Sesión 3'!H$4:H$986)*'Sesión 3'!H51,0)</f>
        <v>1.5663305093881826E-4</v>
      </c>
      <c r="F43" s="8">
        <f>IFERROR(10/MAX('Sesión 3'!I$4:I$986)*'Sesión 3'!I51,0)</f>
        <v>10</v>
      </c>
      <c r="G43" s="8" t="s">
        <v>1383</v>
      </c>
      <c r="H43" s="8">
        <f>IFERROR(VLOOKUP('Sesión 3'!K51,'Calificaciones Sesión 4'!$C$2:$D$4,2,FALSE),0)</f>
        <v>10</v>
      </c>
      <c r="I43" s="8">
        <f>IFERROR(VLOOKUP('Sesión 3'!L51,'Calificaciones Sesión 4'!$E$2:$F$4,2,FALSE),0)</f>
        <v>5</v>
      </c>
      <c r="J43" s="8">
        <f>IFERROR(VLOOKUP('Sesión 3'!M51,'Calificaciones Sesión 4'!$E$2:$F$4,2,FALSE),0)</f>
        <v>10</v>
      </c>
      <c r="K43" s="8">
        <f>IFERROR(10/MAX('Sesión 3'!N$4:N$986)*'Sesión 3'!N51,0)</f>
        <v>0</v>
      </c>
      <c r="L43" s="8">
        <f>IFERROR(VLOOKUP('Sesión 3'!O51,'Calificaciones Sesión 4'!$E$2:$F$4,2,FALSE),0)</f>
        <v>0</v>
      </c>
      <c r="M43" s="256">
        <f>IFERROR(VLOOKUP('Sesión 3'!P51,'Calificaciones Sesión 4'!$A$2:$B42,2,FALSE),0)</f>
        <v>10</v>
      </c>
      <c r="N43" s="254">
        <f t="shared" si="1"/>
        <v>47.127514336429286</v>
      </c>
    </row>
    <row r="44" spans="1:14" ht="25.5">
      <c r="A44" s="1" t="str">
        <f>IF(ISBLANK('Sesión 3'!A52),"",'Sesión 3'!A52)</f>
        <v>S48</v>
      </c>
      <c r="B44" s="107" t="str">
        <f>IF(ISBLANK('Sesión 3'!B52),"",'Sesión 3'!B52)</f>
        <v>Tornaguía de reenvíos</v>
      </c>
      <c r="C44" s="8">
        <f>IFERROR(10/MAX('Sesión 3'!F$4:F$986)*'Sesión 3'!F52,0)</f>
        <v>0</v>
      </c>
      <c r="D44" s="8">
        <f>IFERROR(10/MAX('Sesión 3'!G$4:G$986)*'Sesión 3'!G52,0)</f>
        <v>0.18998248573984469</v>
      </c>
      <c r="E44" s="8">
        <f>IFERROR(10/MAX('Sesión 3'!H$4:H$986)*'Sesión 3'!H52,0)</f>
        <v>3.5001799092473351E-6</v>
      </c>
      <c r="F44" s="8">
        <f>IFERROR(10/MAX('Sesión 3'!I$4:I$986)*'Sesión 3'!I52,0)</f>
        <v>10</v>
      </c>
      <c r="G44" s="8" t="s">
        <v>1383</v>
      </c>
      <c r="H44" s="8">
        <f>IFERROR(VLOOKUP('Sesión 3'!K52,'Calificaciones Sesión 4'!$C$2:$D$4,2,FALSE),0)</f>
        <v>10</v>
      </c>
      <c r="I44" s="8">
        <f>IFERROR(VLOOKUP('Sesión 3'!L52,'Calificaciones Sesión 4'!$E$2:$F$4,2,FALSE),0)</f>
        <v>5</v>
      </c>
      <c r="J44" s="8">
        <f>IFERROR(VLOOKUP('Sesión 3'!M52,'Calificaciones Sesión 4'!$E$2:$F$4,2,FALSE),0)</f>
        <v>10</v>
      </c>
      <c r="K44" s="8">
        <f>IFERROR(10/MAX('Sesión 3'!N$4:N$986)*'Sesión 3'!N52,0)</f>
        <v>0</v>
      </c>
      <c r="L44" s="8">
        <f>IFERROR(VLOOKUP('Sesión 3'!O52,'Calificaciones Sesión 4'!$E$2:$F$4,2,FALSE),0)</f>
        <v>0</v>
      </c>
      <c r="M44" s="256">
        <f>IFERROR(VLOOKUP('Sesión 3'!P52,'Calificaciones Sesión 4'!$A$2:$B43,2,FALSE),0)</f>
        <v>10</v>
      </c>
      <c r="N44" s="254">
        <f t="shared" si="1"/>
        <v>45.189985985919755</v>
      </c>
    </row>
    <row r="45" spans="1:14" ht="76.5">
      <c r="A45" s="1" t="str">
        <f>IF(ISBLANK('Sesión 3'!A53),"",'Sesión 3'!A53)</f>
        <v>S49</v>
      </c>
      <c r="B45" s="107" t="str">
        <f>IF(ISBLANK('Sesión 3'!B53),"",'Sesión 3'!B53)</f>
        <v>Clasificación en el régimen de educación a un establecimiento educativo privado</v>
      </c>
      <c r="C45" s="8">
        <f>IFERROR(10/MAX('Sesión 3'!F$4:F$986)*'Sesión 3'!F53,0)</f>
        <v>0</v>
      </c>
      <c r="D45" s="8">
        <f>IFERROR(10/MAX('Sesión 3'!G$4:G$986)*'Sesión 3'!G53,0)</f>
        <v>0</v>
      </c>
      <c r="E45" s="8">
        <f>IFERROR(10/MAX('Sesión 3'!H$4:H$986)*'Sesión 3'!H53,0)</f>
        <v>0</v>
      </c>
      <c r="F45" s="8">
        <f>IFERROR(10/MAX('Sesión 3'!I$4:I$986)*'Sesión 3'!I53,0)</f>
        <v>0</v>
      </c>
      <c r="G45" s="8" t="s">
        <v>1383</v>
      </c>
      <c r="H45" s="8">
        <f>IFERROR(VLOOKUP('Sesión 3'!K53,'Calificaciones Sesión 4'!$C$2:$D$4,2,FALSE),0)</f>
        <v>10</v>
      </c>
      <c r="I45" s="8">
        <f>IFERROR(VLOOKUP('Sesión 3'!L53,'Calificaciones Sesión 4'!$E$2:$F$4,2,FALSE),0)</f>
        <v>5</v>
      </c>
      <c r="J45" s="8">
        <f>IFERROR(VLOOKUP('Sesión 3'!M53,'Calificaciones Sesión 4'!$E$2:$F$4,2,FALSE),0)</f>
        <v>10</v>
      </c>
      <c r="K45" s="8">
        <f>IFERROR(10/MAX('Sesión 3'!N$4:N$986)*'Sesión 3'!N53,0)</f>
        <v>0</v>
      </c>
      <c r="L45" s="8">
        <f>IFERROR(VLOOKUP('Sesión 3'!O53,'Calificaciones Sesión 4'!$E$2:$F$4,2,FALSE),0)</f>
        <v>0</v>
      </c>
      <c r="M45" s="256">
        <f>IFERROR(VLOOKUP('Sesión 3'!P53,'Calificaciones Sesión 4'!$A$2:$B44,2,FALSE),0)</f>
        <v>10</v>
      </c>
      <c r="N45" s="254">
        <f t="shared" si="1"/>
        <v>35</v>
      </c>
    </row>
    <row r="46" spans="1:14" ht="38.25">
      <c r="A46" s="1" t="str">
        <f>IF(ISBLANK('Sesión 3'!A54),"",'Sesión 3'!A54)</f>
        <v>S50</v>
      </c>
      <c r="B46" s="107" t="str">
        <f>IF(ISBLANK('Sesión 3'!B54),"",'Sesión 3'!B54)</f>
        <v>Duplicado de la licencia de conducción</v>
      </c>
      <c r="C46" s="8">
        <f>IFERROR(10/MAX('Sesión 3'!F$4:F$986)*'Sesión 3'!F54,0)</f>
        <v>3.9103896239077283E-4</v>
      </c>
      <c r="D46" s="8">
        <f>IFERROR(10/MAX('Sesión 3'!G$4:G$986)*'Sesión 3'!G54,0)</f>
        <v>1.0443670096813724E-2</v>
      </c>
      <c r="E46" s="8">
        <f>IFERROR(10/MAX('Sesión 3'!H$4:H$986)*'Sesión 3'!H54,0)</f>
        <v>1.7500899546236677E-4</v>
      </c>
      <c r="F46" s="8">
        <f>IFERROR(10/MAX('Sesión 3'!I$4:I$986)*'Sesión 3'!I54,0)</f>
        <v>10</v>
      </c>
      <c r="G46" s="8" t="s">
        <v>1383</v>
      </c>
      <c r="H46" s="8">
        <f>IFERROR(VLOOKUP('Sesión 3'!K54,'Calificaciones Sesión 4'!$C$2:$D$4,2,FALSE),0)</f>
        <v>10</v>
      </c>
      <c r="I46" s="8">
        <f>IFERROR(VLOOKUP('Sesión 3'!L54,'Calificaciones Sesión 4'!$E$2:$F$4,2,FALSE),0)</f>
        <v>0</v>
      </c>
      <c r="J46" s="8">
        <f>IFERROR(VLOOKUP('Sesión 3'!M54,'Calificaciones Sesión 4'!$E$2:$F$4,2,FALSE),0)</f>
        <v>10</v>
      </c>
      <c r="K46" s="8">
        <f>IFERROR(10/MAX('Sesión 3'!N$4:N$986)*'Sesión 3'!N54,0)</f>
        <v>0</v>
      </c>
      <c r="L46" s="8">
        <f>IFERROR(VLOOKUP('Sesión 3'!O54,'Calificaciones Sesión 4'!$E$2:$F$4,2,FALSE),0)</f>
        <v>0</v>
      </c>
      <c r="M46" s="256">
        <f>IFERROR(VLOOKUP('Sesión 3'!P54,'Calificaciones Sesión 4'!$A$2:$B45,2,FALSE),0)</f>
        <v>10</v>
      </c>
      <c r="N46" s="254">
        <f t="shared" si="1"/>
        <v>40.011009718054666</v>
      </c>
    </row>
    <row r="47" spans="1:14" ht="51">
      <c r="A47" s="1" t="str">
        <f>IF(ISBLANK('Sesión 3'!A55),"",'Sesión 3'!A55)</f>
        <v>S51</v>
      </c>
      <c r="B47" s="107" t="str">
        <f>IF(ISBLANK('Sesión 3'!B55),"",'Sesión 3'!B55)</f>
        <v>Traslado de la matrícula de un vehículo automotor</v>
      </c>
      <c r="C47" s="8">
        <f>IFERROR(10/MAX('Sesión 3'!F$4:F$986)*'Sesión 3'!F55,0)</f>
        <v>0</v>
      </c>
      <c r="D47" s="8">
        <f>IFERROR(10/MAX('Sesión 3'!G$4:G$986)*'Sesión 3'!G55,0)</f>
        <v>0</v>
      </c>
      <c r="E47" s="8">
        <f>IFERROR(10/MAX('Sesión 3'!H$4:H$986)*'Sesión 3'!H55,0)</f>
        <v>4.2877203888279859E-5</v>
      </c>
      <c r="F47" s="8">
        <f>IFERROR(10/MAX('Sesión 3'!I$4:I$986)*'Sesión 3'!I55,0)</f>
        <v>10</v>
      </c>
      <c r="G47" s="8" t="s">
        <v>1383</v>
      </c>
      <c r="H47" s="8">
        <f>IFERROR(VLOOKUP('Sesión 3'!K55,'Calificaciones Sesión 4'!$C$2:$D$4,2,FALSE),0)</f>
        <v>10</v>
      </c>
      <c r="I47" s="8">
        <f>IFERROR(VLOOKUP('Sesión 3'!L55,'Calificaciones Sesión 4'!$E$2:$F$4,2,FALSE),0)</f>
        <v>0</v>
      </c>
      <c r="J47" s="8">
        <f>IFERROR(VLOOKUP('Sesión 3'!M55,'Calificaciones Sesión 4'!$E$2:$F$4,2,FALSE),0)</f>
        <v>10</v>
      </c>
      <c r="K47" s="8">
        <f>IFERROR(10/MAX('Sesión 3'!N$4:N$986)*'Sesión 3'!N55,0)</f>
        <v>0</v>
      </c>
      <c r="L47" s="8">
        <f>IFERROR(VLOOKUP('Sesión 3'!O55,'Calificaciones Sesión 4'!$E$2:$F$4,2,FALSE),0)</f>
        <v>0</v>
      </c>
      <c r="M47" s="256">
        <f>IFERROR(VLOOKUP('Sesión 3'!P55,'Calificaciones Sesión 4'!$A$2:$B46,2,FALSE),0)</f>
        <v>10</v>
      </c>
      <c r="N47" s="254">
        <f t="shared" si="1"/>
        <v>40.000042877203889</v>
      </c>
    </row>
    <row r="48" spans="1:14" ht="114.75">
      <c r="A48" s="1" t="str">
        <f>IF(ISBLANK('Sesión 3'!A56),"",'Sesión 3'!A56)</f>
        <v>S52</v>
      </c>
      <c r="B48" s="107" t="str">
        <f>IF(ISBLANK('Sesión 3'!B56),"",'Sesión 3'!B56)</f>
        <v>Levantamiento de limitación o gravamen a la propiedad de una maquinaria agrícola, industrial y de construcción autopropulsada</v>
      </c>
      <c r="C48" s="8">
        <f>IFERROR(10/MAX('Sesión 3'!F$4:F$986)*'Sesión 3'!F56,0)</f>
        <v>0</v>
      </c>
      <c r="D48" s="8">
        <f>IFERROR(10/MAX('Sesión 3'!G$4:G$986)*'Sesión 3'!G56,0)</f>
        <v>0</v>
      </c>
      <c r="E48" s="8">
        <f>IFERROR(10/MAX('Sesión 3'!H$4:H$986)*'Sesión 3'!H56,0)</f>
        <v>0</v>
      </c>
      <c r="F48" s="8">
        <f>IFERROR(10/MAX('Sesión 3'!I$4:I$986)*'Sesión 3'!I56,0)</f>
        <v>10</v>
      </c>
      <c r="G48" s="8" t="s">
        <v>1383</v>
      </c>
      <c r="H48" s="8">
        <f>IFERROR(VLOOKUP('Sesión 3'!K56,'Calificaciones Sesión 4'!$C$2:$D$4,2,FALSE),0)</f>
        <v>10</v>
      </c>
      <c r="I48" s="8">
        <f>IFERROR(VLOOKUP('Sesión 3'!L56,'Calificaciones Sesión 4'!$E$2:$F$4,2,FALSE),0)</f>
        <v>5</v>
      </c>
      <c r="J48" s="8">
        <f>IFERROR(VLOOKUP('Sesión 3'!M56,'Calificaciones Sesión 4'!$E$2:$F$4,2,FALSE),0)</f>
        <v>10</v>
      </c>
      <c r="K48" s="8">
        <f>IFERROR(10/MAX('Sesión 3'!N$4:N$986)*'Sesión 3'!N56,0)</f>
        <v>0</v>
      </c>
      <c r="L48" s="8">
        <f>IFERROR(VLOOKUP('Sesión 3'!O56,'Calificaciones Sesión 4'!$E$2:$F$4,2,FALSE),0)</f>
        <v>0</v>
      </c>
      <c r="M48" s="256">
        <f>IFERROR(VLOOKUP('Sesión 3'!P56,'Calificaciones Sesión 4'!$A$2:$B47,2,FALSE),0)</f>
        <v>10</v>
      </c>
      <c r="N48" s="254">
        <f t="shared" si="1"/>
        <v>45</v>
      </c>
    </row>
    <row r="49" spans="1:14" ht="51">
      <c r="A49" s="1" t="str">
        <f>IF(ISBLANK('Sesión 3'!A57),"",'Sesión 3'!A57)</f>
        <v>S53</v>
      </c>
      <c r="B49" s="107" t="str">
        <f>IF(ISBLANK('Sesión 3'!B57),"",'Sesión 3'!B57)</f>
        <v>Cancelación de matrícula de un remolque y semirremolque</v>
      </c>
      <c r="C49" s="8">
        <f>IFERROR(10/MAX('Sesión 3'!F$4:F$986)*'Sesión 3'!F57,0)</f>
        <v>0</v>
      </c>
      <c r="D49" s="8">
        <f>IFERROR(10/MAX('Sesión 3'!G$4:G$986)*'Sesión 3'!G57,0)</f>
        <v>0</v>
      </c>
      <c r="E49" s="8">
        <f>IFERROR(10/MAX('Sesión 3'!H$4:H$986)*'Sesión 3'!H57,0)</f>
        <v>0</v>
      </c>
      <c r="F49" s="8">
        <f>IFERROR(10/MAX('Sesión 3'!I$4:I$986)*'Sesión 3'!I57,0)</f>
        <v>10</v>
      </c>
      <c r="G49" s="8" t="s">
        <v>1383</v>
      </c>
      <c r="H49" s="8">
        <f>IFERROR(VLOOKUP('Sesión 3'!K57,'Calificaciones Sesión 4'!$C$2:$D$4,2,FALSE),0)</f>
        <v>10</v>
      </c>
      <c r="I49" s="8">
        <f>IFERROR(VLOOKUP('Sesión 3'!L57,'Calificaciones Sesión 4'!$E$2:$F$4,2,FALSE),0)</f>
        <v>0</v>
      </c>
      <c r="J49" s="8">
        <f>IFERROR(VLOOKUP('Sesión 3'!M57,'Calificaciones Sesión 4'!$E$2:$F$4,2,FALSE),0)</f>
        <v>0</v>
      </c>
      <c r="K49" s="8">
        <f>IFERROR(10/MAX('Sesión 3'!N$4:N$986)*'Sesión 3'!N57,0)</f>
        <v>0</v>
      </c>
      <c r="L49" s="8">
        <f>IFERROR(VLOOKUP('Sesión 3'!O57,'Calificaciones Sesión 4'!$E$2:$F$4,2,FALSE),0)</f>
        <v>0</v>
      </c>
      <c r="M49" s="256">
        <f>IFERROR(VLOOKUP('Sesión 3'!P57,'Calificaciones Sesión 4'!$A$2:$B48,2,FALSE),0)</f>
        <v>10</v>
      </c>
      <c r="N49" s="254">
        <f t="shared" si="1"/>
        <v>30</v>
      </c>
    </row>
    <row r="50" spans="1:14" ht="51">
      <c r="A50" s="1" t="str">
        <f>IF(ISBLANK('Sesión 3'!A58),"",'Sesión 3'!A58)</f>
        <v>S54</v>
      </c>
      <c r="B50" s="107" t="str">
        <f>IF(ISBLANK('Sesión 3'!B58),"",'Sesión 3'!B58)</f>
        <v>Traspaso de propiedad de un vehículo automotor</v>
      </c>
      <c r="C50" s="8">
        <f>IFERROR(10/MAX('Sesión 3'!F$4:F$986)*'Sesión 3'!F58,0)</f>
        <v>6.7737794590890261E-3</v>
      </c>
      <c r="D50" s="8">
        <f>IFERROR(10/MAX('Sesión 3'!G$4:G$986)*'Sesión 3'!G58,0)</f>
        <v>0.18091066308784884</v>
      </c>
      <c r="E50" s="8">
        <f>IFERROR(10/MAX('Sesión 3'!H$4:H$986)*'Sesión 3'!H58,0)</f>
        <v>4.3577239870129324E-4</v>
      </c>
      <c r="F50" s="8">
        <f>IFERROR(10/MAX('Sesión 3'!I$4:I$986)*'Sesión 3'!I58,0)</f>
        <v>10</v>
      </c>
      <c r="G50" s="8" t="s">
        <v>1383</v>
      </c>
      <c r="H50" s="8">
        <f>IFERROR(VLOOKUP('Sesión 3'!K58,'Calificaciones Sesión 4'!$C$2:$D$4,2,FALSE),0)</f>
        <v>10</v>
      </c>
      <c r="I50" s="8">
        <f>IFERROR(VLOOKUP('Sesión 3'!L58,'Calificaciones Sesión 4'!$E$2:$F$4,2,FALSE),0)</f>
        <v>5</v>
      </c>
      <c r="J50" s="8">
        <f>IFERROR(VLOOKUP('Sesión 3'!M58,'Calificaciones Sesión 4'!$E$2:$F$4,2,FALSE),0)</f>
        <v>10</v>
      </c>
      <c r="K50" s="8">
        <f>IFERROR(10/MAX('Sesión 3'!N$4:N$986)*'Sesión 3'!N58,0)</f>
        <v>0</v>
      </c>
      <c r="L50" s="8">
        <f>IFERROR(VLOOKUP('Sesión 3'!O58,'Calificaciones Sesión 4'!$E$2:$F$4,2,FALSE),0)</f>
        <v>0</v>
      </c>
      <c r="M50" s="256">
        <f>IFERROR(VLOOKUP('Sesión 3'!P58,'Calificaciones Sesión 4'!$A$2:$B49,2,FALSE),0)</f>
        <v>10</v>
      </c>
      <c r="N50" s="254">
        <f t="shared" si="1"/>
        <v>45.188120214945641</v>
      </c>
    </row>
    <row r="51" spans="1:14" ht="25.5">
      <c r="A51" s="1" t="str">
        <f>IF(ISBLANK('Sesión 3'!A59),"",'Sesión 3'!A59)</f>
        <v>S55</v>
      </c>
      <c r="B51" s="107" t="str">
        <f>IF(ISBLANK('Sesión 3'!B59),"",'Sesión 3'!B59)</f>
        <v>Legalización de las tornaguías</v>
      </c>
      <c r="C51" s="8">
        <f>IFERROR(10/MAX('Sesión 3'!F$4:F$986)*'Sesión 3'!F59,0)</f>
        <v>4.162328431655251E-2</v>
      </c>
      <c r="D51" s="8">
        <f>IFERROR(10/MAX('Sesión 3'!G$4:G$986)*'Sesión 3'!G59,0)</f>
        <v>0.18998248573984469</v>
      </c>
      <c r="E51" s="8">
        <f>IFERROR(10/MAX('Sesión 3'!H$4:H$986)*'Sesión 3'!H59,0)</f>
        <v>2.3539584934665642E-2</v>
      </c>
      <c r="F51" s="8">
        <f>IFERROR(10/MAX('Sesión 3'!I$4:I$986)*'Sesión 3'!I59,0)</f>
        <v>10</v>
      </c>
      <c r="G51" s="8" t="s">
        <v>1383</v>
      </c>
      <c r="H51" s="8">
        <f>IFERROR(VLOOKUP('Sesión 3'!K59,'Calificaciones Sesión 4'!$C$2:$D$4,2,FALSE),0)</f>
        <v>10</v>
      </c>
      <c r="I51" s="8">
        <f>IFERROR(VLOOKUP('Sesión 3'!L59,'Calificaciones Sesión 4'!$E$2:$F$4,2,FALSE),0)</f>
        <v>5</v>
      </c>
      <c r="J51" s="8">
        <f>IFERROR(VLOOKUP('Sesión 3'!M59,'Calificaciones Sesión 4'!$E$2:$F$4,2,FALSE),0)</f>
        <v>10</v>
      </c>
      <c r="K51" s="8">
        <f>IFERROR(10/MAX('Sesión 3'!N$4:N$986)*'Sesión 3'!N59,0)</f>
        <v>0</v>
      </c>
      <c r="L51" s="8">
        <f>IFERROR(VLOOKUP('Sesión 3'!O59,'Calificaciones Sesión 4'!$E$2:$F$4,2,FALSE),0)</f>
        <v>0</v>
      </c>
      <c r="M51" s="256">
        <f>IFERROR(VLOOKUP('Sesión 3'!P59,'Calificaciones Sesión 4'!$A$2:$B50,2,FALSE),0)</f>
        <v>10</v>
      </c>
      <c r="N51" s="254">
        <f t="shared" si="1"/>
        <v>45.255145354991065</v>
      </c>
    </row>
    <row r="52" spans="1:14" ht="76.5">
      <c r="A52" s="1" t="str">
        <f>IF(ISBLANK('Sesión 3'!A60),"",'Sesión 3'!A60)</f>
        <v>S56</v>
      </c>
      <c r="B52" s="107" t="str">
        <f>IF(ISBLANK('Sesión 3'!B60),"",'Sesión 3'!B60)</f>
        <v>Inscripción de limitación o gravamen a la propiedad de un vehículo automotor</v>
      </c>
      <c r="C52" s="8">
        <f>IFERROR(10/MAX('Sesión 3'!F$4:F$986)*'Sesión 3'!F60,0)</f>
        <v>1.2445729277818556E-4</v>
      </c>
      <c r="D52" s="8">
        <f>IFERROR(10/MAX('Sesión 3'!G$4:G$986)*'Sesión 3'!G60,0)</f>
        <v>3.3239421948420083E-3</v>
      </c>
      <c r="E52" s="8">
        <f>IFERROR(10/MAX('Sesión 3'!H$4:H$986)*'Sesión 3'!H60,0)</f>
        <v>1.4000719636989341E-5</v>
      </c>
      <c r="F52" s="8">
        <f>IFERROR(10/MAX('Sesión 3'!I$4:I$986)*'Sesión 3'!I60,0)</f>
        <v>10</v>
      </c>
      <c r="G52" s="8" t="s">
        <v>1383</v>
      </c>
      <c r="H52" s="8">
        <f>IFERROR(VLOOKUP('Sesión 3'!K60,'Calificaciones Sesión 4'!$C$2:$D$4,2,FALSE),0)</f>
        <v>10</v>
      </c>
      <c r="I52" s="8">
        <f>IFERROR(VLOOKUP('Sesión 3'!L60,'Calificaciones Sesión 4'!$E$2:$F$4,2,FALSE),0)</f>
        <v>0</v>
      </c>
      <c r="J52" s="8">
        <f>IFERROR(VLOOKUP('Sesión 3'!M60,'Calificaciones Sesión 4'!$E$2:$F$4,2,FALSE),0)</f>
        <v>10</v>
      </c>
      <c r="K52" s="8">
        <f>IFERROR(10/MAX('Sesión 3'!N$4:N$986)*'Sesión 3'!N60,0)</f>
        <v>0</v>
      </c>
      <c r="L52" s="8">
        <f>IFERROR(VLOOKUP('Sesión 3'!O60,'Calificaciones Sesión 4'!$E$2:$F$4,2,FALSE),0)</f>
        <v>0</v>
      </c>
      <c r="M52" s="256">
        <f>IFERROR(VLOOKUP('Sesión 3'!P60,'Calificaciones Sesión 4'!$A$2:$B51,2,FALSE),0)</f>
        <v>10</v>
      </c>
      <c r="N52" s="254">
        <f t="shared" si="1"/>
        <v>40.003462400207255</v>
      </c>
    </row>
    <row r="53" spans="1:14" ht="63.75">
      <c r="A53" s="1" t="str">
        <f>IF(ISBLANK('Sesión 3'!A61),"",'Sesión 3'!A61)</f>
        <v>S57</v>
      </c>
      <c r="B53" s="107" t="str">
        <f>IF(ISBLANK('Sesión 3'!B61),"",'Sesión 3'!B61)</f>
        <v>Inscripción de personas ante el Registro Único Nacional de Tránsito - RUNT</v>
      </c>
      <c r="C53" s="8">
        <f>IFERROR(10/MAX('Sesión 3'!F$4:F$986)*'Sesión 3'!F61,0)</f>
        <v>0</v>
      </c>
      <c r="D53" s="8">
        <f>IFERROR(10/MAX('Sesión 3'!G$4:G$986)*'Sesión 3'!G61,0)</f>
        <v>0</v>
      </c>
      <c r="E53" s="8">
        <f>IFERROR(10/MAX('Sesión 3'!H$4:H$986)*'Sesión 3'!H61,0)</f>
        <v>2.6251349319355015E-4</v>
      </c>
      <c r="F53" s="8">
        <f>IFERROR(10/MAX('Sesión 3'!I$4:I$986)*'Sesión 3'!I61,0)</f>
        <v>10</v>
      </c>
      <c r="G53" s="8" t="s">
        <v>1383</v>
      </c>
      <c r="H53" s="8">
        <f>IFERROR(VLOOKUP('Sesión 3'!K61,'Calificaciones Sesión 4'!$C$2:$D$4,2,FALSE),0)</f>
        <v>10</v>
      </c>
      <c r="I53" s="8">
        <f>IFERROR(VLOOKUP('Sesión 3'!L61,'Calificaciones Sesión 4'!$E$2:$F$4,2,FALSE),0)</f>
        <v>5</v>
      </c>
      <c r="J53" s="8">
        <f>IFERROR(VLOOKUP('Sesión 3'!M61,'Calificaciones Sesión 4'!$E$2:$F$4,2,FALSE),0)</f>
        <v>10</v>
      </c>
      <c r="K53" s="8">
        <f>IFERROR(10/MAX('Sesión 3'!N$4:N$986)*'Sesión 3'!N61,0)</f>
        <v>0</v>
      </c>
      <c r="L53" s="8">
        <f>IFERROR(VLOOKUP('Sesión 3'!O61,'Calificaciones Sesión 4'!$E$2:$F$4,2,FALSE),0)</f>
        <v>0</v>
      </c>
      <c r="M53" s="256">
        <f>IFERROR(VLOOKUP('Sesión 3'!P61,'Calificaciones Sesión 4'!$A$2:$B52,2,FALSE),0)</f>
        <v>10</v>
      </c>
      <c r="N53" s="254">
        <f t="shared" si="1"/>
        <v>45.000262513493198</v>
      </c>
    </row>
    <row r="54" spans="1:14" ht="63.75">
      <c r="A54" s="1" t="str">
        <f>IF(ISBLANK('Sesión 3'!A62),"",'Sesión 3'!A62)</f>
        <v>S58</v>
      </c>
      <c r="B54" s="107" t="str">
        <f>IF(ISBLANK('Sesión 3'!B62),"",'Sesión 3'!B62)</f>
        <v>Cambio de propietario de un establecimiento educativo</v>
      </c>
      <c r="C54" s="8">
        <f>IFERROR(10/MAX('Sesión 3'!F$4:F$986)*'Sesión 3'!F62,0)</f>
        <v>0</v>
      </c>
      <c r="D54" s="8">
        <f>IFERROR(10/MAX('Sesión 3'!G$4:G$986)*'Sesión 3'!G62,0)</f>
        <v>0</v>
      </c>
      <c r="E54" s="8">
        <f>IFERROR(10/MAX('Sesión 3'!H$4:H$986)*'Sesión 3'!H62,0)</f>
        <v>1.7500899546236676E-6</v>
      </c>
      <c r="F54" s="8">
        <f>IFERROR(10/MAX('Sesión 3'!I$4:I$986)*'Sesión 3'!I62,0)</f>
        <v>9</v>
      </c>
      <c r="G54" s="8" t="s">
        <v>1383</v>
      </c>
      <c r="H54" s="8">
        <f>IFERROR(VLOOKUP('Sesión 3'!K62,'Calificaciones Sesión 4'!$C$2:$D$4,2,FALSE),0)</f>
        <v>10</v>
      </c>
      <c r="I54" s="8">
        <f>IFERROR(VLOOKUP('Sesión 3'!L62,'Calificaciones Sesión 4'!$E$2:$F$4,2,FALSE),0)</f>
        <v>5</v>
      </c>
      <c r="J54" s="8">
        <f>IFERROR(VLOOKUP('Sesión 3'!M62,'Calificaciones Sesión 4'!$E$2:$F$4,2,FALSE),0)</f>
        <v>10</v>
      </c>
      <c r="K54" s="8">
        <f>IFERROR(10/MAX('Sesión 3'!N$4:N$986)*'Sesión 3'!N62,0)</f>
        <v>0</v>
      </c>
      <c r="L54" s="8">
        <f>IFERROR(VLOOKUP('Sesión 3'!O62,'Calificaciones Sesión 4'!$E$2:$F$4,2,FALSE),0)</f>
        <v>0</v>
      </c>
      <c r="M54" s="256">
        <f>IFERROR(VLOOKUP('Sesión 3'!P62,'Calificaciones Sesión 4'!$A$2:$B53,2,FALSE),0)</f>
        <v>10</v>
      </c>
      <c r="N54" s="254">
        <f t="shared" si="1"/>
        <v>44.00000175008995</v>
      </c>
    </row>
    <row r="55" spans="1:14" ht="89.25">
      <c r="A55" s="1" t="str">
        <f>IF(ISBLANK('Sesión 3'!A63),"",'Sesión 3'!A63)</f>
        <v>S59</v>
      </c>
      <c r="B55" s="107" t="str">
        <f>IF(ISBLANK('Sesión 3'!B63),"",'Sesión 3'!B63)</f>
        <v>Cancelación de registro de maquinaria agrícola industrial y de construcción autopropulsada</v>
      </c>
      <c r="C55" s="8">
        <f>IFERROR(10/MAX('Sesión 3'!F$4:F$986)*'Sesión 3'!F63,0)</f>
        <v>0</v>
      </c>
      <c r="D55" s="8">
        <f>IFERROR(10/MAX('Sesión 3'!G$4:G$986)*'Sesión 3'!G63,0)</f>
        <v>0</v>
      </c>
      <c r="E55" s="8">
        <f>IFERROR(10/MAX('Sesión 3'!H$4:H$986)*'Sesión 3'!H63,0)</f>
        <v>0</v>
      </c>
      <c r="F55" s="8">
        <f>IFERROR(10/MAX('Sesión 3'!I$4:I$986)*'Sesión 3'!I63,0)</f>
        <v>10</v>
      </c>
      <c r="G55" s="8" t="s">
        <v>1383</v>
      </c>
      <c r="H55" s="8">
        <f>IFERROR(VLOOKUP('Sesión 3'!K63,'Calificaciones Sesión 4'!$C$2:$D$4,2,FALSE),0)</f>
        <v>10</v>
      </c>
      <c r="I55" s="8">
        <f>IFERROR(VLOOKUP('Sesión 3'!L63,'Calificaciones Sesión 4'!$E$2:$F$4,2,FALSE),0)</f>
        <v>0</v>
      </c>
      <c r="J55" s="8">
        <f>IFERROR(VLOOKUP('Sesión 3'!M63,'Calificaciones Sesión 4'!$E$2:$F$4,2,FALSE),0)</f>
        <v>0</v>
      </c>
      <c r="K55" s="8">
        <f>IFERROR(10/MAX('Sesión 3'!N$4:N$986)*'Sesión 3'!N63,0)</f>
        <v>0</v>
      </c>
      <c r="L55" s="8">
        <f>IFERROR(VLOOKUP('Sesión 3'!O63,'Calificaciones Sesión 4'!$E$2:$F$4,2,FALSE),0)</f>
        <v>0</v>
      </c>
      <c r="M55" s="256">
        <f>IFERROR(VLOOKUP('Sesión 3'!P63,'Calificaciones Sesión 4'!$A$2:$B54,2,FALSE),0)</f>
        <v>10</v>
      </c>
      <c r="N55" s="254">
        <f t="shared" si="1"/>
        <v>30</v>
      </c>
    </row>
    <row r="56" spans="1:14" ht="102">
      <c r="A56" s="1" t="str">
        <f>IF(ISBLANK('Sesión 3'!A64),"",'Sesión 3'!A64)</f>
        <v>S60</v>
      </c>
      <c r="B56" s="107" t="str">
        <f>IF(ISBLANK('Sesión 3'!B64),"",'Sesión 3'!B64)</f>
        <v>Modificación del acreedor prendario de maquinaria agrícola industrial y de construcción autopropulsada</v>
      </c>
      <c r="C56" s="8">
        <f>IFERROR(10/MAX('Sesión 3'!F$4:F$986)*'Sesión 3'!F64,0)</f>
        <v>0</v>
      </c>
      <c r="D56" s="8">
        <f>IFERROR(10/MAX('Sesión 3'!G$4:G$986)*'Sesión 3'!G64,0)</f>
        <v>0</v>
      </c>
      <c r="E56" s="8">
        <f>IFERROR(10/MAX('Sesión 3'!H$4:H$986)*'Sesión 3'!H64,0)</f>
        <v>0</v>
      </c>
      <c r="F56" s="8">
        <f>IFERROR(10/MAX('Sesión 3'!I$4:I$986)*'Sesión 3'!I64,0)</f>
        <v>10</v>
      </c>
      <c r="G56" s="8" t="s">
        <v>1383</v>
      </c>
      <c r="H56" s="8">
        <f>IFERROR(VLOOKUP('Sesión 3'!K64,'Calificaciones Sesión 4'!$C$2:$D$4,2,FALSE),0)</f>
        <v>10</v>
      </c>
      <c r="I56" s="8">
        <f>IFERROR(VLOOKUP('Sesión 3'!L64,'Calificaciones Sesión 4'!$E$2:$F$4,2,FALSE),0)</f>
        <v>0</v>
      </c>
      <c r="J56" s="8">
        <f>IFERROR(VLOOKUP('Sesión 3'!M64,'Calificaciones Sesión 4'!$E$2:$F$4,2,FALSE),0)</f>
        <v>0</v>
      </c>
      <c r="K56" s="8">
        <f>IFERROR(10/MAX('Sesión 3'!N$4:N$986)*'Sesión 3'!N64,0)</f>
        <v>0</v>
      </c>
      <c r="L56" s="8">
        <f>IFERROR(VLOOKUP('Sesión 3'!O64,'Calificaciones Sesión 4'!$E$2:$F$4,2,FALSE),0)</f>
        <v>0</v>
      </c>
      <c r="M56" s="256">
        <f>IFERROR(VLOOKUP('Sesión 3'!P64,'Calificaciones Sesión 4'!$A$2:$B55,2,FALSE),0)</f>
        <v>10</v>
      </c>
      <c r="N56" s="254">
        <f t="shared" si="1"/>
        <v>30</v>
      </c>
    </row>
    <row r="57" spans="1:14" ht="63.75">
      <c r="A57" s="1" t="str">
        <f>IF(ISBLANK('Sesión 3'!A65),"",'Sesión 3'!A65)</f>
        <v>S61</v>
      </c>
      <c r="B57" s="107" t="str">
        <f>IF(ISBLANK('Sesión 3'!B65),"",'Sesión 3'!B65)</f>
        <v>Pensión de retiro de invalidez para docentes oficiales</v>
      </c>
      <c r="C57" s="8">
        <f>IFERROR(10/MAX('Sesión 3'!F$4:F$986)*'Sesión 3'!F65,0)</f>
        <v>0</v>
      </c>
      <c r="D57" s="8">
        <f>IFERROR(10/MAX('Sesión 3'!G$4:G$986)*'Sesión 3'!G65,0)</f>
        <v>0</v>
      </c>
      <c r="E57" s="8">
        <f>IFERROR(10/MAX('Sesión 3'!H$4:H$986)*'Sesión 3'!H65,0)</f>
        <v>3.3251709137849683E-5</v>
      </c>
      <c r="F57" s="8">
        <f>IFERROR(10/MAX('Sesión 3'!I$4:I$986)*'Sesión 3'!I65,0)</f>
        <v>9</v>
      </c>
      <c r="G57" s="8" t="s">
        <v>1383</v>
      </c>
      <c r="H57" s="8">
        <f>IFERROR(VLOOKUP('Sesión 3'!K65,'Calificaciones Sesión 4'!$C$2:$D$4,2,FALSE),0)</f>
        <v>10</v>
      </c>
      <c r="I57" s="8">
        <f>IFERROR(VLOOKUP('Sesión 3'!L65,'Calificaciones Sesión 4'!$E$2:$F$4,2,FALSE),0)</f>
        <v>5</v>
      </c>
      <c r="J57" s="8">
        <f>IFERROR(VLOOKUP('Sesión 3'!M65,'Calificaciones Sesión 4'!$E$2:$F$4,2,FALSE),0)</f>
        <v>10</v>
      </c>
      <c r="K57" s="8">
        <f>IFERROR(10/MAX('Sesión 3'!N$4:N$986)*'Sesión 3'!N65,0)</f>
        <v>0</v>
      </c>
      <c r="L57" s="8">
        <f>IFERROR(VLOOKUP('Sesión 3'!O65,'Calificaciones Sesión 4'!$E$2:$F$4,2,FALSE),0)</f>
        <v>0</v>
      </c>
      <c r="M57" s="256">
        <f>IFERROR(VLOOKUP('Sesión 3'!P65,'Calificaciones Sesión 4'!$A$2:$B56,2,FALSE),0)</f>
        <v>10</v>
      </c>
      <c r="N57" s="254">
        <f t="shared" si="1"/>
        <v>44.000033251709141</v>
      </c>
    </row>
    <row r="58" spans="1:14" ht="51">
      <c r="A58" s="1" t="str">
        <f>IF(ISBLANK('Sesión 3'!A66),"",'Sesión 3'!A66)</f>
        <v>S62</v>
      </c>
      <c r="B58" s="107" t="str">
        <f>IF(ISBLANK('Sesión 3'!B66),"",'Sesión 3'!B66)</f>
        <v>Cesantía definitiva para docentes oficiales</v>
      </c>
      <c r="C58" s="8">
        <f>IFERROR(10/MAX('Sesión 3'!F$4:F$986)*'Sesión 3'!F66,0)</f>
        <v>0</v>
      </c>
      <c r="D58" s="8">
        <f>IFERROR(10/MAX('Sesión 3'!G$4:G$986)*'Sesión 3'!G66,0)</f>
        <v>0</v>
      </c>
      <c r="E58" s="8">
        <f>IFERROR(10/MAX('Sesión 3'!H$4:H$986)*'Sesión 3'!H66,0)</f>
        <v>2.800143927397868E-4</v>
      </c>
      <c r="F58" s="8">
        <f>IFERROR(10/MAX('Sesión 3'!I$4:I$986)*'Sesión 3'!I66,0)</f>
        <v>9</v>
      </c>
      <c r="G58" s="8" t="s">
        <v>1383</v>
      </c>
      <c r="H58" s="8">
        <f>IFERROR(VLOOKUP('Sesión 3'!K66,'Calificaciones Sesión 4'!$C$2:$D$4,2,FALSE),0)</f>
        <v>10</v>
      </c>
      <c r="I58" s="8">
        <f>IFERROR(VLOOKUP('Sesión 3'!L66,'Calificaciones Sesión 4'!$E$2:$F$4,2,FALSE),0)</f>
        <v>5</v>
      </c>
      <c r="J58" s="8">
        <f>IFERROR(VLOOKUP('Sesión 3'!M66,'Calificaciones Sesión 4'!$E$2:$F$4,2,FALSE),0)</f>
        <v>10</v>
      </c>
      <c r="K58" s="8">
        <f>IFERROR(10/MAX('Sesión 3'!N$4:N$986)*'Sesión 3'!N66,0)</f>
        <v>0</v>
      </c>
      <c r="L58" s="8">
        <f>IFERROR(VLOOKUP('Sesión 3'!O66,'Calificaciones Sesión 4'!$E$2:$F$4,2,FALSE),0)</f>
        <v>0</v>
      </c>
      <c r="M58" s="256">
        <f>IFERROR(VLOOKUP('Sesión 3'!P66,'Calificaciones Sesión 4'!$A$2:$B57,2,FALSE),0)</f>
        <v>10</v>
      </c>
      <c r="N58" s="254">
        <f t="shared" si="1"/>
        <v>44.000280014392743</v>
      </c>
    </row>
    <row r="59" spans="1:14" ht="63.75">
      <c r="A59" s="1" t="str">
        <f>IF(ISBLANK('Sesión 3'!A67),"",'Sesión 3'!A67)</f>
        <v>S63</v>
      </c>
      <c r="B59" s="107" t="str">
        <f>IF(ISBLANK('Sesión 3'!B67),"",'Sesión 3'!B67)</f>
        <v>Pensión post-mortem para beneficiarios de docentes oficiales</v>
      </c>
      <c r="C59" s="8">
        <f>IFERROR(10/MAX('Sesión 3'!F$4:F$986)*'Sesión 3'!F67,0)</f>
        <v>0</v>
      </c>
      <c r="D59" s="8">
        <f>IFERROR(10/MAX('Sesión 3'!G$4:G$986)*'Sesión 3'!G67,0)</f>
        <v>0</v>
      </c>
      <c r="E59" s="8">
        <f>IFERROR(10/MAX('Sesión 3'!H$4:H$986)*'Sesión 3'!H67,0)</f>
        <v>5.2502698638710031E-6</v>
      </c>
      <c r="F59" s="8">
        <f>IFERROR(10/MAX('Sesión 3'!I$4:I$986)*'Sesión 3'!I67,0)</f>
        <v>10</v>
      </c>
      <c r="G59" s="8" t="s">
        <v>1383</v>
      </c>
      <c r="H59" s="8">
        <f>IFERROR(VLOOKUP('Sesión 3'!K67,'Calificaciones Sesión 4'!$C$2:$D$4,2,FALSE),0)</f>
        <v>10</v>
      </c>
      <c r="I59" s="8">
        <f>IFERROR(VLOOKUP('Sesión 3'!L67,'Calificaciones Sesión 4'!$E$2:$F$4,2,FALSE),0)</f>
        <v>0</v>
      </c>
      <c r="J59" s="8">
        <f>IFERROR(VLOOKUP('Sesión 3'!M67,'Calificaciones Sesión 4'!$E$2:$F$4,2,FALSE),0)</f>
        <v>10</v>
      </c>
      <c r="K59" s="8">
        <f>IFERROR(10/MAX('Sesión 3'!N$4:N$986)*'Sesión 3'!N67,0)</f>
        <v>0</v>
      </c>
      <c r="L59" s="8">
        <f>IFERROR(VLOOKUP('Sesión 3'!O67,'Calificaciones Sesión 4'!$E$2:$F$4,2,FALSE),0)</f>
        <v>0</v>
      </c>
      <c r="M59" s="256">
        <f>IFERROR(VLOOKUP('Sesión 3'!P67,'Calificaciones Sesión 4'!$A$2:$B58,2,FALSE),0)</f>
        <v>0</v>
      </c>
      <c r="N59" s="254">
        <f t="shared" si="1"/>
        <v>30.000005250269865</v>
      </c>
    </row>
    <row r="60" spans="1:14" ht="51">
      <c r="A60" s="1" t="str">
        <f>IF(ISBLANK('Sesión 3'!A68),"",'Sesión 3'!A68)</f>
        <v>S64</v>
      </c>
      <c r="B60" s="107" t="str">
        <f>IF(ISBLANK('Sesión 3'!B68),"",'Sesión 3'!B68)</f>
        <v>Cambio de placas de un vehículo automotor</v>
      </c>
      <c r="C60" s="8">
        <f>IFERROR(10/MAX('Sesión 3'!F$4:F$986)*'Sesión 3'!F68,0)</f>
        <v>0</v>
      </c>
      <c r="D60" s="8">
        <f>IFERROR(10/MAX('Sesión 3'!G$4:G$986)*'Sesión 3'!G68,0)</f>
        <v>0</v>
      </c>
      <c r="E60" s="8">
        <f>IFERROR(10/MAX('Sesión 3'!H$4:H$986)*'Sesión 3'!H68,0)</f>
        <v>0</v>
      </c>
      <c r="F60" s="8">
        <f>IFERROR(10/MAX('Sesión 3'!I$4:I$986)*'Sesión 3'!I68,0)</f>
        <v>10</v>
      </c>
      <c r="G60" s="8" t="s">
        <v>1383</v>
      </c>
      <c r="H60" s="8">
        <f>IFERROR(VLOOKUP('Sesión 3'!K68,'Calificaciones Sesión 4'!$C$2:$D$4,2,FALSE),0)</f>
        <v>10</v>
      </c>
      <c r="I60" s="8">
        <f>IFERROR(VLOOKUP('Sesión 3'!L68,'Calificaciones Sesión 4'!$E$2:$F$4,2,FALSE),0)</f>
        <v>5</v>
      </c>
      <c r="J60" s="8">
        <f>IFERROR(VLOOKUP('Sesión 3'!M68,'Calificaciones Sesión 4'!$E$2:$F$4,2,FALSE),0)</f>
        <v>0</v>
      </c>
      <c r="K60" s="8">
        <f>IFERROR(10/MAX('Sesión 3'!N$4:N$986)*'Sesión 3'!N68,0)</f>
        <v>10</v>
      </c>
      <c r="L60" s="8">
        <f>IFERROR(VLOOKUP('Sesión 3'!O68,'Calificaciones Sesión 4'!$E$2:$F$4,2,FALSE),0)</f>
        <v>0</v>
      </c>
      <c r="M60" s="256">
        <f>IFERROR(VLOOKUP('Sesión 3'!P68,'Calificaciones Sesión 4'!$A$2:$B59,2,FALSE),0)</f>
        <v>10</v>
      </c>
      <c r="N60" s="254">
        <f t="shared" si="1"/>
        <v>45</v>
      </c>
    </row>
    <row r="61" spans="1:14" ht="51">
      <c r="A61" s="1" t="str">
        <f>IF(ISBLANK('Sesión 3'!A69),"",'Sesión 3'!A69)</f>
        <v>S65</v>
      </c>
      <c r="B61" s="107" t="str">
        <f>IF(ISBLANK('Sesión 3'!B69),"",'Sesión 3'!B69)</f>
        <v>Desmonte de blindaje de un vehículo automotor</v>
      </c>
      <c r="C61" s="8">
        <f>IFERROR(10/MAX('Sesión 3'!F$4:F$986)*'Sesión 3'!F69,0)</f>
        <v>0</v>
      </c>
      <c r="D61" s="8">
        <f>IFERROR(10/MAX('Sesión 3'!G$4:G$986)*'Sesión 3'!G69,0)</f>
        <v>0</v>
      </c>
      <c r="E61" s="8">
        <f>IFERROR(10/MAX('Sesión 3'!H$4:H$986)*'Sesión 3'!H69,0)</f>
        <v>0</v>
      </c>
      <c r="F61" s="8">
        <f>IFERROR(10/MAX('Sesión 3'!I$4:I$986)*'Sesión 3'!I69,0)</f>
        <v>10</v>
      </c>
      <c r="G61" s="8" t="s">
        <v>1383</v>
      </c>
      <c r="H61" s="8">
        <f>IFERROR(VLOOKUP('Sesión 3'!K69,'Calificaciones Sesión 4'!$C$2:$D$4,2,FALSE),0)</f>
        <v>10</v>
      </c>
      <c r="I61" s="8">
        <f>IFERROR(VLOOKUP('Sesión 3'!L69,'Calificaciones Sesión 4'!$E$2:$F$4,2,FALSE),0)</f>
        <v>0</v>
      </c>
      <c r="J61" s="8">
        <f>IFERROR(VLOOKUP('Sesión 3'!M69,'Calificaciones Sesión 4'!$E$2:$F$4,2,FALSE),0)</f>
        <v>0</v>
      </c>
      <c r="K61" s="8">
        <f>IFERROR(10/MAX('Sesión 3'!N$4:N$986)*'Sesión 3'!N69,0)</f>
        <v>0</v>
      </c>
      <c r="L61" s="8">
        <f>IFERROR(VLOOKUP('Sesión 3'!O69,'Calificaciones Sesión 4'!$E$2:$F$4,2,FALSE),0)</f>
        <v>0</v>
      </c>
      <c r="M61" s="256">
        <f>IFERROR(VLOOKUP('Sesión 3'!P69,'Calificaciones Sesión 4'!$A$2:$B60,2,FALSE),0)</f>
        <v>10</v>
      </c>
      <c r="N61" s="254">
        <f t="shared" si="1"/>
        <v>30</v>
      </c>
    </row>
    <row r="62" spans="1:14" ht="63.75">
      <c r="A62" s="1" t="str">
        <f>IF(ISBLANK('Sesión 3'!A70),"",'Sesión 3'!A70)</f>
        <v>S66</v>
      </c>
      <c r="B62" s="107" t="str">
        <f>IF(ISBLANK('Sesión 3'!B70),"",'Sesión 3'!B70)</f>
        <v>Facilidades de pago para los deudores de obligaciones tributarias</v>
      </c>
      <c r="C62" s="8">
        <f>IFERROR(10/MAX('Sesión 3'!F$4:F$986)*'Sesión 3'!F70,0)</f>
        <v>0</v>
      </c>
      <c r="D62" s="8">
        <f>IFERROR(10/MAX('Sesión 3'!G$4:G$986)*'Sesión 3'!G70,0)</f>
        <v>0</v>
      </c>
      <c r="E62" s="8">
        <f>IFERROR(10/MAX('Sesión 3'!H$4:H$986)*'Sesión 3'!H70,0)</f>
        <v>1.0325530732279639E-4</v>
      </c>
      <c r="F62" s="8">
        <f>IFERROR(10/MAX('Sesión 3'!I$4:I$986)*'Sesión 3'!I70,0)</f>
        <v>10</v>
      </c>
      <c r="G62" s="8" t="s">
        <v>1383</v>
      </c>
      <c r="H62" s="8">
        <f>IFERROR(VLOOKUP('Sesión 3'!K70,'Calificaciones Sesión 4'!$C$2:$D$4,2,FALSE),0)</f>
        <v>10</v>
      </c>
      <c r="I62" s="8">
        <f>IFERROR(VLOOKUP('Sesión 3'!L70,'Calificaciones Sesión 4'!$E$2:$F$4,2,FALSE),0)</f>
        <v>5</v>
      </c>
      <c r="J62" s="8">
        <f>IFERROR(VLOOKUP('Sesión 3'!M70,'Calificaciones Sesión 4'!$E$2:$F$4,2,FALSE),0)</f>
        <v>10</v>
      </c>
      <c r="K62" s="8">
        <f>IFERROR(10/MAX('Sesión 3'!N$4:N$986)*'Sesión 3'!N70,0)</f>
        <v>0</v>
      </c>
      <c r="L62" s="8">
        <f>IFERROR(VLOOKUP('Sesión 3'!O70,'Calificaciones Sesión 4'!$E$2:$F$4,2,FALSE),0)</f>
        <v>0</v>
      </c>
      <c r="M62" s="256">
        <f>IFERROR(VLOOKUP('Sesión 3'!P70,'Calificaciones Sesión 4'!$A$2:$B61,2,FALSE),0)</f>
        <v>10</v>
      </c>
      <c r="N62" s="254">
        <f t="shared" si="1"/>
        <v>45.000103255307323</v>
      </c>
    </row>
    <row r="63" spans="1:14" ht="63.75">
      <c r="A63" s="1" t="str">
        <f>IF(ISBLANK('Sesión 3'!A71),"",'Sesión 3'!A71)</f>
        <v>S67</v>
      </c>
      <c r="B63" s="107" t="str">
        <f>IF(ISBLANK('Sesión 3'!B71),"",'Sesión 3'!B71)</f>
        <v>Seguro por muerte a beneficiarios de docentes oficiales</v>
      </c>
      <c r="C63" s="8">
        <f>IFERROR(10/MAX('Sesión 3'!F$4:F$986)*'Sesión 3'!F71,0)</f>
        <v>0</v>
      </c>
      <c r="D63" s="8">
        <f>IFERROR(10/MAX('Sesión 3'!G$4:G$986)*'Sesión 3'!G71,0)</f>
        <v>0</v>
      </c>
      <c r="E63" s="8">
        <f>IFERROR(10/MAX('Sesión 3'!H$4:H$986)*'Sesión 3'!H71,0)</f>
        <v>8.7504497731183374E-6</v>
      </c>
      <c r="F63" s="8">
        <f>IFERROR(10/MAX('Sesión 3'!I$4:I$986)*'Sesión 3'!I71,0)</f>
        <v>9</v>
      </c>
      <c r="G63" s="8" t="s">
        <v>1383</v>
      </c>
      <c r="H63" s="8">
        <f>IFERROR(VLOOKUP('Sesión 3'!K71,'Calificaciones Sesión 4'!$C$2:$D$4,2,FALSE),0)</f>
        <v>10</v>
      </c>
      <c r="I63" s="8">
        <f>IFERROR(VLOOKUP('Sesión 3'!L71,'Calificaciones Sesión 4'!$E$2:$F$4,2,FALSE),0)</f>
        <v>0</v>
      </c>
      <c r="J63" s="8">
        <f>IFERROR(VLOOKUP('Sesión 3'!M71,'Calificaciones Sesión 4'!$E$2:$F$4,2,FALSE),0)</f>
        <v>10</v>
      </c>
      <c r="K63" s="8">
        <f>IFERROR(10/MAX('Sesión 3'!N$4:N$986)*'Sesión 3'!N71,0)</f>
        <v>0</v>
      </c>
      <c r="L63" s="8">
        <f>IFERROR(VLOOKUP('Sesión 3'!O71,'Calificaciones Sesión 4'!$E$2:$F$4,2,FALSE),0)</f>
        <v>0</v>
      </c>
      <c r="M63" s="256">
        <f>IFERROR(VLOOKUP('Sesión 3'!P71,'Calificaciones Sesión 4'!$A$2:$B62,2,FALSE),0)</f>
        <v>10</v>
      </c>
      <c r="N63" s="254">
        <f t="shared" si="1"/>
        <v>39.000008750449773</v>
      </c>
    </row>
    <row r="64" spans="1:14" ht="38.25">
      <c r="A64" s="1" t="str">
        <f>IF(ISBLANK('Sesión 3'!A72),"",'Sesión 3'!A72)</f>
        <v>S68</v>
      </c>
      <c r="B64" s="107" t="str">
        <f>IF(ISBLANK('Sesión 3'!B72),"",'Sesión 3'!B72)</f>
        <v>Blindaje de un vehículo automotor</v>
      </c>
      <c r="C64" s="8">
        <f>IFERROR(10/MAX('Sesión 3'!F$4:F$986)*'Sesión 3'!F72,0)</f>
        <v>0</v>
      </c>
      <c r="D64" s="8">
        <f>IFERROR(10/MAX('Sesión 3'!G$4:G$986)*'Sesión 3'!G72,0)</f>
        <v>0</v>
      </c>
      <c r="E64" s="8">
        <f>IFERROR(10/MAX('Sesión 3'!H$4:H$986)*'Sesión 3'!H72,0)</f>
        <v>0</v>
      </c>
      <c r="F64" s="8">
        <f>IFERROR(10/MAX('Sesión 3'!I$4:I$986)*'Sesión 3'!I72,0)</f>
        <v>10</v>
      </c>
      <c r="G64" s="8" t="s">
        <v>1383</v>
      </c>
      <c r="H64" s="8">
        <f>IFERROR(VLOOKUP('Sesión 3'!K72,'Calificaciones Sesión 4'!$C$2:$D$4,2,FALSE),0)</f>
        <v>10</v>
      </c>
      <c r="I64" s="8">
        <f>IFERROR(VLOOKUP('Sesión 3'!L72,'Calificaciones Sesión 4'!$E$2:$F$4,2,FALSE),0)</f>
        <v>0</v>
      </c>
      <c r="J64" s="8">
        <f>IFERROR(VLOOKUP('Sesión 3'!M72,'Calificaciones Sesión 4'!$E$2:$F$4,2,FALSE),0)</f>
        <v>10</v>
      </c>
      <c r="K64" s="8">
        <f>IFERROR(10/MAX('Sesión 3'!N$4:N$986)*'Sesión 3'!N72,0)</f>
        <v>0</v>
      </c>
      <c r="L64" s="8">
        <f>IFERROR(VLOOKUP('Sesión 3'!O72,'Calificaciones Sesión 4'!$E$2:$F$4,2,FALSE),0)</f>
        <v>0</v>
      </c>
      <c r="M64" s="256">
        <f>IFERROR(VLOOKUP('Sesión 3'!P72,'Calificaciones Sesión 4'!$A$2:$B63,2,FALSE),0)</f>
        <v>10</v>
      </c>
      <c r="N64" s="254">
        <f t="shared" si="1"/>
        <v>40</v>
      </c>
    </row>
    <row r="65" spans="1:14" ht="38.25">
      <c r="A65" s="1" t="str">
        <f>IF(ISBLANK('Sesión 3'!A73),"",'Sesión 3'!A73)</f>
        <v>S69</v>
      </c>
      <c r="B65" s="107" t="str">
        <f>IF(ISBLANK('Sesión 3'!B73),"",'Sesión 3'!B73)</f>
        <v>Recategorización de la licencia de conducción</v>
      </c>
      <c r="C65" s="8">
        <f>IFERROR(10/MAX('Sesión 3'!F$4:F$986)*'Sesión 3'!F73,0)</f>
        <v>9.7759740597693208E-5</v>
      </c>
      <c r="D65" s="8">
        <f>IFERROR(10/MAX('Sesión 3'!G$4:G$986)*'Sesión 3'!G73,0)</f>
        <v>0</v>
      </c>
      <c r="E65" s="8">
        <f>IFERROR(10/MAX('Sesión 3'!H$4:H$986)*'Sesión 3'!H73,0)</f>
        <v>4.3752248865591692E-5</v>
      </c>
      <c r="F65" s="8">
        <f>IFERROR(10/MAX('Sesión 3'!I$4:I$986)*'Sesión 3'!I73,0)</f>
        <v>10</v>
      </c>
      <c r="G65" s="8" t="s">
        <v>1383</v>
      </c>
      <c r="H65" s="8">
        <f>IFERROR(VLOOKUP('Sesión 3'!K73,'Calificaciones Sesión 4'!$C$2:$D$4,2,FALSE),0)</f>
        <v>10</v>
      </c>
      <c r="I65" s="8">
        <f>IFERROR(VLOOKUP('Sesión 3'!L73,'Calificaciones Sesión 4'!$E$2:$F$4,2,FALSE),0)</f>
        <v>10</v>
      </c>
      <c r="J65" s="8">
        <f>IFERROR(VLOOKUP('Sesión 3'!M73,'Calificaciones Sesión 4'!$E$2:$F$4,2,FALSE),0)</f>
        <v>10</v>
      </c>
      <c r="K65" s="8">
        <f>IFERROR(10/MAX('Sesión 3'!N$4:N$986)*'Sesión 3'!N73,0)</f>
        <v>10</v>
      </c>
      <c r="L65" s="8">
        <f>IFERROR(VLOOKUP('Sesión 3'!O73,'Calificaciones Sesión 4'!$E$2:$F$4,2,FALSE),0)</f>
        <v>0</v>
      </c>
      <c r="M65" s="256">
        <f>IFERROR(VLOOKUP('Sesión 3'!P73,'Calificaciones Sesión 4'!$A$2:$B64,2,FALSE),0)</f>
        <v>10</v>
      </c>
      <c r="N65" s="254">
        <f t="shared" si="1"/>
        <v>60.000141511989462</v>
      </c>
    </row>
    <row r="66" spans="1:14" ht="114.75">
      <c r="A66" s="1" t="str">
        <f>IF(ISBLANK('Sesión 3'!A74),"",'Sesión 3'!A74)</f>
        <v>S70</v>
      </c>
      <c r="B66" s="107" t="str">
        <f>IF(ISBLANK('Sesión 3'!B74),"",'Sesión 3'!B74)</f>
        <v>Inscripción de limitación o gravamen a la propiedad de una maquinaria agrícola industrial y de construcción autopropulsada</v>
      </c>
      <c r="C66" s="8">
        <f>IFERROR(10/MAX('Sesión 3'!F$4:F$986)*'Sesión 3'!F74,0)</f>
        <v>0</v>
      </c>
      <c r="D66" s="8">
        <f>IFERROR(10/MAX('Sesión 3'!G$4:G$986)*'Sesión 3'!G74,0)</f>
        <v>0</v>
      </c>
      <c r="E66" s="8">
        <f>IFERROR(10/MAX('Sesión 3'!H$4:H$986)*'Sesión 3'!H74,0)</f>
        <v>0</v>
      </c>
      <c r="F66" s="8">
        <f>IFERROR(10/MAX('Sesión 3'!I$4:I$986)*'Sesión 3'!I74,0)</f>
        <v>10</v>
      </c>
      <c r="G66" s="8" t="s">
        <v>1383</v>
      </c>
      <c r="H66" s="8">
        <f>IFERROR(VLOOKUP('Sesión 3'!K74,'Calificaciones Sesión 4'!$C$2:$D$4,2,FALSE),0)</f>
        <v>10</v>
      </c>
      <c r="I66" s="8">
        <f>IFERROR(VLOOKUP('Sesión 3'!L74,'Calificaciones Sesión 4'!$E$2:$F$4,2,FALSE),0)</f>
        <v>0</v>
      </c>
      <c r="J66" s="8">
        <f>IFERROR(VLOOKUP('Sesión 3'!M74,'Calificaciones Sesión 4'!$E$2:$F$4,2,FALSE),0)</f>
        <v>0</v>
      </c>
      <c r="K66" s="8">
        <f>IFERROR(10/MAX('Sesión 3'!N$4:N$986)*'Sesión 3'!N74,0)</f>
        <v>0</v>
      </c>
      <c r="L66" s="8">
        <f>IFERROR(VLOOKUP('Sesión 3'!O74,'Calificaciones Sesión 4'!$E$2:$F$4,2,FALSE),0)</f>
        <v>0</v>
      </c>
      <c r="M66" s="256">
        <f>IFERROR(VLOOKUP('Sesión 3'!P74,'Calificaciones Sesión 4'!$A$2:$B65,2,FALSE),0)</f>
        <v>10</v>
      </c>
      <c r="N66" s="254">
        <f t="shared" si="1"/>
        <v>30</v>
      </c>
    </row>
    <row r="67" spans="1:14" ht="76.5">
      <c r="A67" s="1" t="str">
        <f>IF(ISBLANK('Sesión 3'!A75),"",'Sesión 3'!A75)</f>
        <v>S71</v>
      </c>
      <c r="B67" s="107" t="str">
        <f>IF(ISBLANK('Sesión 3'!B75),"",'Sesión 3'!B75)</f>
        <v>Impuesto al consumo de cigarrillos y tabaco elaborado de origen nacional</v>
      </c>
      <c r="C67" s="8">
        <f>IFERROR(10/MAX('Sesión 3'!F$4:F$986)*'Sesión 3'!F75,0)</f>
        <v>5.5017775393409109E-2</v>
      </c>
      <c r="D67" s="8">
        <f>IFERROR(10/MAX('Sesión 3'!G$4:G$986)*'Sesión 3'!G75,0)</f>
        <v>0.18998248573984469</v>
      </c>
      <c r="E67" s="8">
        <f>IFERROR(10/MAX('Sesión 3'!H$4:H$986)*'Sesión 3'!H75,0)</f>
        <v>5.8628013479892863E-5</v>
      </c>
      <c r="F67" s="8">
        <f>IFERROR(10/MAX('Sesión 3'!I$4:I$986)*'Sesión 3'!I75,0)</f>
        <v>10</v>
      </c>
      <c r="G67" s="8" t="s">
        <v>1383</v>
      </c>
      <c r="H67" s="8">
        <f>IFERROR(VLOOKUP('Sesión 3'!K75,'Calificaciones Sesión 4'!$C$2:$D$4,2,FALSE),0)</f>
        <v>10</v>
      </c>
      <c r="I67" s="8">
        <f>IFERROR(VLOOKUP('Sesión 3'!L75,'Calificaciones Sesión 4'!$E$2:$F$4,2,FALSE),0)</f>
        <v>5</v>
      </c>
      <c r="J67" s="8">
        <f>IFERROR(VLOOKUP('Sesión 3'!M75,'Calificaciones Sesión 4'!$E$2:$F$4,2,FALSE),0)</f>
        <v>10</v>
      </c>
      <c r="K67" s="8">
        <f>IFERROR(10/MAX('Sesión 3'!N$4:N$986)*'Sesión 3'!N75,0)</f>
        <v>0</v>
      </c>
      <c r="L67" s="8">
        <f>IFERROR(VLOOKUP('Sesión 3'!O75,'Calificaciones Sesión 4'!$E$2:$F$4,2,FALSE),0)</f>
        <v>0</v>
      </c>
      <c r="M67" s="256">
        <f>IFERROR(VLOOKUP('Sesión 3'!P75,'Calificaciones Sesión 4'!$A$2:$B66,2,FALSE),0)</f>
        <v>10</v>
      </c>
      <c r="N67" s="254">
        <f t="shared" si="1"/>
        <v>45.245058889146733</v>
      </c>
    </row>
    <row r="68" spans="1:14" ht="51">
      <c r="A68" s="1" t="str">
        <f>IF(ISBLANK('Sesión 3'!A76),"",'Sesión 3'!A76)</f>
        <v>S72</v>
      </c>
      <c r="B68" s="107" t="str">
        <f>IF(ISBLANK('Sesión 3'!B76),"",'Sesión 3'!B76)</f>
        <v>Cambio de sede de un establecimiento educativo</v>
      </c>
      <c r="C68" s="8">
        <f>IFERROR(10/MAX('Sesión 3'!F$4:F$986)*'Sesión 3'!F76,0)</f>
        <v>0</v>
      </c>
      <c r="D68" s="8">
        <f>IFERROR(10/MAX('Sesión 3'!G$4:G$986)*'Sesión 3'!G76,0)</f>
        <v>0</v>
      </c>
      <c r="E68" s="8">
        <f>IFERROR(10/MAX('Sesión 3'!H$4:H$986)*'Sesión 3'!H76,0)</f>
        <v>1.7500899546236676E-6</v>
      </c>
      <c r="F68" s="8">
        <f>IFERROR(10/MAX('Sesión 3'!I$4:I$986)*'Sesión 3'!I76,0)</f>
        <v>10</v>
      </c>
      <c r="G68" s="8" t="s">
        <v>1383</v>
      </c>
      <c r="H68" s="8">
        <f>IFERROR(VLOOKUP('Sesión 3'!K76,'Calificaciones Sesión 4'!$C$2:$D$4,2,FALSE),0)</f>
        <v>10</v>
      </c>
      <c r="I68" s="8">
        <f>IFERROR(VLOOKUP('Sesión 3'!L76,'Calificaciones Sesión 4'!$E$2:$F$4,2,FALSE),0)</f>
        <v>10</v>
      </c>
      <c r="J68" s="8">
        <f>IFERROR(VLOOKUP('Sesión 3'!M76,'Calificaciones Sesión 4'!$E$2:$F$4,2,FALSE),0)</f>
        <v>10</v>
      </c>
      <c r="K68" s="8">
        <f>IFERROR(10/MAX('Sesión 3'!N$4:N$986)*'Sesión 3'!N76,0)</f>
        <v>10</v>
      </c>
      <c r="L68" s="8">
        <f>IFERROR(VLOOKUP('Sesión 3'!O76,'Calificaciones Sesión 4'!$E$2:$F$4,2,FALSE),0)</f>
        <v>0</v>
      </c>
      <c r="M68" s="256">
        <f>IFERROR(VLOOKUP('Sesión 3'!P76,'Calificaciones Sesión 4'!$A$2:$B67,2,FALSE),0)</f>
        <v>10</v>
      </c>
      <c r="N68" s="254">
        <f t="shared" si="1"/>
        <v>60.00000175008995</v>
      </c>
    </row>
    <row r="69" spans="1:14" ht="76.5">
      <c r="A69" s="1" t="str">
        <f>IF(ISBLANK('Sesión 3'!A77),"",'Sesión 3'!A77)</f>
        <v>S73</v>
      </c>
      <c r="B69" s="107" t="str">
        <f>IF(ISBLANK('Sesión 3'!B77),"",'Sesión 3'!B77)</f>
        <v>Cambio de nombre o razón social de un establecimiento educativo estatal o privado</v>
      </c>
      <c r="C69" s="8">
        <f>IFERROR(10/MAX('Sesión 3'!F$4:F$986)*'Sesión 3'!F77,0)</f>
        <v>0</v>
      </c>
      <c r="D69" s="8">
        <f>IFERROR(10/MAX('Sesión 3'!G$4:G$986)*'Sesión 3'!G77,0)</f>
        <v>0</v>
      </c>
      <c r="E69" s="8">
        <f>IFERROR(10/MAX('Sesión 3'!H$4:H$986)*'Sesión 3'!H77,0)</f>
        <v>8.7504497731183378E-7</v>
      </c>
      <c r="F69" s="8">
        <f>IFERROR(10/MAX('Sesión 3'!I$4:I$986)*'Sesión 3'!I77,0)</f>
        <v>9</v>
      </c>
      <c r="G69" s="8" t="s">
        <v>1383</v>
      </c>
      <c r="H69" s="8">
        <f>IFERROR(VLOOKUP('Sesión 3'!K77,'Calificaciones Sesión 4'!$C$2:$D$4,2,FALSE),0)</f>
        <v>10</v>
      </c>
      <c r="I69" s="8">
        <f>IFERROR(VLOOKUP('Sesión 3'!L77,'Calificaciones Sesión 4'!$E$2:$F$4,2,FALSE),0)</f>
        <v>5</v>
      </c>
      <c r="J69" s="8">
        <f>IFERROR(VLOOKUP('Sesión 3'!M77,'Calificaciones Sesión 4'!$E$2:$F$4,2,FALSE),0)</f>
        <v>10</v>
      </c>
      <c r="K69" s="8">
        <f>IFERROR(10/MAX('Sesión 3'!N$4:N$986)*'Sesión 3'!N77,0)</f>
        <v>0</v>
      </c>
      <c r="L69" s="8">
        <f>IFERROR(VLOOKUP('Sesión 3'!O77,'Calificaciones Sesión 4'!$E$2:$F$4,2,FALSE),0)</f>
        <v>0</v>
      </c>
      <c r="M69" s="256">
        <f>IFERROR(VLOOKUP('Sesión 3'!P77,'Calificaciones Sesión 4'!$A$2:$B68,2,FALSE),0)</f>
        <v>10</v>
      </c>
      <c r="N69" s="254">
        <f t="shared" si="1"/>
        <v>44.000000875044975</v>
      </c>
    </row>
    <row r="70" spans="1:14" ht="38.25">
      <c r="A70" s="1" t="str">
        <f>IF(ISBLANK('Sesión 3'!A78),"",'Sesión 3'!A78)</f>
        <v>S74</v>
      </c>
      <c r="B70" s="107" t="str">
        <f>IF(ISBLANK('Sesión 3'!B78),"",'Sesión 3'!B78)</f>
        <v>Cambio de servicio de un vehículo</v>
      </c>
      <c r="C70" s="8">
        <f>IFERROR(10/MAX('Sesión 3'!F$4:F$986)*'Sesión 3'!F78,0)</f>
        <v>8.165399916109483E-5</v>
      </c>
      <c r="D70" s="8">
        <f>IFERROR(10/MAX('Sesión 3'!G$4:G$986)*'Sesión 3'!G78,0)</f>
        <v>0</v>
      </c>
      <c r="E70" s="8">
        <f>IFERROR(10/MAX('Sesión 3'!H$4:H$986)*'Sesión 3'!H78,0)</f>
        <v>2.6251349319355016E-6</v>
      </c>
      <c r="F70" s="8">
        <f>IFERROR(10/MAX('Sesión 3'!I$4:I$986)*'Sesión 3'!I78,0)</f>
        <v>10</v>
      </c>
      <c r="G70" s="8" t="s">
        <v>1383</v>
      </c>
      <c r="H70" s="8">
        <f>IFERROR(VLOOKUP('Sesión 3'!K78,'Calificaciones Sesión 4'!$C$2:$D$4,2,FALSE),0)</f>
        <v>10</v>
      </c>
      <c r="I70" s="8">
        <f>IFERROR(VLOOKUP('Sesión 3'!L78,'Calificaciones Sesión 4'!$E$2:$F$4,2,FALSE),0)</f>
        <v>0</v>
      </c>
      <c r="J70" s="8">
        <f>IFERROR(VLOOKUP('Sesión 3'!M78,'Calificaciones Sesión 4'!$E$2:$F$4,2,FALSE),0)</f>
        <v>10</v>
      </c>
      <c r="K70" s="8">
        <f>IFERROR(10/MAX('Sesión 3'!N$4:N$986)*'Sesión 3'!N78,0)</f>
        <v>0</v>
      </c>
      <c r="L70" s="8">
        <f>IFERROR(VLOOKUP('Sesión 3'!O78,'Calificaciones Sesión 4'!$E$2:$F$4,2,FALSE),0)</f>
        <v>0</v>
      </c>
      <c r="M70" s="256">
        <f>IFERROR(VLOOKUP('Sesión 3'!P78,'Calificaciones Sesión 4'!$A$2:$B69,2,FALSE),0)</f>
        <v>10</v>
      </c>
      <c r="N70" s="254">
        <f t="shared" si="1"/>
        <v>40.000084279134093</v>
      </c>
    </row>
    <row r="71" spans="1:14" ht="63.75">
      <c r="A71" s="1" t="str">
        <f>IF(ISBLANK('Sesión 3'!A79),"",'Sesión 3'!A79)</f>
        <v>S75</v>
      </c>
      <c r="B71" s="107" t="str">
        <f>IF(ISBLANK('Sesión 3'!B79),"",'Sesión 3'!B79)</f>
        <v>Ascenso o reubicación de nivel salarial en el escalafón docente oficial</v>
      </c>
      <c r="C71" s="8">
        <f>IFERROR(10/MAX('Sesión 3'!F$4:F$986)*'Sesión 3'!F79,0)</f>
        <v>0</v>
      </c>
      <c r="D71" s="8">
        <f>IFERROR(10/MAX('Sesión 3'!G$4:G$986)*'Sesión 3'!G79,0)</f>
        <v>0</v>
      </c>
      <c r="E71" s="8">
        <f>IFERROR(10/MAX('Sesión 3'!H$4:H$986)*'Sesión 3'!H79,0)</f>
        <v>4.9702554711312163E-4</v>
      </c>
      <c r="F71" s="8">
        <f>IFERROR(10/MAX('Sesión 3'!I$4:I$986)*'Sesión 3'!I79,0)</f>
        <v>10</v>
      </c>
      <c r="G71" s="8" t="s">
        <v>1383</v>
      </c>
      <c r="H71" s="8">
        <f>IFERROR(VLOOKUP('Sesión 3'!K79,'Calificaciones Sesión 4'!$C$2:$D$4,2,FALSE),0)</f>
        <v>10</v>
      </c>
      <c r="I71" s="8">
        <f>IFERROR(VLOOKUP('Sesión 3'!L79,'Calificaciones Sesión 4'!$E$2:$F$4,2,FALSE),0)</f>
        <v>5</v>
      </c>
      <c r="J71" s="8">
        <f>IFERROR(VLOOKUP('Sesión 3'!M79,'Calificaciones Sesión 4'!$E$2:$F$4,2,FALSE),0)</f>
        <v>10</v>
      </c>
      <c r="K71" s="8">
        <f>IFERROR(10/MAX('Sesión 3'!N$4:N$986)*'Sesión 3'!N79,0)</f>
        <v>0</v>
      </c>
      <c r="L71" s="8">
        <f>IFERROR(VLOOKUP('Sesión 3'!O79,'Calificaciones Sesión 4'!$E$2:$F$4,2,FALSE),0)</f>
        <v>0</v>
      </c>
      <c r="M71" s="256">
        <f>IFERROR(VLOOKUP('Sesión 3'!P79,'Calificaciones Sesión 4'!$A$2:$B70,2,FALSE),0)</f>
        <v>10</v>
      </c>
      <c r="N71" s="254">
        <f t="shared" si="1"/>
        <v>45.000497025547112</v>
      </c>
    </row>
    <row r="72" spans="1:14" ht="153">
      <c r="A72" s="1" t="str">
        <f>IF(ISBLANK('Sesión 3'!A80),"",'Sesión 3'!A80)</f>
        <v>S76</v>
      </c>
      <c r="B72" s="107" t="str">
        <f>IF(ISBLANK('Sesión 3'!B80),"",'Sesión 3'!B80)</f>
        <v>Registro o renovación de programas de las instituciones promovidas por particulares que ofrezcan el servicio educativo para el trabajo y el desarrollo humano</v>
      </c>
      <c r="C72" s="8">
        <f>IFERROR(10/MAX('Sesión 3'!F$4:F$986)*'Sesión 3'!F80,0)</f>
        <v>0</v>
      </c>
      <c r="D72" s="8">
        <f>IFERROR(10/MAX('Sesión 3'!G$4:G$986)*'Sesión 3'!G80,0)</f>
        <v>0</v>
      </c>
      <c r="E72" s="8">
        <f>IFERROR(10/MAX('Sesión 3'!H$4:H$986)*'Sesión 3'!H80,0)</f>
        <v>0</v>
      </c>
      <c r="F72" s="8">
        <f>IFERROR(10/MAX('Sesión 3'!I$4:I$986)*'Sesión 3'!I80,0)</f>
        <v>0</v>
      </c>
      <c r="G72" s="8" t="s">
        <v>1383</v>
      </c>
      <c r="H72" s="8">
        <f>IFERROR(VLOOKUP('Sesión 3'!K80,'Calificaciones Sesión 4'!$C$2:$D$4,2,FALSE),0)</f>
        <v>10</v>
      </c>
      <c r="I72" s="8">
        <f>IFERROR(VLOOKUP('Sesión 3'!L80,'Calificaciones Sesión 4'!$E$2:$F$4,2,FALSE),0)</f>
        <v>0</v>
      </c>
      <c r="J72" s="8">
        <f>IFERROR(VLOOKUP('Sesión 3'!M80,'Calificaciones Sesión 4'!$E$2:$F$4,2,FALSE),0)</f>
        <v>10</v>
      </c>
      <c r="K72" s="8">
        <f>IFERROR(10/MAX('Sesión 3'!N$4:N$986)*'Sesión 3'!N80,0)</f>
        <v>0</v>
      </c>
      <c r="L72" s="8">
        <f>IFERROR(VLOOKUP('Sesión 3'!O80,'Calificaciones Sesión 4'!$E$2:$F$4,2,FALSE),0)</f>
        <v>0</v>
      </c>
      <c r="M72" s="256">
        <f>IFERROR(VLOOKUP('Sesión 3'!P80,'Calificaciones Sesión 4'!$A$2:$B71,2,FALSE),0)</f>
        <v>10</v>
      </c>
      <c r="N72" s="254">
        <f t="shared" si="1"/>
        <v>30</v>
      </c>
    </row>
    <row r="73" spans="1:14" ht="89.25">
      <c r="A73" s="1" t="str">
        <f>IF(ISBLANK('Sesión 3'!A81),"",'Sesión 3'!A81)</f>
        <v>S77</v>
      </c>
      <c r="B73" s="107" t="str">
        <f>IF(ISBLANK('Sesión 3'!B81),"",'Sesión 3'!B81)</f>
        <v>Inscripción de dignatarios de las organizaciones comunales de primero y segundo grado</v>
      </c>
      <c r="C73" s="8">
        <f>IFERROR(10/MAX('Sesión 3'!F$4:F$986)*'Sesión 3'!F81,0)</f>
        <v>0</v>
      </c>
      <c r="D73" s="8">
        <f>IFERROR(10/MAX('Sesión 3'!G$4:G$986)*'Sesión 3'!G81,0)</f>
        <v>0</v>
      </c>
      <c r="E73" s="8">
        <f>IFERROR(10/MAX('Sesión 3'!H$4:H$986)*'Sesión 3'!H81,0)</f>
        <v>7.1053652157720905E-4</v>
      </c>
      <c r="F73" s="8">
        <f>IFERROR(10/MAX('Sesión 3'!I$4:I$986)*'Sesión 3'!I81,0)</f>
        <v>10</v>
      </c>
      <c r="G73" s="8" t="s">
        <v>1383</v>
      </c>
      <c r="H73" s="8">
        <f>IFERROR(VLOOKUP('Sesión 3'!K81,'Calificaciones Sesión 4'!$C$2:$D$4,2,FALSE),0)</f>
        <v>10</v>
      </c>
      <c r="I73" s="8">
        <f>IFERROR(VLOOKUP('Sesión 3'!L81,'Calificaciones Sesión 4'!$E$2:$F$4,2,FALSE),0)</f>
        <v>10</v>
      </c>
      <c r="J73" s="8">
        <f>IFERROR(VLOOKUP('Sesión 3'!M81,'Calificaciones Sesión 4'!$E$2:$F$4,2,FALSE),0)</f>
        <v>10</v>
      </c>
      <c r="K73" s="8">
        <f>IFERROR(10/MAX('Sesión 3'!N$4:N$986)*'Sesión 3'!N81,0)</f>
        <v>10</v>
      </c>
      <c r="L73" s="8">
        <f>IFERROR(VLOOKUP('Sesión 3'!O81,'Calificaciones Sesión 4'!$E$2:$F$4,2,FALSE),0)</f>
        <v>0</v>
      </c>
      <c r="M73" s="256">
        <f>IFERROR(VLOOKUP('Sesión 3'!P81,'Calificaciones Sesión 4'!$A$2:$B72,2,FALSE),0)</f>
        <v>10</v>
      </c>
      <c r="N73" s="254">
        <f t="shared" si="1"/>
        <v>60.000710536521581</v>
      </c>
    </row>
    <row r="74" spans="1:14" ht="38.25">
      <c r="A74" s="1" t="str">
        <f>IF(ISBLANK('Sesión 3'!A82),"",'Sesión 3'!A82)</f>
        <v>S78</v>
      </c>
      <c r="B74" s="107" t="str">
        <f>IF(ISBLANK('Sesión 3'!B82),"",'Sesión 3'!B82)</f>
        <v>Impuesto sobre vehículos automotores</v>
      </c>
      <c r="C74" s="8">
        <f>IFERROR(10/MAX('Sesión 3'!F$4:F$986)*'Sesión 3'!F82,0)</f>
        <v>1.7682767521991722</v>
      </c>
      <c r="D74" s="8">
        <f>IFERROR(10/MAX('Sesión 3'!G$4:G$986)*'Sesión 3'!G82,0)</f>
        <v>10</v>
      </c>
      <c r="E74" s="8">
        <f>IFERROR(10/MAX('Sesión 3'!H$4:H$986)*'Sesión 3'!H82,0)</f>
        <v>0.10191211328262272</v>
      </c>
      <c r="F74" s="8">
        <f>IFERROR(10/MAX('Sesión 3'!I$4:I$986)*'Sesión 3'!I82,0)</f>
        <v>10</v>
      </c>
      <c r="G74" s="8" t="s">
        <v>1383</v>
      </c>
      <c r="H74" s="8">
        <f>IFERROR(VLOOKUP('Sesión 3'!K82,'Calificaciones Sesión 4'!$C$2:$D$4,2,FALSE),0)</f>
        <v>10</v>
      </c>
      <c r="I74" s="8">
        <f>IFERROR(VLOOKUP('Sesión 3'!L82,'Calificaciones Sesión 4'!$E$2:$F$4,2,FALSE),0)</f>
        <v>10</v>
      </c>
      <c r="J74" s="8">
        <f>IFERROR(VLOOKUP('Sesión 3'!M82,'Calificaciones Sesión 4'!$E$2:$F$4,2,FALSE),0)</f>
        <v>10</v>
      </c>
      <c r="K74" s="8">
        <f>IFERROR(10/MAX('Sesión 3'!N$4:N$986)*'Sesión 3'!N82,0)</f>
        <v>0</v>
      </c>
      <c r="L74" s="8">
        <f>IFERROR(VLOOKUP('Sesión 3'!O82,'Calificaciones Sesión 4'!$E$2:$F$4,2,FALSE),0)</f>
        <v>0</v>
      </c>
      <c r="M74" s="256">
        <f>IFERROR(VLOOKUP('Sesión 3'!P82,'Calificaciones Sesión 4'!$A$2:$B73,2,FALSE),0)</f>
        <v>0</v>
      </c>
      <c r="N74" s="254">
        <f t="shared" ref="N74:N109" si="2">SUM(C74:M74)</f>
        <v>51.870188865481794</v>
      </c>
    </row>
    <row r="75" spans="1:14" ht="63.75">
      <c r="A75" s="1" t="str">
        <f>IF(ISBLANK('Sesión 3'!A83),"",'Sesión 3'!A83)</f>
        <v>S79</v>
      </c>
      <c r="B75" s="107" t="str">
        <f>IF(ISBLANK('Sesión 3'!B83),"",'Sesión 3'!B83)</f>
        <v>Fusión o conversión de establecimientos educativos oficiales</v>
      </c>
      <c r="C75" s="8">
        <f>IFERROR(10/MAX('Sesión 3'!F$4:F$986)*'Sesión 3'!F83,0)</f>
        <v>0</v>
      </c>
      <c r="D75" s="8">
        <f>IFERROR(10/MAX('Sesión 3'!G$4:G$986)*'Sesión 3'!G83,0)</f>
        <v>0</v>
      </c>
      <c r="E75" s="8">
        <f>IFERROR(10/MAX('Sesión 3'!H$4:H$986)*'Sesión 3'!H83,0)</f>
        <v>0</v>
      </c>
      <c r="F75" s="8">
        <f>IFERROR(10/MAX('Sesión 3'!I$4:I$986)*'Sesión 3'!I83,0)</f>
        <v>0</v>
      </c>
      <c r="G75" s="8" t="s">
        <v>1383</v>
      </c>
      <c r="H75" s="8">
        <f>IFERROR(VLOOKUP('Sesión 3'!K83,'Calificaciones Sesión 4'!$C$2:$D$4,2,FALSE),0)</f>
        <v>10</v>
      </c>
      <c r="I75" s="8">
        <f>IFERROR(VLOOKUP('Sesión 3'!L83,'Calificaciones Sesión 4'!$E$2:$F$4,2,FALSE),0)</f>
        <v>0</v>
      </c>
      <c r="J75" s="8">
        <f>IFERROR(VLOOKUP('Sesión 3'!M83,'Calificaciones Sesión 4'!$E$2:$F$4,2,FALSE),0)</f>
        <v>10</v>
      </c>
      <c r="K75" s="8">
        <f>IFERROR(10/MAX('Sesión 3'!N$4:N$986)*'Sesión 3'!N83,0)</f>
        <v>0</v>
      </c>
      <c r="L75" s="8">
        <f>IFERROR(VLOOKUP('Sesión 3'!O83,'Calificaciones Sesión 4'!$E$2:$F$4,2,FALSE),0)</f>
        <v>0</v>
      </c>
      <c r="M75" s="256">
        <f>IFERROR(VLOOKUP('Sesión 3'!P83,'Calificaciones Sesión 4'!$A$2:$B74,2,FALSE),0)</f>
        <v>10</v>
      </c>
      <c r="N75" s="254">
        <f t="shared" si="2"/>
        <v>30</v>
      </c>
    </row>
    <row r="76" spans="1:14" ht="51">
      <c r="A76" s="1" t="str">
        <f>IF(ISBLANK('Sesión 3'!A84),"",'Sesión 3'!A84)</f>
        <v>S80</v>
      </c>
      <c r="B76" s="107" t="str">
        <f>IF(ISBLANK('Sesión 3'!B84),"",'Sesión 3'!B84)</f>
        <v>Traspaso de propiedad de remolques y semirremolques</v>
      </c>
      <c r="C76" s="8">
        <f>IFERROR(10/MAX('Sesión 3'!F$4:F$986)*'Sesión 3'!F84,0)</f>
        <v>0</v>
      </c>
      <c r="D76" s="8">
        <f>IFERROR(10/MAX('Sesión 3'!G$4:G$986)*'Sesión 3'!G84,0)</f>
        <v>0</v>
      </c>
      <c r="E76" s="8">
        <f>IFERROR(10/MAX('Sesión 3'!H$4:H$986)*'Sesión 3'!H84,0)</f>
        <v>0</v>
      </c>
      <c r="F76" s="8">
        <f>IFERROR(10/MAX('Sesión 3'!I$4:I$986)*'Sesión 3'!I84,0)</f>
        <v>10</v>
      </c>
      <c r="G76" s="8" t="s">
        <v>1383</v>
      </c>
      <c r="H76" s="8">
        <f>IFERROR(VLOOKUP('Sesión 3'!K84,'Calificaciones Sesión 4'!$C$2:$D$4,2,FALSE),0)</f>
        <v>10</v>
      </c>
      <c r="I76" s="8">
        <f>IFERROR(VLOOKUP('Sesión 3'!L84,'Calificaciones Sesión 4'!$E$2:$F$4,2,FALSE),0)</f>
        <v>0</v>
      </c>
      <c r="J76" s="8">
        <f>IFERROR(VLOOKUP('Sesión 3'!M84,'Calificaciones Sesión 4'!$E$2:$F$4,2,FALSE),0)</f>
        <v>0</v>
      </c>
      <c r="K76" s="8">
        <f>IFERROR(10/MAX('Sesión 3'!N$4:N$986)*'Sesión 3'!N84,0)</f>
        <v>0</v>
      </c>
      <c r="L76" s="8">
        <f>IFERROR(VLOOKUP('Sesión 3'!O84,'Calificaciones Sesión 4'!$E$2:$F$4,2,FALSE),0)</f>
        <v>0</v>
      </c>
      <c r="M76" s="256">
        <f>IFERROR(VLOOKUP('Sesión 3'!P84,'Calificaciones Sesión 4'!$A$2:$B75,2,FALSE),0)</f>
        <v>10</v>
      </c>
      <c r="N76" s="254">
        <f t="shared" si="2"/>
        <v>30</v>
      </c>
    </row>
    <row r="77" spans="1:14" ht="38.25">
      <c r="A77" s="1" t="str">
        <f>IF(ISBLANK('Sesión 3'!A85),"",'Sesión 3'!A85)</f>
        <v>S81</v>
      </c>
      <c r="B77" s="107" t="str">
        <f>IF(ISBLANK('Sesión 3'!B85),"",'Sesión 3'!B85)</f>
        <v>Pensión de jubilación por aportes</v>
      </c>
      <c r="C77" s="8">
        <f>IFERROR(10/MAX('Sesión 3'!F$4:F$986)*'Sesión 3'!F85,0)</f>
        <v>0</v>
      </c>
      <c r="D77" s="8">
        <f>IFERROR(10/MAX('Sesión 3'!G$4:G$986)*'Sesión 3'!G85,0)</f>
        <v>0</v>
      </c>
      <c r="E77" s="8">
        <f>IFERROR(10/MAX('Sesión 3'!H$4:H$986)*'Sesión 3'!H85,0)</f>
        <v>0</v>
      </c>
      <c r="F77" s="8">
        <f>IFERROR(10/MAX('Sesión 3'!I$4:I$986)*'Sesión 3'!I85,0)</f>
        <v>0</v>
      </c>
      <c r="G77" s="8" t="s">
        <v>1383</v>
      </c>
      <c r="H77" s="8">
        <f>IFERROR(VLOOKUP('Sesión 3'!K85,'Calificaciones Sesión 4'!$C$2:$D$4,2,FALSE),0)</f>
        <v>10</v>
      </c>
      <c r="I77" s="8">
        <f>IFERROR(VLOOKUP('Sesión 3'!L85,'Calificaciones Sesión 4'!$E$2:$F$4,2,FALSE),0)</f>
        <v>10</v>
      </c>
      <c r="J77" s="8">
        <f>IFERROR(VLOOKUP('Sesión 3'!M85,'Calificaciones Sesión 4'!$E$2:$F$4,2,FALSE),0)</f>
        <v>10</v>
      </c>
      <c r="K77" s="8">
        <f>IFERROR(10/MAX('Sesión 3'!N$4:N$986)*'Sesión 3'!N85,0)</f>
        <v>0</v>
      </c>
      <c r="L77" s="8">
        <f>IFERROR(VLOOKUP('Sesión 3'!O85,'Calificaciones Sesión 4'!$E$2:$F$4,2,FALSE),0)</f>
        <v>0</v>
      </c>
      <c r="M77" s="256">
        <f>IFERROR(VLOOKUP('Sesión 3'!P85,'Calificaciones Sesión 4'!$A$2:$B76,2,FALSE),0)</f>
        <v>10</v>
      </c>
      <c r="N77" s="254">
        <f t="shared" si="2"/>
        <v>40</v>
      </c>
    </row>
    <row r="78" spans="1:14" ht="51">
      <c r="A78" s="1" t="str">
        <f>IF(ISBLANK('Sesión 3'!A86),"",'Sesión 3'!A86)</f>
        <v>S82</v>
      </c>
      <c r="B78" s="107" t="str">
        <f>IF(ISBLANK('Sesión 3'!B86),"",'Sesión 3'!B86)</f>
        <v>Sustitución pensional para docentes oficiales</v>
      </c>
      <c r="C78" s="8">
        <f>IFERROR(10/MAX('Sesión 3'!F$4:F$986)*'Sesión 3'!F86,0)</f>
        <v>0</v>
      </c>
      <c r="D78" s="8">
        <f>IFERROR(10/MAX('Sesión 3'!G$4:G$986)*'Sesión 3'!G86,0)</f>
        <v>0</v>
      </c>
      <c r="E78" s="8">
        <f>IFERROR(10/MAX('Sesión 3'!H$4:H$986)*'Sesión 3'!H86,0)</f>
        <v>3.1501619183226015E-5</v>
      </c>
      <c r="F78" s="8">
        <f>IFERROR(10/MAX('Sesión 3'!I$4:I$986)*'Sesión 3'!I86,0)</f>
        <v>9</v>
      </c>
      <c r="G78" s="8" t="s">
        <v>1383</v>
      </c>
      <c r="H78" s="8">
        <f>IFERROR(VLOOKUP('Sesión 3'!K86,'Calificaciones Sesión 4'!$C$2:$D$4,2,FALSE),0)</f>
        <v>10</v>
      </c>
      <c r="I78" s="8">
        <f>IFERROR(VLOOKUP('Sesión 3'!L86,'Calificaciones Sesión 4'!$E$2:$F$4,2,FALSE),0)</f>
        <v>10</v>
      </c>
      <c r="J78" s="8">
        <f>IFERROR(VLOOKUP('Sesión 3'!M86,'Calificaciones Sesión 4'!$E$2:$F$4,2,FALSE),0)</f>
        <v>10</v>
      </c>
      <c r="K78" s="8">
        <f>IFERROR(10/MAX('Sesión 3'!N$4:N$986)*'Sesión 3'!N86,0)</f>
        <v>0</v>
      </c>
      <c r="L78" s="8">
        <f>IFERROR(VLOOKUP('Sesión 3'!O86,'Calificaciones Sesión 4'!$E$2:$F$4,2,FALSE),0)</f>
        <v>0</v>
      </c>
      <c r="M78" s="256">
        <f>IFERROR(VLOOKUP('Sesión 3'!P86,'Calificaciones Sesión 4'!$A$2:$B77,2,FALSE),0)</f>
        <v>10</v>
      </c>
      <c r="N78" s="254">
        <f t="shared" si="2"/>
        <v>49.000031501619183</v>
      </c>
    </row>
    <row r="79" spans="1:14" ht="25.5">
      <c r="A79" s="1" t="str">
        <f>IF(ISBLANK('Sesión 3'!A87),"",'Sesión 3'!A87)</f>
        <v>S83</v>
      </c>
      <c r="B79" s="107" t="str">
        <f>IF(ISBLANK('Sesión 3'!B87),"",'Sesión 3'!B87)</f>
        <v>Tornaguía de movilización</v>
      </c>
      <c r="C79" s="8">
        <f>IFERROR(10/MAX('Sesión 3'!F$4:F$986)*'Sesión 3'!F87,0)</f>
        <v>0</v>
      </c>
      <c r="D79" s="8">
        <f>IFERROR(10/MAX('Sesión 3'!G$4:G$986)*'Sesión 3'!G87,0)</f>
        <v>0.18998248573984469</v>
      </c>
      <c r="E79" s="8">
        <f>IFERROR(10/MAX('Sesión 3'!H$4:H$986)*'Sesión 3'!H87,0)</f>
        <v>3.5001799092473351E-6</v>
      </c>
      <c r="F79" s="8">
        <f>IFERROR(10/MAX('Sesión 3'!I$4:I$986)*'Sesión 3'!I87,0)</f>
        <v>10</v>
      </c>
      <c r="G79" s="8" t="s">
        <v>1383</v>
      </c>
      <c r="H79" s="8">
        <f>IFERROR(VLOOKUP('Sesión 3'!K87,'Calificaciones Sesión 4'!$C$2:$D$4,2,FALSE),0)</f>
        <v>10</v>
      </c>
      <c r="I79" s="8">
        <f>IFERROR(VLOOKUP('Sesión 3'!L87,'Calificaciones Sesión 4'!$E$2:$F$4,2,FALSE),0)</f>
        <v>5</v>
      </c>
      <c r="J79" s="8">
        <f>IFERROR(VLOOKUP('Sesión 3'!M87,'Calificaciones Sesión 4'!$E$2:$F$4,2,FALSE),0)</f>
        <v>10</v>
      </c>
      <c r="K79" s="8">
        <f>IFERROR(10/MAX('Sesión 3'!N$4:N$986)*'Sesión 3'!N87,0)</f>
        <v>0</v>
      </c>
      <c r="L79" s="8">
        <f>IFERROR(VLOOKUP('Sesión 3'!O87,'Calificaciones Sesión 4'!$E$2:$F$4,2,FALSE),0)</f>
        <v>0</v>
      </c>
      <c r="M79" s="256">
        <f>IFERROR(VLOOKUP('Sesión 3'!P87,'Calificaciones Sesión 4'!$A$2:$B78,2,FALSE),0)</f>
        <v>10</v>
      </c>
      <c r="N79" s="254">
        <f t="shared" si="2"/>
        <v>45.189985985919755</v>
      </c>
    </row>
    <row r="80" spans="1:14" ht="51">
      <c r="A80" s="1" t="str">
        <f>IF(ISBLANK('Sesión 3'!A88),"",'Sesión 3'!A88)</f>
        <v>S84</v>
      </c>
      <c r="B80" s="107" t="str">
        <f>IF(ISBLANK('Sesión 3'!B88),"",'Sesión 3'!B88)</f>
        <v>Regrabación de motor de un vehículo automotor</v>
      </c>
      <c r="C80" s="8">
        <f>IFERROR(10/MAX('Sesión 3'!F$4:F$986)*'Sesión 3'!F88,0)</f>
        <v>1.5540282217601649E-4</v>
      </c>
      <c r="D80" s="8">
        <f>IFERROR(10/MAX('Sesión 3'!G$4:G$986)*'Sesión 3'!G88,0)</f>
        <v>0</v>
      </c>
      <c r="E80" s="8">
        <f>IFERROR(10/MAX('Sesión 3'!H$4:H$986)*'Sesión 3'!H88,0)</f>
        <v>7.0003598184946703E-6</v>
      </c>
      <c r="F80" s="8">
        <f>IFERROR(10/MAX('Sesión 3'!I$4:I$986)*'Sesión 3'!I88,0)</f>
        <v>10</v>
      </c>
      <c r="G80" s="8" t="s">
        <v>1383</v>
      </c>
      <c r="H80" s="8">
        <f>IFERROR(VLOOKUP('Sesión 3'!K88,'Calificaciones Sesión 4'!$C$2:$D$4,2,FALSE),0)</f>
        <v>10</v>
      </c>
      <c r="I80" s="8">
        <f>IFERROR(VLOOKUP('Sesión 3'!L88,'Calificaciones Sesión 4'!$E$2:$F$4,2,FALSE),0)</f>
        <v>5</v>
      </c>
      <c r="J80" s="8">
        <f>IFERROR(VLOOKUP('Sesión 3'!M88,'Calificaciones Sesión 4'!$E$2:$F$4,2,FALSE),0)</f>
        <v>5</v>
      </c>
      <c r="K80" s="8">
        <f>IFERROR(10/MAX('Sesión 3'!N$4:N$986)*'Sesión 3'!N88,0)</f>
        <v>0</v>
      </c>
      <c r="L80" s="8">
        <f>IFERROR(VLOOKUP('Sesión 3'!O88,'Calificaciones Sesión 4'!$E$2:$F$4,2,FALSE),0)</f>
        <v>0</v>
      </c>
      <c r="M80" s="256">
        <f>IFERROR(VLOOKUP('Sesión 3'!P88,'Calificaciones Sesión 4'!$A$2:$B79,2,FALSE),0)</f>
        <v>10</v>
      </c>
      <c r="N80" s="254">
        <f t="shared" si="2"/>
        <v>40.000162403181996</v>
      </c>
    </row>
    <row r="81" spans="1:14" ht="63.75">
      <c r="A81" s="1" t="str">
        <f>IF(ISBLANK('Sesión 3'!A89),"",'Sesión 3'!A89)</f>
        <v>S85</v>
      </c>
      <c r="B81" s="107" t="str">
        <f>IF(ISBLANK('Sesión 3'!B89),"",'Sesión 3'!B89)</f>
        <v>Cesantías definitivas a beneficiarios de un docente fallecido</v>
      </c>
      <c r="C81" s="8">
        <f>IFERROR(10/MAX('Sesión 3'!F$4:F$986)*'Sesión 3'!F89,0)</f>
        <v>0</v>
      </c>
      <c r="D81" s="8">
        <f>IFERROR(10/MAX('Sesión 3'!G$4:G$986)*'Sesión 3'!G89,0)</f>
        <v>0</v>
      </c>
      <c r="E81" s="8">
        <f>IFERROR(10/MAX('Sesión 3'!H$4:H$986)*'Sesión 3'!H89,0)</f>
        <v>1.3125674659677507E-5</v>
      </c>
      <c r="F81" s="8">
        <f>IFERROR(10/MAX('Sesión 3'!I$4:I$986)*'Sesión 3'!I89,0)</f>
        <v>10</v>
      </c>
      <c r="G81" s="8" t="s">
        <v>1383</v>
      </c>
      <c r="H81" s="8">
        <f>IFERROR(VLOOKUP('Sesión 3'!K89,'Calificaciones Sesión 4'!$C$2:$D$4,2,FALSE),0)</f>
        <v>10</v>
      </c>
      <c r="I81" s="8">
        <f>IFERROR(VLOOKUP('Sesión 3'!L89,'Calificaciones Sesión 4'!$E$2:$F$4,2,FALSE),0)</f>
        <v>10</v>
      </c>
      <c r="J81" s="8">
        <f>IFERROR(VLOOKUP('Sesión 3'!M89,'Calificaciones Sesión 4'!$E$2:$F$4,2,FALSE),0)</f>
        <v>10</v>
      </c>
      <c r="K81" s="8">
        <f>IFERROR(10/MAX('Sesión 3'!N$4:N$986)*'Sesión 3'!N89,0)</f>
        <v>0</v>
      </c>
      <c r="L81" s="8">
        <f>IFERROR(VLOOKUP('Sesión 3'!O89,'Calificaciones Sesión 4'!$E$2:$F$4,2,FALSE),0)</f>
        <v>0</v>
      </c>
      <c r="M81" s="256">
        <f>IFERROR(VLOOKUP('Sesión 3'!P89,'Calificaciones Sesión 4'!$A$2:$B80,2,FALSE),0)</f>
        <v>10</v>
      </c>
      <c r="N81" s="254">
        <f t="shared" si="2"/>
        <v>50.000013125674656</v>
      </c>
    </row>
    <row r="82" spans="1:14" ht="51">
      <c r="A82" s="1" t="str">
        <f>IF(ISBLANK('Sesión 3'!A90),"",'Sesión 3'!A90)</f>
        <v>S86</v>
      </c>
      <c r="B82" s="107" t="str">
        <f>IF(ISBLANK('Sesión 3'!B90),"",'Sesión 3'!B90)</f>
        <v>Reliquidación pensional para docentes oficiales</v>
      </c>
      <c r="C82" s="8">
        <f>IFERROR(10/MAX('Sesión 3'!F$4:F$986)*'Sesión 3'!F90,0)</f>
        <v>0</v>
      </c>
      <c r="D82" s="8">
        <f>IFERROR(10/MAX('Sesión 3'!G$4:G$986)*'Sesión 3'!G90,0)</f>
        <v>0</v>
      </c>
      <c r="E82" s="8">
        <f>IFERROR(10/MAX('Sesión 3'!H$4:H$986)*'Sesión 3'!H90,0)</f>
        <v>8.1379182890000543E-5</v>
      </c>
      <c r="F82" s="8">
        <f>IFERROR(10/MAX('Sesión 3'!I$4:I$986)*'Sesión 3'!I90,0)</f>
        <v>9</v>
      </c>
      <c r="G82" s="8" t="s">
        <v>1383</v>
      </c>
      <c r="H82" s="8">
        <f>IFERROR(VLOOKUP('Sesión 3'!K90,'Calificaciones Sesión 4'!$C$2:$D$4,2,FALSE),0)</f>
        <v>10</v>
      </c>
      <c r="I82" s="8">
        <f>IFERROR(VLOOKUP('Sesión 3'!L90,'Calificaciones Sesión 4'!$E$2:$F$4,2,FALSE),0)</f>
        <v>5</v>
      </c>
      <c r="J82" s="8">
        <f>IFERROR(VLOOKUP('Sesión 3'!M90,'Calificaciones Sesión 4'!$E$2:$F$4,2,FALSE),0)</f>
        <v>10</v>
      </c>
      <c r="K82" s="8">
        <f>IFERROR(10/MAX('Sesión 3'!N$4:N$986)*'Sesión 3'!N90,0)</f>
        <v>0</v>
      </c>
      <c r="L82" s="8">
        <f>IFERROR(VLOOKUP('Sesión 3'!O90,'Calificaciones Sesión 4'!$E$2:$F$4,2,FALSE),0)</f>
        <v>0</v>
      </c>
      <c r="M82" s="256">
        <f>IFERROR(VLOOKUP('Sesión 3'!P90,'Calificaciones Sesión 4'!$A$2:$B81,2,FALSE),0)</f>
        <v>10</v>
      </c>
      <c r="N82" s="254">
        <f t="shared" si="2"/>
        <v>44.000081379182888</v>
      </c>
    </row>
    <row r="83" spans="1:14" ht="38.25">
      <c r="A83" s="1" t="str">
        <f>IF(ISBLANK('Sesión 3'!A91),"",'Sesión 3'!A91)</f>
        <v>S87</v>
      </c>
      <c r="B83" s="107" t="str">
        <f>IF(ISBLANK('Sesión 3'!B91),"",'Sesión 3'!B91)</f>
        <v>Renovación de la licencia de conducción</v>
      </c>
      <c r="C83" s="8">
        <f>IFERROR(10/MAX('Sesión 3'!F$4:F$986)*'Sesión 3'!F91,0)</f>
        <v>3.9103896239077283E-4</v>
      </c>
      <c r="D83" s="8">
        <f>IFERROR(10/MAX('Sesión 3'!G$4:G$986)*'Sesión 3'!G91,0)</f>
        <v>0</v>
      </c>
      <c r="E83" s="8">
        <f>IFERROR(10/MAX('Sesión 3'!H$4:H$986)*'Sesión 3'!H91,0)</f>
        <v>1.7500899546236677E-4</v>
      </c>
      <c r="F83" s="8">
        <f>IFERROR(10/MAX('Sesión 3'!I$4:I$986)*'Sesión 3'!I91,0)</f>
        <v>10</v>
      </c>
      <c r="G83" s="8" t="s">
        <v>1383</v>
      </c>
      <c r="H83" s="8">
        <f>IFERROR(VLOOKUP('Sesión 3'!K91,'Calificaciones Sesión 4'!$C$2:$D$4,2,FALSE),0)</f>
        <v>10</v>
      </c>
      <c r="I83" s="8">
        <f>IFERROR(VLOOKUP('Sesión 3'!L91,'Calificaciones Sesión 4'!$E$2:$F$4,2,FALSE),0)</f>
        <v>10</v>
      </c>
      <c r="J83" s="8">
        <f>IFERROR(VLOOKUP('Sesión 3'!M91,'Calificaciones Sesión 4'!$E$2:$F$4,2,FALSE),0)</f>
        <v>10</v>
      </c>
      <c r="K83" s="8">
        <f>IFERROR(10/MAX('Sesión 3'!N$4:N$986)*'Sesión 3'!N91,0)</f>
        <v>10</v>
      </c>
      <c r="L83" s="8">
        <f>IFERROR(VLOOKUP('Sesión 3'!O91,'Calificaciones Sesión 4'!$E$2:$F$4,2,FALSE),0)</f>
        <v>0</v>
      </c>
      <c r="M83" s="256">
        <f>IFERROR(VLOOKUP('Sesión 3'!P91,'Calificaciones Sesión 4'!$A$2:$B82,2,FALSE),0)</f>
        <v>10</v>
      </c>
      <c r="N83" s="254">
        <f t="shared" si="2"/>
        <v>60.000566047957854</v>
      </c>
    </row>
    <row r="84" spans="1:14" ht="89.25">
      <c r="A84" s="1" t="str">
        <f>IF(ISBLANK('Sesión 3'!A92),"",'Sesión 3'!A92)</f>
        <v>S88</v>
      </c>
      <c r="B84" s="107" t="str">
        <f>IF(ISBLANK('Sesión 3'!B92),"",'Sesión 3'!B92)</f>
        <v>Cambio de motor de maquinaria agrícola industrial y de construcción autopropulsada</v>
      </c>
      <c r="C84" s="8">
        <f>IFERROR(10/MAX('Sesión 3'!F$4:F$986)*'Sesión 3'!F92,0)</f>
        <v>0</v>
      </c>
      <c r="D84" s="8">
        <f>IFERROR(10/MAX('Sesión 3'!G$4:G$986)*'Sesión 3'!G92,0)</f>
        <v>0</v>
      </c>
      <c r="E84" s="8">
        <f>IFERROR(10/MAX('Sesión 3'!H$4:H$986)*'Sesión 3'!H92,0)</f>
        <v>0</v>
      </c>
      <c r="F84" s="8">
        <f>IFERROR(10/MAX('Sesión 3'!I$4:I$986)*'Sesión 3'!I92,0)</f>
        <v>10</v>
      </c>
      <c r="G84" s="8" t="s">
        <v>1383</v>
      </c>
      <c r="H84" s="8">
        <f>IFERROR(VLOOKUP('Sesión 3'!K92,'Calificaciones Sesión 4'!$C$2:$D$4,2,FALSE),0)</f>
        <v>10</v>
      </c>
      <c r="I84" s="8">
        <f>IFERROR(VLOOKUP('Sesión 3'!L92,'Calificaciones Sesión 4'!$E$2:$F$4,2,FALSE),0)</f>
        <v>0</v>
      </c>
      <c r="J84" s="8">
        <f>IFERROR(VLOOKUP('Sesión 3'!M92,'Calificaciones Sesión 4'!$E$2:$F$4,2,FALSE),0)</f>
        <v>0</v>
      </c>
      <c r="K84" s="8">
        <f>IFERROR(10/MAX('Sesión 3'!N$4:N$986)*'Sesión 3'!N92,0)</f>
        <v>0</v>
      </c>
      <c r="L84" s="8">
        <f>IFERROR(VLOOKUP('Sesión 3'!O92,'Calificaciones Sesión 4'!$E$2:$F$4,2,FALSE),0)</f>
        <v>0</v>
      </c>
      <c r="M84" s="256">
        <f>IFERROR(VLOOKUP('Sesión 3'!P92,'Calificaciones Sesión 4'!$A$2:$B83,2,FALSE),0)</f>
        <v>10</v>
      </c>
      <c r="N84" s="254">
        <f t="shared" si="2"/>
        <v>30</v>
      </c>
    </row>
    <row r="85" spans="1:14" ht="38.25">
      <c r="A85" s="1" t="str">
        <f>IF(ISBLANK('Sesión 3'!A93),"",'Sesión 3'!A93)</f>
        <v>S89</v>
      </c>
      <c r="B85" s="107" t="str">
        <f>IF(ISBLANK('Sesión 3'!B93),"",'Sesión 3'!B93)</f>
        <v>Rematrícula de un vehículo automotor</v>
      </c>
      <c r="C85" s="8">
        <f>IFERROR(10/MAX('Sesión 3'!F$4:F$986)*'Sesión 3'!F93,0)</f>
        <v>0</v>
      </c>
      <c r="D85" s="8">
        <f>IFERROR(10/MAX('Sesión 3'!G$4:G$986)*'Sesión 3'!G93,0)</f>
        <v>0</v>
      </c>
      <c r="E85" s="8">
        <f>IFERROR(10/MAX('Sesión 3'!H$4:H$986)*'Sesión 3'!H93,0)</f>
        <v>0</v>
      </c>
      <c r="F85" s="8">
        <f>IFERROR(10/MAX('Sesión 3'!I$4:I$986)*'Sesión 3'!I93,0)</f>
        <v>10</v>
      </c>
      <c r="G85" s="8" t="s">
        <v>1383</v>
      </c>
      <c r="H85" s="8">
        <f>IFERROR(VLOOKUP('Sesión 3'!K93,'Calificaciones Sesión 4'!$C$2:$D$4,2,FALSE),0)</f>
        <v>10</v>
      </c>
      <c r="I85" s="8">
        <f>IFERROR(VLOOKUP('Sesión 3'!L93,'Calificaciones Sesión 4'!$E$2:$F$4,2,FALSE),0)</f>
        <v>0</v>
      </c>
      <c r="J85" s="8">
        <f>IFERROR(VLOOKUP('Sesión 3'!M93,'Calificaciones Sesión 4'!$E$2:$F$4,2,FALSE),0)</f>
        <v>0</v>
      </c>
      <c r="K85" s="8">
        <f>IFERROR(10/MAX('Sesión 3'!N$4:N$986)*'Sesión 3'!N93,0)</f>
        <v>0</v>
      </c>
      <c r="L85" s="8">
        <f>IFERROR(VLOOKUP('Sesión 3'!O93,'Calificaciones Sesión 4'!$E$2:$F$4,2,FALSE),0)</f>
        <v>0</v>
      </c>
      <c r="M85" s="256">
        <f>IFERROR(VLOOKUP('Sesión 3'!P93,'Calificaciones Sesión 4'!$A$2:$B84,2,FALSE),0)</f>
        <v>10</v>
      </c>
      <c r="N85" s="254">
        <f t="shared" si="2"/>
        <v>30</v>
      </c>
    </row>
    <row r="86" spans="1:14" ht="76.5">
      <c r="A86" s="1" t="str">
        <f>IF(ISBLANK('Sesión 3'!A94),"",'Sesión 3'!A94)</f>
        <v>S90</v>
      </c>
      <c r="B86" s="107" t="str">
        <f>IF(ISBLANK('Sesión 3'!B94),"",'Sesión 3'!B94)</f>
        <v>Corrección de errores e inconsistencias en declaraciones y recibos de pago</v>
      </c>
      <c r="C86" s="8">
        <f>IFERROR(10/MAX('Sesión 3'!F$4:F$986)*'Sesión 3'!F94,0)</f>
        <v>0</v>
      </c>
      <c r="D86" s="8">
        <f>IFERROR(10/MAX('Sesión 3'!G$4:G$986)*'Sesión 3'!G94,0)</f>
        <v>0.18998248573984469</v>
      </c>
      <c r="E86" s="8">
        <f>IFERROR(10/MAX('Sesión 3'!H$4:H$986)*'Sesión 3'!H94,0)</f>
        <v>8.400431782193605E-5</v>
      </c>
      <c r="F86" s="8">
        <f>IFERROR(10/MAX('Sesión 3'!I$4:I$986)*'Sesión 3'!I94,0)</f>
        <v>10</v>
      </c>
      <c r="G86" s="8" t="s">
        <v>1383</v>
      </c>
      <c r="H86" s="8">
        <f>IFERROR(VLOOKUP('Sesión 3'!K94,'Calificaciones Sesión 4'!$C$2:$D$4,2,FALSE),0)</f>
        <v>10</v>
      </c>
      <c r="I86" s="8">
        <f>IFERROR(VLOOKUP('Sesión 3'!L94,'Calificaciones Sesión 4'!$E$2:$F$4,2,FALSE),0)</f>
        <v>5</v>
      </c>
      <c r="J86" s="8">
        <f>IFERROR(VLOOKUP('Sesión 3'!M94,'Calificaciones Sesión 4'!$E$2:$F$4,2,FALSE),0)</f>
        <v>10</v>
      </c>
      <c r="K86" s="8">
        <f>IFERROR(10/MAX('Sesión 3'!N$4:N$986)*'Sesión 3'!N94,0)</f>
        <v>0</v>
      </c>
      <c r="L86" s="8">
        <f>IFERROR(VLOOKUP('Sesión 3'!O94,'Calificaciones Sesión 4'!$E$2:$F$4,2,FALSE),0)</f>
        <v>0</v>
      </c>
      <c r="M86" s="256">
        <f>IFERROR(VLOOKUP('Sesión 3'!P94,'Calificaciones Sesión 4'!$A$2:$B85,2,FALSE),0)</f>
        <v>10</v>
      </c>
      <c r="N86" s="254">
        <f t="shared" si="2"/>
        <v>45.190066490057667</v>
      </c>
    </row>
    <row r="87" spans="1:14" ht="63.75">
      <c r="A87" s="1" t="str">
        <f>IF(ISBLANK('Sesión 3'!A95),"",'Sesión 3'!A95)</f>
        <v>S91</v>
      </c>
      <c r="B87" s="107" t="str">
        <f>IF(ISBLANK('Sesión 3'!B95),"",'Sesión 3'!B95)</f>
        <v>Auxilio funerario por fallecimiento de un docente pensionado</v>
      </c>
      <c r="C87" s="8">
        <f>IFERROR(10/MAX('Sesión 3'!F$4:F$986)*'Sesión 3'!F95,0)</f>
        <v>0</v>
      </c>
      <c r="D87" s="8">
        <f>IFERROR(10/MAX('Sesión 3'!G$4:G$986)*'Sesión 3'!G95,0)</f>
        <v>0</v>
      </c>
      <c r="E87" s="8">
        <f>IFERROR(10/MAX('Sesión 3'!H$4:H$986)*'Sesión 3'!H95,0)</f>
        <v>2.537630434204318E-5</v>
      </c>
      <c r="F87" s="8">
        <f>IFERROR(10/MAX('Sesión 3'!I$4:I$986)*'Sesión 3'!I95,0)</f>
        <v>9</v>
      </c>
      <c r="G87" s="8" t="s">
        <v>1383</v>
      </c>
      <c r="H87" s="8">
        <f>IFERROR(VLOOKUP('Sesión 3'!K95,'Calificaciones Sesión 4'!$C$2:$D$4,2,FALSE),0)</f>
        <v>10</v>
      </c>
      <c r="I87" s="8">
        <f>IFERROR(VLOOKUP('Sesión 3'!L95,'Calificaciones Sesión 4'!$E$2:$F$4,2,FALSE),0)</f>
        <v>0</v>
      </c>
      <c r="J87" s="8">
        <f>IFERROR(VLOOKUP('Sesión 3'!M95,'Calificaciones Sesión 4'!$E$2:$F$4,2,FALSE),0)</f>
        <v>10</v>
      </c>
      <c r="K87" s="8">
        <f>IFERROR(10/MAX('Sesión 3'!N$4:N$986)*'Sesión 3'!N95,0)</f>
        <v>0</v>
      </c>
      <c r="L87" s="8">
        <f>IFERROR(VLOOKUP('Sesión 3'!O95,'Calificaciones Sesión 4'!$E$2:$F$4,2,FALSE),0)</f>
        <v>0</v>
      </c>
      <c r="M87" s="256">
        <f>IFERROR(VLOOKUP('Sesión 3'!P95,'Calificaciones Sesión 4'!$A$2:$B86,2,FALSE),0)</f>
        <v>10</v>
      </c>
      <c r="N87" s="254">
        <f t="shared" si="2"/>
        <v>39.000025376304343</v>
      </c>
    </row>
    <row r="88" spans="1:14" ht="38.25">
      <c r="A88" s="1" t="str">
        <f>IF(ISBLANK('Sesión 3'!A96),"",'Sesión 3'!A96)</f>
        <v>S92</v>
      </c>
      <c r="B88" s="107" t="str">
        <f>IF(ISBLANK('Sesión 3'!B96),"",'Sesión 3'!B96)</f>
        <v>Cambio de color de un vehículo automotor</v>
      </c>
      <c r="C88" s="8">
        <f>IFERROR(10/MAX('Sesión 3'!F$4:F$986)*'Sesión 3'!F96,0)</f>
        <v>2.3310423326402472E-4</v>
      </c>
      <c r="D88" s="8">
        <f>IFERROR(10/MAX('Sesión 3'!G$4:G$986)*'Sesión 3'!G96,0)</f>
        <v>6.225629526776872E-3</v>
      </c>
      <c r="E88" s="8">
        <f>IFERROR(10/MAX('Sesión 3'!H$4:H$986)*'Sesión 3'!H96,0)</f>
        <v>1.0500539727742006E-5</v>
      </c>
      <c r="F88" s="8">
        <f>IFERROR(10/MAX('Sesión 3'!I$4:I$986)*'Sesión 3'!I96,0)</f>
        <v>10</v>
      </c>
      <c r="G88" s="8" t="s">
        <v>1383</v>
      </c>
      <c r="H88" s="8">
        <f>IFERROR(VLOOKUP('Sesión 3'!K96,'Calificaciones Sesión 4'!$C$2:$D$4,2,FALSE),0)</f>
        <v>10</v>
      </c>
      <c r="I88" s="8">
        <f>IFERROR(VLOOKUP('Sesión 3'!L96,'Calificaciones Sesión 4'!$E$2:$F$4,2,FALSE),0)</f>
        <v>0</v>
      </c>
      <c r="J88" s="8">
        <f>IFERROR(VLOOKUP('Sesión 3'!M96,'Calificaciones Sesión 4'!$E$2:$F$4,2,FALSE),0)</f>
        <v>10</v>
      </c>
      <c r="K88" s="8">
        <f>IFERROR(10/MAX('Sesión 3'!N$4:N$986)*'Sesión 3'!N96,0)</f>
        <v>0</v>
      </c>
      <c r="L88" s="8">
        <f>IFERROR(VLOOKUP('Sesión 3'!O96,'Calificaciones Sesión 4'!$E$2:$F$4,2,FALSE),0)</f>
        <v>0</v>
      </c>
      <c r="M88" s="256">
        <f>IFERROR(VLOOKUP('Sesión 3'!P96,'Calificaciones Sesión 4'!$A$2:$B87,2,FALSE),0)</f>
        <v>10</v>
      </c>
      <c r="N88" s="254">
        <f t="shared" si="2"/>
        <v>40.006469234299772</v>
      </c>
    </row>
    <row r="89" spans="1:14" ht="51">
      <c r="A89" s="1" t="str">
        <f>IF(ISBLANK('Sesión 3'!A97),"",'Sesión 3'!A97)</f>
        <v>S93</v>
      </c>
      <c r="B89" s="107" t="str">
        <f>IF(ISBLANK('Sesión 3'!B97),"",'Sesión 3'!B97)</f>
        <v>Regrabación de serial o chasis de remolques y semirremolques</v>
      </c>
      <c r="C89" s="8">
        <f>IFERROR(10/MAX('Sesión 3'!F$4:F$986)*'Sesión 3'!F97,0)</f>
        <v>0</v>
      </c>
      <c r="D89" s="8">
        <f>IFERROR(10/MAX('Sesión 3'!G$4:G$986)*'Sesión 3'!G97,0)</f>
        <v>0</v>
      </c>
      <c r="E89" s="8">
        <f>IFERROR(10/MAX('Sesión 3'!H$4:H$986)*'Sesión 3'!H97,0)</f>
        <v>0</v>
      </c>
      <c r="F89" s="8">
        <f>IFERROR(10/MAX('Sesión 3'!I$4:I$986)*'Sesión 3'!I97,0)</f>
        <v>10</v>
      </c>
      <c r="G89" s="8" t="s">
        <v>1383</v>
      </c>
      <c r="H89" s="8">
        <f>IFERROR(VLOOKUP('Sesión 3'!K97,'Calificaciones Sesión 4'!$C$2:$D$4,2,FALSE),0)</f>
        <v>10</v>
      </c>
      <c r="I89" s="8">
        <f>IFERROR(VLOOKUP('Sesión 3'!L97,'Calificaciones Sesión 4'!$E$2:$F$4,2,FALSE),0)</f>
        <v>0</v>
      </c>
      <c r="J89" s="8">
        <f>IFERROR(VLOOKUP('Sesión 3'!M97,'Calificaciones Sesión 4'!$E$2:$F$4,2,FALSE),0)</f>
        <v>10</v>
      </c>
      <c r="K89" s="8">
        <f>IFERROR(10/MAX('Sesión 3'!N$4:N$986)*'Sesión 3'!N97,0)</f>
        <v>0</v>
      </c>
      <c r="L89" s="8">
        <f>IFERROR(VLOOKUP('Sesión 3'!O97,'Calificaciones Sesión 4'!$E$2:$F$4,2,FALSE),0)</f>
        <v>0</v>
      </c>
      <c r="M89" s="256">
        <f>IFERROR(VLOOKUP('Sesión 3'!P97,'Calificaciones Sesión 4'!$A$2:$B88,2,FALSE),0)</f>
        <v>10</v>
      </c>
      <c r="N89" s="254">
        <f t="shared" si="2"/>
        <v>40</v>
      </c>
    </row>
    <row r="90" spans="1:14" ht="153">
      <c r="A90" s="1" t="str">
        <f>IF(ISBLANK('Sesión 3'!A98),"",'Sesión 3'!A98)</f>
        <v>S94</v>
      </c>
      <c r="B90" s="107" t="str">
        <f>IF(ISBLANK('Sesión 3'!B98),"",'Sesión 3'!B98)</f>
        <v>Licencia de funcionamiento para las instituciones promovidas por particulares que ofrezcan el servicio educativo para el trabajo y el desarrollo humano</v>
      </c>
      <c r="C90" s="8">
        <f>IFERROR(10/MAX('Sesión 3'!F$4:F$986)*'Sesión 3'!F98,0)</f>
        <v>0</v>
      </c>
      <c r="D90" s="8">
        <f>IFERROR(10/MAX('Sesión 3'!G$4:G$986)*'Sesión 3'!G98,0)</f>
        <v>0</v>
      </c>
      <c r="E90" s="8">
        <f>IFERROR(10/MAX('Sesión 3'!H$4:H$986)*'Sesión 3'!H98,0)</f>
        <v>8.7504497731183378E-7</v>
      </c>
      <c r="F90" s="8">
        <f>IFERROR(10/MAX('Sesión 3'!I$4:I$986)*'Sesión 3'!I98,0)</f>
        <v>9</v>
      </c>
      <c r="G90" s="8" t="s">
        <v>1383</v>
      </c>
      <c r="H90" s="8">
        <f>IFERROR(VLOOKUP('Sesión 3'!K98,'Calificaciones Sesión 4'!$C$2:$D$4,2,FALSE),0)</f>
        <v>10</v>
      </c>
      <c r="I90" s="8">
        <f>IFERROR(VLOOKUP('Sesión 3'!L98,'Calificaciones Sesión 4'!$E$2:$F$4,2,FALSE),0)</f>
        <v>0</v>
      </c>
      <c r="J90" s="8">
        <f>IFERROR(VLOOKUP('Sesión 3'!M98,'Calificaciones Sesión 4'!$E$2:$F$4,2,FALSE),0)</f>
        <v>10</v>
      </c>
      <c r="K90" s="8">
        <f>IFERROR(10/MAX('Sesión 3'!N$4:N$986)*'Sesión 3'!N98,0)</f>
        <v>0</v>
      </c>
      <c r="L90" s="8">
        <f>IFERROR(VLOOKUP('Sesión 3'!O98,'Calificaciones Sesión 4'!$E$2:$F$4,2,FALSE),0)</f>
        <v>0</v>
      </c>
      <c r="M90" s="256">
        <f>IFERROR(VLOOKUP('Sesión 3'!P98,'Calificaciones Sesión 4'!$A$2:$B89,2,FALSE),0)</f>
        <v>10</v>
      </c>
      <c r="N90" s="254">
        <f t="shared" si="2"/>
        <v>39.000000875044975</v>
      </c>
    </row>
    <row r="91" spans="1:14" ht="63.75">
      <c r="A91" s="1" t="str">
        <f>IF(ISBLANK('Sesión 3'!A99),"",'Sesión 3'!A99)</f>
        <v>S95</v>
      </c>
      <c r="B91" s="107" t="str">
        <f>IF(ISBLANK('Sesión 3'!B99),"",'Sesión 3'!B99)</f>
        <v>Señalización de los productos gravados con el impuesto al consumo</v>
      </c>
      <c r="C91" s="8">
        <f>IFERROR(10/MAX('Sesión 3'!F$4:F$986)*'Sesión 3'!F99,0)</f>
        <v>0</v>
      </c>
      <c r="D91" s="8">
        <f>IFERROR(10/MAX('Sesión 3'!G$4:G$986)*'Sesión 3'!G99,0)</f>
        <v>0.18998248573984469</v>
      </c>
      <c r="E91" s="8">
        <f>IFERROR(10/MAX('Sesión 3'!H$4:H$986)*'Sesión 3'!H99,0)</f>
        <v>10</v>
      </c>
      <c r="F91" s="8">
        <f>IFERROR(10/MAX('Sesión 3'!I$4:I$986)*'Sesión 3'!I99,0)</f>
        <v>10</v>
      </c>
      <c r="G91" s="8" t="s">
        <v>1383</v>
      </c>
      <c r="H91" s="8">
        <f>IFERROR(VLOOKUP('Sesión 3'!K99,'Calificaciones Sesión 4'!$C$2:$D$4,2,FALSE),0)</f>
        <v>10</v>
      </c>
      <c r="I91" s="8">
        <f>IFERROR(VLOOKUP('Sesión 3'!L99,'Calificaciones Sesión 4'!$E$2:$F$4,2,FALSE),0)</f>
        <v>5</v>
      </c>
      <c r="J91" s="8">
        <f>IFERROR(VLOOKUP('Sesión 3'!M99,'Calificaciones Sesión 4'!$E$2:$F$4,2,FALSE),0)</f>
        <v>10</v>
      </c>
      <c r="K91" s="8">
        <f>IFERROR(10/MAX('Sesión 3'!N$4:N$986)*'Sesión 3'!N99,0)</f>
        <v>0</v>
      </c>
      <c r="L91" s="8">
        <f>IFERROR(VLOOKUP('Sesión 3'!O99,'Calificaciones Sesión 4'!$E$2:$F$4,2,FALSE),0)</f>
        <v>0</v>
      </c>
      <c r="M91" s="256">
        <f>IFERROR(VLOOKUP('Sesión 3'!P99,'Calificaciones Sesión 4'!$A$2:$B90,2,FALSE),0)</f>
        <v>10</v>
      </c>
      <c r="N91" s="254">
        <f t="shared" si="2"/>
        <v>55.189982485739847</v>
      </c>
    </row>
    <row r="92" spans="1:14" ht="89.25">
      <c r="A92" s="1" t="str">
        <f>IF(ISBLANK('Sesión 3'!A100),"",'Sesión 3'!A100)</f>
        <v>S96</v>
      </c>
      <c r="B92" s="107" t="str">
        <f>IF(ISBLANK('Sesión 3'!B100),"",'Sesión 3'!B100)</f>
        <v>Impuesto al consumo de cervezas, sifones, refajos y mezclas de origen extranjero</v>
      </c>
      <c r="C92" s="8">
        <f>IFERROR(10/MAX('Sesión 3'!F$4:F$986)*'Sesión 3'!F100,0)</f>
        <v>0.29903260463175807</v>
      </c>
      <c r="D92" s="8">
        <f>IFERROR(10/MAX('Sesión 3'!G$4:G$986)*'Sesión 3'!G100,0)</f>
        <v>0.18998248573984469</v>
      </c>
      <c r="E92" s="8">
        <f>IFERROR(10/MAX('Sesión 3'!H$4:H$986)*'Sesión 3'!H100,0)</f>
        <v>2.152610644187111E-4</v>
      </c>
      <c r="F92" s="8">
        <f>IFERROR(10/MAX('Sesión 3'!I$4:I$986)*'Sesión 3'!I100,0)</f>
        <v>10</v>
      </c>
      <c r="G92" s="8" t="s">
        <v>1383</v>
      </c>
      <c r="H92" s="8">
        <f>IFERROR(VLOOKUP('Sesión 3'!K100,'Calificaciones Sesión 4'!$C$2:$D$4,2,FALSE),0)</f>
        <v>10</v>
      </c>
      <c r="I92" s="8">
        <f>IFERROR(VLOOKUP('Sesión 3'!L100,'Calificaciones Sesión 4'!$E$2:$F$4,2,FALSE),0)</f>
        <v>5</v>
      </c>
      <c r="J92" s="8">
        <f>IFERROR(VLOOKUP('Sesión 3'!M100,'Calificaciones Sesión 4'!$E$2:$F$4,2,FALSE),0)</f>
        <v>10</v>
      </c>
      <c r="K92" s="8">
        <f>IFERROR(10/MAX('Sesión 3'!N$4:N$986)*'Sesión 3'!N100,0)</f>
        <v>0</v>
      </c>
      <c r="L92" s="8">
        <f>IFERROR(VLOOKUP('Sesión 3'!O100,'Calificaciones Sesión 4'!$E$2:$F$4,2,FALSE),0)</f>
        <v>0</v>
      </c>
      <c r="M92" s="256">
        <f>IFERROR(VLOOKUP('Sesión 3'!P100,'Calificaciones Sesión 4'!$A$2:$B91,2,FALSE),0)</f>
        <v>10</v>
      </c>
      <c r="N92" s="254">
        <f t="shared" si="2"/>
        <v>45.489230351436021</v>
      </c>
    </row>
    <row r="93" spans="1:14" ht="102">
      <c r="A93" s="1" t="str">
        <f>IF(ISBLANK('Sesión 3'!A101),"",'Sesión 3'!A101)</f>
        <v>S97</v>
      </c>
      <c r="B93" s="107" t="str">
        <f>IF(ISBLANK('Sesión 3'!B101),"",'Sesión 3'!B101)</f>
        <v>Duplicado de la tarjeta de registro de maquinaria agrícola industrial y de construcción autopropulsada</v>
      </c>
      <c r="C93" s="8">
        <f>IFERROR(10/MAX('Sesión 3'!F$4:F$986)*'Sesión 3'!F101,0)</f>
        <v>0</v>
      </c>
      <c r="D93" s="8">
        <f>IFERROR(10/MAX('Sesión 3'!G$4:G$986)*'Sesión 3'!G101,0)</f>
        <v>0</v>
      </c>
      <c r="E93" s="8">
        <f>IFERROR(10/MAX('Sesión 3'!H$4:H$986)*'Sesión 3'!H101,0)</f>
        <v>0</v>
      </c>
      <c r="F93" s="8">
        <f>IFERROR(10/MAX('Sesión 3'!I$4:I$986)*'Sesión 3'!I101,0)</f>
        <v>10</v>
      </c>
      <c r="G93" s="8" t="s">
        <v>1383</v>
      </c>
      <c r="H93" s="8">
        <f>IFERROR(VLOOKUP('Sesión 3'!K101,'Calificaciones Sesión 4'!$C$2:$D$4,2,FALSE),0)</f>
        <v>10</v>
      </c>
      <c r="I93" s="8">
        <f>IFERROR(VLOOKUP('Sesión 3'!L101,'Calificaciones Sesión 4'!$E$2:$F$4,2,FALSE),0)</f>
        <v>0</v>
      </c>
      <c r="J93" s="8">
        <f>IFERROR(VLOOKUP('Sesión 3'!M101,'Calificaciones Sesión 4'!$E$2:$F$4,2,FALSE),0)</f>
        <v>0</v>
      </c>
      <c r="K93" s="8">
        <f>IFERROR(10/MAX('Sesión 3'!N$4:N$986)*'Sesión 3'!N101,0)</f>
        <v>0</v>
      </c>
      <c r="L93" s="8">
        <f>IFERROR(VLOOKUP('Sesión 3'!O101,'Calificaciones Sesión 4'!$E$2:$F$4,2,FALSE),0)</f>
        <v>0</v>
      </c>
      <c r="M93" s="256">
        <f>IFERROR(VLOOKUP('Sesión 3'!P101,'Calificaciones Sesión 4'!$A$2:$B92,2,FALSE),0)</f>
        <v>10</v>
      </c>
      <c r="N93" s="254">
        <f t="shared" si="2"/>
        <v>30</v>
      </c>
    </row>
    <row r="94" spans="1:14" ht="74.25" customHeight="1">
      <c r="A94" s="69" t="s">
        <v>745</v>
      </c>
      <c r="B94" s="145" t="s">
        <v>746</v>
      </c>
      <c r="C94" s="145">
        <v>0</v>
      </c>
      <c r="D94" s="153">
        <v>0</v>
      </c>
      <c r="E94" s="171">
        <v>0</v>
      </c>
      <c r="F94" s="8">
        <f>IFERROR(10/MAX('Sesión 3'!I$4:I$986)*'Sesión 3'!#REF!,0)</f>
        <v>0</v>
      </c>
      <c r="G94" s="8">
        <v>0</v>
      </c>
      <c r="H94" s="8">
        <f>IFERROR(VLOOKUP('Sesión 3'!#REF!,'Calificaciones Sesión 4'!$C$2:$D$4,2,FALSE),0)</f>
        <v>0</v>
      </c>
      <c r="I94" s="8">
        <f>IFERROR(VLOOKUP('Sesión 3'!#REF!,'Calificaciones Sesión 4'!$E$2:$F$4,2,FALSE),0)</f>
        <v>0</v>
      </c>
      <c r="J94" s="8">
        <f>IFERROR(VLOOKUP('Sesión 3'!#REF!,'Calificaciones Sesión 4'!$E$2:$F$4,2,FALSE),0)</f>
        <v>0</v>
      </c>
      <c r="K94" s="8">
        <f>IFERROR(10/MAX('Sesión 3'!N$4:N$986)*'Sesión 3'!#REF!,0)</f>
        <v>0</v>
      </c>
      <c r="L94" s="8">
        <f>IFERROR(VLOOKUP('Sesión 3'!#REF!,'Calificaciones Sesión 4'!$E$2:$F$4,2,FALSE),0)</f>
        <v>0</v>
      </c>
      <c r="M94" s="256">
        <f>IFERROR(VLOOKUP('Sesión 3'!#REF!,'Calificaciones Sesión 4'!$A$2:$B93,2,FALSE),0)</f>
        <v>0</v>
      </c>
      <c r="N94" s="254">
        <f t="shared" si="2"/>
        <v>0</v>
      </c>
    </row>
    <row r="95" spans="1:14" ht="89.25">
      <c r="A95" s="1" t="str">
        <f>IF(ISBLANK('Sesión 3'!A102),"",'Sesión 3'!A102)</f>
        <v>S98</v>
      </c>
      <c r="B95" s="107" t="str">
        <f>IF(ISBLANK('Sesión 3'!B102),"",'Sesión 3'!B102)</f>
        <v>Radicación de la matrícula de maquinaria agrícola industrial y de construcción autopropulsada</v>
      </c>
      <c r="C95" s="8">
        <f>IFERROR(10/MAX('Sesión 3'!F$4:F$986)*'Sesión 3'!F102,0)</f>
        <v>0</v>
      </c>
      <c r="D95" s="8">
        <f>IFERROR(10/MAX('Sesión 3'!G$4:G$986)*'Sesión 3'!G102,0)</f>
        <v>0</v>
      </c>
      <c r="E95" s="8">
        <f>IFERROR(10/MAX('Sesión 3'!H$4:H$986)*'Sesión 3'!H102,0)</f>
        <v>0</v>
      </c>
      <c r="F95" s="8">
        <f>IFERROR(10/MAX('Sesión 3'!I$4:I$986)*'Sesión 3'!I102,0)</f>
        <v>10</v>
      </c>
      <c r="G95" s="8" t="s">
        <v>1383</v>
      </c>
      <c r="H95" s="8">
        <f>IFERROR(VLOOKUP('Sesión 3'!K102,'Calificaciones Sesión 4'!$C$2:$D$4,2,FALSE),0)</f>
        <v>10</v>
      </c>
      <c r="I95" s="8">
        <f>IFERROR(VLOOKUP('Sesión 3'!L102,'Calificaciones Sesión 4'!$E$2:$F$4,2,FALSE),0)</f>
        <v>0</v>
      </c>
      <c r="J95" s="8">
        <f>IFERROR(VLOOKUP('Sesión 3'!M102,'Calificaciones Sesión 4'!$E$2:$F$4,2,FALSE),0)</f>
        <v>0</v>
      </c>
      <c r="K95" s="8">
        <f>IFERROR(10/MAX('Sesión 3'!N$4:N$986)*'Sesión 3'!N102,0)</f>
        <v>0</v>
      </c>
      <c r="L95" s="8">
        <f>IFERROR(VLOOKUP('Sesión 3'!O102,'Calificaciones Sesión 4'!$E$2:$F$4,2,FALSE),0)</f>
        <v>0</v>
      </c>
      <c r="M95" s="256">
        <f>IFERROR(VLOOKUP('Sesión 3'!P102,'Calificaciones Sesión 4'!$A$2:$B94,2,FALSE),0)</f>
        <v>10</v>
      </c>
      <c r="N95" s="254">
        <f t="shared" si="2"/>
        <v>30</v>
      </c>
    </row>
    <row r="96" spans="1:14" ht="76.5">
      <c r="A96" s="1" t="str">
        <f>IF(ISBLANK('Sesión 3'!A103),"",'Sesión 3'!A103)</f>
        <v>S99</v>
      </c>
      <c r="B96" s="107" t="str">
        <f>IF(ISBLANK('Sesión 3'!B103),"",'Sesión 3'!B103)</f>
        <v>Inscripción de limitación o gravamen a la propiedad de un remolque o semirremolque</v>
      </c>
      <c r="C96" s="8">
        <f>IFERROR(10/MAX('Sesión 3'!F$4:F$986)*'Sesión 3'!F103,0)</f>
        <v>0</v>
      </c>
      <c r="D96" s="8">
        <f>IFERROR(10/MAX('Sesión 3'!G$4:G$986)*'Sesión 3'!G103,0)</f>
        <v>0</v>
      </c>
      <c r="E96" s="8">
        <f>IFERROR(10/MAX('Sesión 3'!H$4:H$986)*'Sesión 3'!H103,0)</f>
        <v>0</v>
      </c>
      <c r="F96" s="8">
        <f>IFERROR(10/MAX('Sesión 3'!I$4:I$986)*'Sesión 3'!I103,0)</f>
        <v>10</v>
      </c>
      <c r="G96" s="8" t="s">
        <v>1383</v>
      </c>
      <c r="H96" s="8">
        <f>IFERROR(VLOOKUP('Sesión 3'!K103,'Calificaciones Sesión 4'!$C$2:$D$4,2,FALSE),0)</f>
        <v>10</v>
      </c>
      <c r="I96" s="8">
        <f>IFERROR(VLOOKUP('Sesión 3'!L103,'Calificaciones Sesión 4'!$E$2:$F$4,2,FALSE),0)</f>
        <v>0</v>
      </c>
      <c r="J96" s="8">
        <f>IFERROR(VLOOKUP('Sesión 3'!M103,'Calificaciones Sesión 4'!$E$2:$F$4,2,FALSE),0)</f>
        <v>0</v>
      </c>
      <c r="K96" s="8">
        <f>IFERROR(10/MAX('Sesión 3'!N$4:N$986)*'Sesión 3'!N103,0)</f>
        <v>0</v>
      </c>
      <c r="L96" s="8">
        <f>IFERROR(VLOOKUP('Sesión 3'!O103,'Calificaciones Sesión 4'!$E$2:$F$4,2,FALSE),0)</f>
        <v>0</v>
      </c>
      <c r="M96" s="256">
        <f>IFERROR(VLOOKUP('Sesión 3'!P103,'Calificaciones Sesión 4'!$A$2:$B95,2,FALSE),0)</f>
        <v>10</v>
      </c>
      <c r="N96" s="254">
        <f t="shared" si="2"/>
        <v>30</v>
      </c>
    </row>
    <row r="97" spans="1:14" ht="76.5">
      <c r="A97" s="1" t="str">
        <f>IF(ISBLANK('Sesión 3'!A104),"",'Sesión 3'!A104)</f>
        <v>S100</v>
      </c>
      <c r="B97" s="107" t="str">
        <f>IF(ISBLANK('Sesión 3'!B104),"",'Sesión 3'!B104)</f>
        <v>Levantamiento de limitación o gravamen a la propiedad de un vehículo automotor</v>
      </c>
      <c r="C97" s="8">
        <f>IFERROR(10/MAX('Sesión 3'!F$4:F$986)*'Sesión 3'!F104,0)</f>
        <v>3.6559329753592005E-4</v>
      </c>
      <c r="D97" s="8">
        <f>IFERROR(10/MAX('Sesión 3'!G$4:G$986)*'Sesión 3'!G104,0)</f>
        <v>9.7640801973483994E-3</v>
      </c>
      <c r="E97" s="8">
        <f>IFERROR(10/MAX('Sesión 3'!H$4:H$986)*'Sesión 3'!H104,0)</f>
        <v>4.1127113933656185E-5</v>
      </c>
      <c r="F97" s="8">
        <f>IFERROR(10/MAX('Sesión 3'!I$4:I$986)*'Sesión 3'!I104,0)</f>
        <v>10</v>
      </c>
      <c r="G97" s="8" t="s">
        <v>1383</v>
      </c>
      <c r="H97" s="8">
        <f>IFERROR(VLOOKUP('Sesión 3'!K104,'Calificaciones Sesión 4'!$C$2:$D$4,2,FALSE),0)</f>
        <v>10</v>
      </c>
      <c r="I97" s="8">
        <f>IFERROR(VLOOKUP('Sesión 3'!L104,'Calificaciones Sesión 4'!$E$2:$F$4,2,FALSE),0)</f>
        <v>0</v>
      </c>
      <c r="J97" s="8">
        <f>IFERROR(VLOOKUP('Sesión 3'!M104,'Calificaciones Sesión 4'!$E$2:$F$4,2,FALSE),0)</f>
        <v>0</v>
      </c>
      <c r="K97" s="8">
        <f>IFERROR(10/MAX('Sesión 3'!N$4:N$986)*'Sesión 3'!N104,0)</f>
        <v>0</v>
      </c>
      <c r="L97" s="8">
        <f>IFERROR(VLOOKUP('Sesión 3'!O104,'Calificaciones Sesión 4'!$E$2:$F$4,2,FALSE),0)</f>
        <v>0</v>
      </c>
      <c r="M97" s="256">
        <f>IFERROR(VLOOKUP('Sesión 3'!P104,'Calificaciones Sesión 4'!$A$2:$B96,2,FALSE),0)</f>
        <v>10</v>
      </c>
      <c r="N97" s="254">
        <f t="shared" si="2"/>
        <v>30.010170800608819</v>
      </c>
    </row>
    <row r="98" spans="1:14">
      <c r="A98" s="1" t="e">
        <f>IF(ISBLANK('Sesión 3'!#REF!),"",'Sesión 3'!#REF!)</f>
        <v>#REF!</v>
      </c>
      <c r="B98" s="107" t="e">
        <f>IF(ISBLANK('Sesión 3'!#REF!),"",'Sesión 3'!#REF!)</f>
        <v>#REF!</v>
      </c>
      <c r="C98" s="8">
        <f>IFERROR(10/MAX('Sesión 3'!F$4:F$986)*'Sesión 3'!#REF!,0)</f>
        <v>0</v>
      </c>
      <c r="D98" s="8">
        <f>IFERROR(10/MAX('Sesión 3'!G$4:G$986)*'Sesión 3'!#REF!,0)</f>
        <v>0</v>
      </c>
      <c r="E98" s="8">
        <f>IFERROR(10/MAX('Sesión 3'!H$4:H$986)*'Sesión 3'!#REF!,0)</f>
        <v>0</v>
      </c>
      <c r="F98" s="8">
        <f>IFERROR(10/MAX('Sesión 3'!I$4:I$986)*'Sesión 3'!#REF!,0)</f>
        <v>0</v>
      </c>
      <c r="G98" s="8" t="s">
        <v>1383</v>
      </c>
      <c r="H98" s="8">
        <f>IFERROR(VLOOKUP('Sesión 3'!#REF!,'Calificaciones Sesión 4'!$C$2:$D$4,2,FALSE),0)</f>
        <v>0</v>
      </c>
      <c r="I98" s="8">
        <f>IFERROR(VLOOKUP('Sesión 3'!#REF!,'Calificaciones Sesión 4'!$E$2:$F$4,2,FALSE),0)</f>
        <v>0</v>
      </c>
      <c r="J98" s="8">
        <f>IFERROR(VLOOKUP('Sesión 3'!#REF!,'Calificaciones Sesión 4'!$E$2:$F$4,2,FALSE),0)</f>
        <v>0</v>
      </c>
      <c r="K98" s="8">
        <f>IFERROR(10/MAX('Sesión 3'!N$4:N$986)*'Sesión 3'!#REF!,0)</f>
        <v>0</v>
      </c>
      <c r="L98" s="8">
        <f>IFERROR(VLOOKUP('Sesión 3'!#REF!,'Calificaciones Sesión 4'!$E$2:$F$4,2,FALSE),0)</f>
        <v>0</v>
      </c>
      <c r="M98" s="256">
        <f>IFERROR(VLOOKUP('Sesión 3'!#REF!,'Calificaciones Sesión 4'!$A$2:$B97,2,FALSE),0)</f>
        <v>0</v>
      </c>
      <c r="N98" s="254">
        <f t="shared" si="2"/>
        <v>0</v>
      </c>
    </row>
    <row r="99" spans="1:14" ht="51">
      <c r="A99" s="1" t="str">
        <f>IF(ISBLANK('Sesión 3'!A105),"",'Sesión 3'!A105)</f>
        <v>S101</v>
      </c>
      <c r="B99" s="107" t="str">
        <f>IF(ISBLANK('Sesión 3'!B105),"",'Sesión 3'!B105)</f>
        <v>Ascenso en el escalafón nacional docente</v>
      </c>
      <c r="C99" s="8">
        <f>IFERROR(10/MAX('Sesión 3'!F$4:F$986)*'Sesión 3'!F105,0)</f>
        <v>0</v>
      </c>
      <c r="D99" s="8">
        <f>IFERROR(10/MAX('Sesión 3'!G$4:G$986)*'Sesión 3'!G105,0)</f>
        <v>0</v>
      </c>
      <c r="E99" s="8">
        <f>IFERROR(10/MAX('Sesión 3'!H$4:H$986)*'Sesión 3'!H105,0)</f>
        <v>9.8005037458925387E-5</v>
      </c>
      <c r="F99" s="8">
        <f>IFERROR(10/MAX('Sesión 3'!I$4:I$986)*'Sesión 3'!I105,0)</f>
        <v>10</v>
      </c>
      <c r="G99" s="8" t="s">
        <v>1383</v>
      </c>
      <c r="H99" s="8">
        <f>IFERROR(VLOOKUP('Sesión 3'!K105,'Calificaciones Sesión 4'!$C$2:$D$4,2,FALSE),0)</f>
        <v>10</v>
      </c>
      <c r="I99" s="8">
        <f>IFERROR(VLOOKUP('Sesión 3'!L105,'Calificaciones Sesión 4'!$E$2:$F$4,2,FALSE),0)</f>
        <v>5</v>
      </c>
      <c r="J99" s="8">
        <f>IFERROR(VLOOKUP('Sesión 3'!M105,'Calificaciones Sesión 4'!$E$2:$F$4,2,FALSE),0)</f>
        <v>10</v>
      </c>
      <c r="K99" s="8">
        <f>IFERROR(10/MAX('Sesión 3'!N$4:N$986)*'Sesión 3'!N105,0)</f>
        <v>0</v>
      </c>
      <c r="L99" s="8">
        <f>IFERROR(VLOOKUP('Sesión 3'!O105,'Calificaciones Sesión 4'!$E$2:$F$4,2,FALSE),0)</f>
        <v>0</v>
      </c>
      <c r="M99" s="256">
        <f>IFERROR(VLOOKUP('Sesión 3'!P105,'Calificaciones Sesión 4'!$A$2:$B98,2,FALSE),0)</f>
        <v>10</v>
      </c>
      <c r="N99" s="254">
        <f t="shared" si="2"/>
        <v>45.000098005037458</v>
      </c>
    </row>
    <row r="100" spans="1:14" ht="63.75">
      <c r="A100" s="1" t="str">
        <f>IF(ISBLANK('Sesión 3'!A106),"",'Sesión 3'!A106)</f>
        <v>S102</v>
      </c>
      <c r="B100" s="107" t="str">
        <f>IF(ISBLANK('Sesión 3'!B106),"",'Sesión 3'!B106)</f>
        <v>Concesión de reconocimiento de un establecimiento educativo oficial</v>
      </c>
      <c r="C100" s="8">
        <f>IFERROR(10/MAX('Sesión 3'!F$4:F$986)*'Sesión 3'!F106,0)</f>
        <v>0</v>
      </c>
      <c r="D100" s="8">
        <f>IFERROR(10/MAX('Sesión 3'!G$4:G$986)*'Sesión 3'!G106,0)</f>
        <v>0</v>
      </c>
      <c r="E100" s="8">
        <f>IFERROR(10/MAX('Sesión 3'!H$4:H$986)*'Sesión 3'!H106,0)</f>
        <v>0</v>
      </c>
      <c r="F100" s="8">
        <f>IFERROR(10/MAX('Sesión 3'!I$4:I$986)*'Sesión 3'!I106,0)</f>
        <v>0</v>
      </c>
      <c r="G100" s="8" t="s">
        <v>1383</v>
      </c>
      <c r="H100" s="8">
        <f>IFERROR(VLOOKUP('Sesión 3'!K106,'Calificaciones Sesión 4'!$C$2:$D$4,2,FALSE),0)</f>
        <v>10</v>
      </c>
      <c r="I100" s="8">
        <f>IFERROR(VLOOKUP('Sesión 3'!L106,'Calificaciones Sesión 4'!$E$2:$F$4,2,FALSE),0)</f>
        <v>0</v>
      </c>
      <c r="J100" s="8">
        <f>IFERROR(VLOOKUP('Sesión 3'!M106,'Calificaciones Sesión 4'!$E$2:$F$4,2,FALSE),0)</f>
        <v>10</v>
      </c>
      <c r="K100" s="8">
        <f>IFERROR(10/MAX('Sesión 3'!N$4:N$986)*'Sesión 3'!N106,0)</f>
        <v>0</v>
      </c>
      <c r="L100" s="8">
        <f>IFERROR(VLOOKUP('Sesión 3'!O106,'Calificaciones Sesión 4'!$E$2:$F$4,2,FALSE),0)</f>
        <v>0</v>
      </c>
      <c r="M100" s="256">
        <f>IFERROR(VLOOKUP('Sesión 3'!P106,'Calificaciones Sesión 4'!$A$2:$B99,2,FALSE),0)</f>
        <v>10</v>
      </c>
      <c r="N100" s="254">
        <f t="shared" si="2"/>
        <v>30</v>
      </c>
    </row>
    <row r="101" spans="1:14" ht="89.25">
      <c r="A101" s="1" t="str">
        <f>IF(ISBLANK('Sesión 3'!A107),"",'Sesión 3'!A107)</f>
        <v>S103</v>
      </c>
      <c r="B101" s="107" t="str">
        <f>IF(ISBLANK('Sesión 3'!B107),"",'Sesión 3'!B107)</f>
        <v>Regrabación de motor de maquinaria agrícola industrial y de construcción autopropulsada</v>
      </c>
      <c r="C101" s="8">
        <f>IFERROR(10/MAX('Sesión 3'!F$4:F$986)*'Sesión 3'!F107,0)</f>
        <v>0</v>
      </c>
      <c r="D101" s="8">
        <f>IFERROR(10/MAX('Sesión 3'!G$4:G$986)*'Sesión 3'!G107,0)</f>
        <v>0</v>
      </c>
      <c r="E101" s="8">
        <f>IFERROR(10/MAX('Sesión 3'!H$4:H$986)*'Sesión 3'!H107,0)</f>
        <v>0</v>
      </c>
      <c r="F101" s="8">
        <f>IFERROR(10/MAX('Sesión 3'!I$4:I$986)*'Sesión 3'!I107,0)</f>
        <v>10</v>
      </c>
      <c r="G101" s="8" t="s">
        <v>1383</v>
      </c>
      <c r="H101" s="8">
        <f>IFERROR(VLOOKUP('Sesión 3'!K107,'Calificaciones Sesión 4'!$C$2:$D$4,2,FALSE),0)</f>
        <v>10</v>
      </c>
      <c r="I101" s="8">
        <f>IFERROR(VLOOKUP('Sesión 3'!L107,'Calificaciones Sesión 4'!$E$2:$F$4,2,FALSE),0)</f>
        <v>0</v>
      </c>
      <c r="J101" s="8">
        <f>IFERROR(VLOOKUP('Sesión 3'!M107,'Calificaciones Sesión 4'!$E$2:$F$4,2,FALSE),0)</f>
        <v>0</v>
      </c>
      <c r="K101" s="8">
        <f>IFERROR(10/MAX('Sesión 3'!N$4:N$986)*'Sesión 3'!N107,0)</f>
        <v>0</v>
      </c>
      <c r="L101" s="8">
        <f>IFERROR(VLOOKUP('Sesión 3'!O107,'Calificaciones Sesión 4'!$E$2:$F$4,2,FALSE),0)</f>
        <v>0</v>
      </c>
      <c r="M101" s="256">
        <f>IFERROR(VLOOKUP('Sesión 3'!P107,'Calificaciones Sesión 4'!$A$2:$B100,2,FALSE),0)</f>
        <v>10</v>
      </c>
      <c r="N101" s="254">
        <f t="shared" si="2"/>
        <v>30</v>
      </c>
    </row>
    <row r="102" spans="1:14" ht="51">
      <c r="A102" s="1" t="str">
        <f>IF(ISBLANK('Sesión 3'!A108),"",'Sesión 3'!A108)</f>
        <v>S104</v>
      </c>
      <c r="B102" s="107" t="str">
        <f>IF(ISBLANK('Sesión 3'!B108),"",'Sesión 3'!B108)</f>
        <v>Cesantías parciales para docentes oficiales</v>
      </c>
      <c r="C102" s="8">
        <f>IFERROR(10/MAX('Sesión 3'!F$4:F$986)*'Sesión 3'!F108,0)</f>
        <v>0</v>
      </c>
      <c r="D102" s="8">
        <f>IFERROR(10/MAX('Sesión 3'!G$4:G$986)*'Sesión 3'!G108,0)</f>
        <v>0</v>
      </c>
      <c r="E102" s="8">
        <f>IFERROR(10/MAX('Sesión 3'!H$4:H$986)*'Sesión 3'!H108,0)</f>
        <v>9.730500147707592E-4</v>
      </c>
      <c r="F102" s="8">
        <f>IFERROR(10/MAX('Sesión 3'!I$4:I$986)*'Sesión 3'!I108,0)</f>
        <v>8</v>
      </c>
      <c r="G102" s="8" t="s">
        <v>1383</v>
      </c>
      <c r="H102" s="8">
        <f>IFERROR(VLOOKUP('Sesión 3'!K108,'Calificaciones Sesión 4'!$C$2:$D$4,2,FALSE),0)</f>
        <v>10</v>
      </c>
      <c r="I102" s="8">
        <f>IFERROR(VLOOKUP('Sesión 3'!L108,'Calificaciones Sesión 4'!$E$2:$F$4,2,FALSE),0)</f>
        <v>10</v>
      </c>
      <c r="J102" s="8">
        <f>IFERROR(VLOOKUP('Sesión 3'!M108,'Calificaciones Sesión 4'!$E$2:$F$4,2,FALSE),0)</f>
        <v>10</v>
      </c>
      <c r="K102" s="8">
        <f>IFERROR(10/MAX('Sesión 3'!N$4:N$986)*'Sesión 3'!N108,0)</f>
        <v>0</v>
      </c>
      <c r="L102" s="8">
        <f>IFERROR(VLOOKUP('Sesión 3'!O108,'Calificaciones Sesión 4'!$E$2:$F$4,2,FALSE),0)</f>
        <v>0</v>
      </c>
      <c r="M102" s="256">
        <f>IFERROR(VLOOKUP('Sesión 3'!P108,'Calificaciones Sesión 4'!$A$2:$B101,2,FALSE),0)</f>
        <v>10</v>
      </c>
      <c r="N102" s="254">
        <f t="shared" si="2"/>
        <v>48.000973050014771</v>
      </c>
    </row>
    <row r="103" spans="1:14" ht="89.25">
      <c r="A103" s="1" t="str">
        <f>IF(ISBLANK('Sesión 3'!A109),"",'Sesión 3'!A109)</f>
        <v>S105</v>
      </c>
      <c r="B103" s="107" t="str">
        <f>IF(ISBLANK('Sesión 3'!B109),"",'Sesión 3'!B109)</f>
        <v>Cancelación de la personería jurídica de las organizaciones comunales de primero y segundo grado</v>
      </c>
      <c r="C103" s="8">
        <f>IFERROR(10/MAX('Sesión 3'!F$4:F$986)*'Sesión 3'!F109,0)</f>
        <v>0</v>
      </c>
      <c r="D103" s="8">
        <f>IFERROR(10/MAX('Sesión 3'!G$4:G$986)*'Sesión 3'!G109,0)</f>
        <v>0</v>
      </c>
      <c r="E103" s="8">
        <f>IFERROR(10/MAX('Sesión 3'!H$4:H$986)*'Sesión 3'!H109,0)</f>
        <v>0</v>
      </c>
      <c r="F103" s="8">
        <f>IFERROR(10/MAX('Sesión 3'!I$4:I$986)*'Sesión 3'!I109,0)</f>
        <v>10</v>
      </c>
      <c r="G103" s="8" t="s">
        <v>1383</v>
      </c>
      <c r="H103" s="8">
        <f>IFERROR(VLOOKUP('Sesión 3'!K109,'Calificaciones Sesión 4'!$C$2:$D$4,2,FALSE),0)</f>
        <v>10</v>
      </c>
      <c r="I103" s="8">
        <f>IFERROR(VLOOKUP('Sesión 3'!L109,'Calificaciones Sesión 4'!$E$2:$F$4,2,FALSE),0)</f>
        <v>0</v>
      </c>
      <c r="J103" s="8">
        <f>IFERROR(VLOOKUP('Sesión 3'!M109,'Calificaciones Sesión 4'!$E$2:$F$4,2,FALSE),0)</f>
        <v>0</v>
      </c>
      <c r="K103" s="8">
        <f>IFERROR(10/MAX('Sesión 3'!N$4:N$986)*'Sesión 3'!N109,0)</f>
        <v>10</v>
      </c>
      <c r="L103" s="8">
        <f>IFERROR(VLOOKUP('Sesión 3'!O109,'Calificaciones Sesión 4'!$E$2:$F$4,2,FALSE),0)</f>
        <v>0</v>
      </c>
      <c r="M103" s="256">
        <f>IFERROR(VLOOKUP('Sesión 3'!P109,'Calificaciones Sesión 4'!$A$2:$B102,2,FALSE),0)</f>
        <v>10</v>
      </c>
      <c r="N103" s="254">
        <f t="shared" si="2"/>
        <v>40</v>
      </c>
    </row>
    <row r="104" spans="1:14" ht="25.5">
      <c r="A104" s="1">
        <f>IF(ISBLANK('Sesión 3'!A110),"",'Sesión 3'!A110)</f>
        <v>2106</v>
      </c>
      <c r="B104" s="107" t="str">
        <f>IF(ISBLANK('Sesión 3'!B110),"",'Sesión 3'!B110)</f>
        <v>Certificado de paz y salvo</v>
      </c>
      <c r="C104" s="8">
        <f>IFERROR(10/MAX('Sesión 3'!F$4:F$986)*'Sesión 3'!F110,0)</f>
        <v>0</v>
      </c>
      <c r="D104" s="8">
        <f>IFERROR(10/MAX('Sesión 3'!G$4:G$986)*'Sesión 3'!G110,0)</f>
        <v>0</v>
      </c>
      <c r="E104" s="8">
        <f>IFERROR(10/MAX('Sesión 3'!H$4:H$986)*'Sesión 3'!H110,0)</f>
        <v>7.6933954405256424E-3</v>
      </c>
      <c r="F104" s="8">
        <f>IFERROR(10/MAX('Sesión 3'!I$4:I$986)*'Sesión 3'!I110,0)</f>
        <v>10</v>
      </c>
      <c r="G104" s="8" t="s">
        <v>1383</v>
      </c>
      <c r="H104" s="8">
        <f>IFERROR(VLOOKUP('Sesión 3'!K110,'Calificaciones Sesión 4'!$C$2:$D$4,2,FALSE),0)</f>
        <v>10</v>
      </c>
      <c r="I104" s="8">
        <f>IFERROR(VLOOKUP('Sesión 3'!L110,'Calificaciones Sesión 4'!$E$2:$F$4,2,FALSE),0)</f>
        <v>10</v>
      </c>
      <c r="J104" s="8">
        <f>IFERROR(VLOOKUP('Sesión 3'!M110,'Calificaciones Sesión 4'!$E$2:$F$4,2,FALSE),0)</f>
        <v>10</v>
      </c>
      <c r="K104" s="8">
        <f>IFERROR(10/MAX('Sesión 3'!N$4:N$986)*'Sesión 3'!N110,0)</f>
        <v>10</v>
      </c>
      <c r="L104" s="8">
        <f>IFERROR(VLOOKUP('Sesión 3'!O110,'Calificaciones Sesión 4'!$E$2:$F$4,2,FALSE),0)</f>
        <v>0</v>
      </c>
      <c r="M104" s="256">
        <f>IFERROR(VLOOKUP('Sesión 3'!P110,'Calificaciones Sesión 4'!$A$2:$B103,2,FALSE),0)</f>
        <v>0</v>
      </c>
      <c r="N104" s="254">
        <f t="shared" si="2"/>
        <v>50.007693395440526</v>
      </c>
    </row>
    <row r="105" spans="1:14" ht="127.5">
      <c r="A105" s="1" t="str">
        <f>IF(ISBLANK('Sesión 3'!A111),"",'Sesión 3'!A111)</f>
        <v>S107</v>
      </c>
      <c r="B105" s="107" t="str">
        <f>IF(ISBLANK('Sesión 3'!B111),"",'Sesión 3'!B111)</f>
        <v>Reconocimiento de la personería jurídica de los organismos deportivos y recreativos vinculados al Sistema Nacional del Deporte</v>
      </c>
      <c r="C105" s="8">
        <f>IFERROR(10/MAX('Sesión 3'!F$4:F$986)*'Sesión 3'!F111,0)</f>
        <v>2.8272960949836455E-4</v>
      </c>
      <c r="D105" s="8">
        <f>IFERROR(10/MAX('Sesión 3'!G$4:G$986)*'Sesión 3'!G111,0)</f>
        <v>1.0067998510597403E-3</v>
      </c>
      <c r="E105" s="8">
        <f>IFERROR(10/MAX('Sesión 3'!H$4:H$986)*'Sesión 3'!H111,0)</f>
        <v>1.3125674659677507E-5</v>
      </c>
      <c r="F105" s="8">
        <f>IFERROR(10/MAX('Sesión 3'!I$4:I$986)*'Sesión 3'!I111,0)</f>
        <v>10</v>
      </c>
      <c r="G105" s="8" t="s">
        <v>1383</v>
      </c>
      <c r="H105" s="8">
        <f>IFERROR(VLOOKUP('Sesión 3'!K111,'Calificaciones Sesión 4'!$C$2:$D$4,2,FALSE),0)</f>
        <v>10</v>
      </c>
      <c r="I105" s="8">
        <f>IFERROR(VLOOKUP('Sesión 3'!L111,'Calificaciones Sesión 4'!$E$2:$F$4,2,FALSE),0)</f>
        <v>0</v>
      </c>
      <c r="J105" s="8">
        <f>IFERROR(VLOOKUP('Sesión 3'!M111,'Calificaciones Sesión 4'!$E$2:$F$4,2,FALSE),0)</f>
        <v>10</v>
      </c>
      <c r="K105" s="8">
        <f>IFERROR(10/MAX('Sesión 3'!N$4:N$986)*'Sesión 3'!N111,0)</f>
        <v>0</v>
      </c>
      <c r="L105" s="8">
        <f>IFERROR(VLOOKUP('Sesión 3'!O111,'Calificaciones Sesión 4'!$E$2:$F$4,2,FALSE),0)</f>
        <v>0</v>
      </c>
      <c r="M105" s="256">
        <f>IFERROR(VLOOKUP('Sesión 3'!P111,'Calificaciones Sesión 4'!$A$2:$B104,2,FALSE),0)</f>
        <v>10</v>
      </c>
      <c r="N105" s="254">
        <f t="shared" si="2"/>
        <v>40.00130265513522</v>
      </c>
    </row>
    <row r="106" spans="1:14" ht="127.5">
      <c r="A106" s="1" t="str">
        <f>IF(ISBLANK('Sesión 3'!A112),"",'Sesión 3'!A112)</f>
        <v>S108</v>
      </c>
      <c r="B106" s="107" t="str">
        <f>IF(ISBLANK('Sesión 3'!B112),"",'Sesión 3'!B112)</f>
        <v>Aprobación de las reformas estatutarias de los organismos deportivos y/o recreativos vinculados al Sistema Nacional del Deporte</v>
      </c>
      <c r="C106" s="8">
        <f>IFERROR(10/MAX('Sesión 3'!F$4:F$986)*'Sesión 3'!F112,0)</f>
        <v>3.0945529397830948E-5</v>
      </c>
      <c r="D106" s="8">
        <f>IFERROR(10/MAX('Sesión 3'!G$4:G$986)*'Sesión 3'!G112,0)</f>
        <v>1.6529549793518124E-4</v>
      </c>
      <c r="E106" s="8">
        <f>IFERROR(10/MAX('Sesión 3'!H$4:H$986)*'Sesión 3'!H112,0)</f>
        <v>8.7504497731183374E-6</v>
      </c>
      <c r="F106" s="8">
        <f>IFERROR(10/MAX('Sesión 3'!I$4:I$986)*'Sesión 3'!I112,0)</f>
        <v>10</v>
      </c>
      <c r="G106" s="8" t="s">
        <v>1383</v>
      </c>
      <c r="H106" s="8">
        <f>IFERROR(VLOOKUP('Sesión 3'!K112,'Calificaciones Sesión 4'!$C$2:$D$4,2,FALSE),0)</f>
        <v>10</v>
      </c>
      <c r="I106" s="8">
        <f>IFERROR(VLOOKUP('Sesión 3'!L112,'Calificaciones Sesión 4'!$E$2:$F$4,2,FALSE),0)</f>
        <v>0</v>
      </c>
      <c r="J106" s="8">
        <f>IFERROR(VLOOKUP('Sesión 3'!M112,'Calificaciones Sesión 4'!$E$2:$F$4,2,FALSE),0)</f>
        <v>10</v>
      </c>
      <c r="K106" s="8">
        <f>IFERROR(10/MAX('Sesión 3'!N$4:N$986)*'Sesión 3'!N112,0)</f>
        <v>0</v>
      </c>
      <c r="L106" s="8">
        <f>IFERROR(VLOOKUP('Sesión 3'!O112,'Calificaciones Sesión 4'!$E$2:$F$4,2,FALSE),0)</f>
        <v>0</v>
      </c>
      <c r="M106" s="256">
        <f>IFERROR(VLOOKUP('Sesión 3'!P112,'Calificaciones Sesión 4'!$A$2:$B105,2,FALSE),0)</f>
        <v>10</v>
      </c>
      <c r="N106" s="254">
        <f t="shared" si="2"/>
        <v>40.000204991477105</v>
      </c>
    </row>
    <row r="107" spans="1:14" ht="63.75">
      <c r="A107" s="1" t="str">
        <f>IF(ISBLANK('Sesión 3'!A113),"",'Sesión 3'!A113)</f>
        <v>S109</v>
      </c>
      <c r="B107" s="107" t="str">
        <f>IF(ISBLANK('Sesión 3'!B113),"",'Sesión 3'!B113)</f>
        <v>Cancelación de la personería jurídica de ligas y clubes deportivos</v>
      </c>
      <c r="C107" s="8">
        <f>IFERROR(10/MAX('Sesión 3'!F$4:F$986)*'Sesión 3'!F113,0)</f>
        <v>6.1891058795661886E-6</v>
      </c>
      <c r="D107" s="8">
        <f>IFERROR(10/MAX('Sesión 3'!G$4:G$986)*'Sesión 3'!G113,0)</f>
        <v>1.6529549793518124E-4</v>
      </c>
      <c r="E107" s="8">
        <f>IFERROR(10/MAX('Sesión 3'!H$4:H$986)*'Sesión 3'!H113,0)</f>
        <v>1.7500899546236676E-6</v>
      </c>
      <c r="F107" s="8">
        <f>IFERROR(10/MAX('Sesión 3'!I$4:I$986)*'Sesión 3'!I113,0)</f>
        <v>10</v>
      </c>
      <c r="G107" s="8" t="s">
        <v>1383</v>
      </c>
      <c r="H107" s="8">
        <f>IFERROR(VLOOKUP('Sesión 3'!K113,'Calificaciones Sesión 4'!$C$2:$D$4,2,FALSE),0)</f>
        <v>10</v>
      </c>
      <c r="I107" s="8">
        <f>IFERROR(VLOOKUP('Sesión 3'!L113,'Calificaciones Sesión 4'!$E$2:$F$4,2,FALSE),0)</f>
        <v>0</v>
      </c>
      <c r="J107" s="8">
        <f>IFERROR(VLOOKUP('Sesión 3'!M113,'Calificaciones Sesión 4'!$E$2:$F$4,2,FALSE),0)</f>
        <v>10</v>
      </c>
      <c r="K107" s="8">
        <f>IFERROR(10/MAX('Sesión 3'!N$4:N$986)*'Sesión 3'!N113,0)</f>
        <v>0</v>
      </c>
      <c r="L107" s="8">
        <f>IFERROR(VLOOKUP('Sesión 3'!O113,'Calificaciones Sesión 4'!$E$2:$F$4,2,FALSE),0)</f>
        <v>0</v>
      </c>
      <c r="M107" s="256">
        <f>IFERROR(VLOOKUP('Sesión 3'!P113,'Calificaciones Sesión 4'!$A$2:$B106,2,FALSE),0)</f>
        <v>10</v>
      </c>
      <c r="N107" s="254">
        <f t="shared" si="2"/>
        <v>40.000173234693769</v>
      </c>
    </row>
    <row r="108" spans="1:14" ht="114.75">
      <c r="A108" s="109" t="str">
        <f>IF(ISBLANK('Sesión 3'!A114),"",'Sesión 3'!A114)</f>
        <v>S110</v>
      </c>
      <c r="B108" s="251" t="str">
        <f>IF(ISBLANK('Sesión 3'!B114),"",'Sesión 3'!B114)</f>
        <v>Certificación de la personería jurídica y representación legal de las organizaciones comunales de primero y segundo grado</v>
      </c>
      <c r="C108" s="110">
        <f>IFERROR(10/MAX('Sesión 3'!F$4:F$986)*'Sesión 3'!F114,0)</f>
        <v>0</v>
      </c>
      <c r="D108" s="110">
        <f>IFERROR(10/MAX('Sesión 3'!G$4:G$986)*'Sesión 3'!G114,0)</f>
        <v>0</v>
      </c>
      <c r="E108" s="110">
        <f>IFERROR(10/MAX('Sesión 3'!H$4:H$986)*'Sesión 3'!H114,0)</f>
        <v>1.2180626084180727E-3</v>
      </c>
      <c r="F108" s="110">
        <f>IFERROR(10/MAX('Sesión 3'!I$4:I$986)*'Sesión 3'!I114,0)</f>
        <v>10</v>
      </c>
      <c r="G108" s="110" t="s">
        <v>1383</v>
      </c>
      <c r="H108" s="110">
        <f>IFERROR(VLOOKUP('Sesión 3'!K114,'Calificaciones Sesión 4'!$C$2:$D$4,2,FALSE),0)</f>
        <v>10</v>
      </c>
      <c r="I108" s="110">
        <f>IFERROR(VLOOKUP('Sesión 3'!L114,'Calificaciones Sesión 4'!$E$2:$F$4,2,FALSE),0)</f>
        <v>10</v>
      </c>
      <c r="J108" s="110">
        <f>IFERROR(VLOOKUP('Sesión 3'!M114,'Calificaciones Sesión 4'!$E$2:$F$4,2,FALSE),0)</f>
        <v>10</v>
      </c>
      <c r="K108" s="110">
        <f>IFERROR(10/MAX('Sesión 3'!N$4:N$986)*'Sesión 3'!N114,0)</f>
        <v>10</v>
      </c>
      <c r="L108" s="110">
        <f>IFERROR(VLOOKUP('Sesión 3'!O114,'Calificaciones Sesión 4'!$E$2:$F$4,2,FALSE),0)</f>
        <v>0</v>
      </c>
      <c r="M108" s="258">
        <f>IFERROR(VLOOKUP('Sesión 3'!P114,'Calificaciones Sesión 4'!$A$2:$B107,2,FALSE),0)</f>
        <v>0</v>
      </c>
      <c r="N108" s="254">
        <f t="shared" si="2"/>
        <v>50.001218062608416</v>
      </c>
    </row>
    <row r="109" spans="1:14" ht="45">
      <c r="A109" s="252" t="s">
        <v>794</v>
      </c>
      <c r="B109" s="255" t="s">
        <v>795</v>
      </c>
      <c r="C109" s="253">
        <f>IFERROR(10/MAX('Sesión 3'!F$4:F$986)*'Sesión 3'!#REF!,0)</f>
        <v>0</v>
      </c>
      <c r="D109" s="253">
        <f>IFERROR(10/MAX('Sesión 3'!G$4:G$986)*'Sesión 3'!#REF!,0)</f>
        <v>0</v>
      </c>
      <c r="E109" s="253">
        <v>10</v>
      </c>
      <c r="F109" s="253">
        <f>IFERROR(10/MAX('Sesión 3'!I$4:I$986)*'Sesión 3'!#REF!,0)</f>
        <v>0</v>
      </c>
      <c r="G109" s="253">
        <v>0</v>
      </c>
      <c r="H109" s="253">
        <f>IFERROR(VLOOKUP('Sesión 3'!#REF!,'Calificaciones Sesión 4'!$C$2:$D$4,2,FALSE),0)</f>
        <v>0</v>
      </c>
      <c r="I109" s="253">
        <f>IFERROR(VLOOKUP('Sesión 3'!#REF!,'Calificaciones Sesión 4'!$E$2:$F$4,2,FALSE),0)</f>
        <v>0</v>
      </c>
      <c r="J109" s="253">
        <v>10</v>
      </c>
      <c r="K109" s="253">
        <v>10</v>
      </c>
      <c r="L109" s="253">
        <f>IFERROR(VLOOKUP('Sesión 3'!#REF!,'Calificaciones Sesión 4'!$E$2:$F$4,2,FALSE),0)</f>
        <v>0</v>
      </c>
      <c r="M109" s="259">
        <f>IFERROR(VLOOKUP('Sesión 3'!#REF!,'Calificaciones Sesión 4'!$A$2:$B108,2,FALSE),0)</f>
        <v>0</v>
      </c>
      <c r="N109" s="254">
        <f t="shared" si="2"/>
        <v>30</v>
      </c>
    </row>
    <row r="110" spans="1:14" ht="15.75">
      <c r="A110" s="111"/>
      <c r="B110" s="112"/>
      <c r="C110" s="113"/>
      <c r="D110" s="113"/>
      <c r="E110" s="113"/>
      <c r="F110" s="113"/>
      <c r="G110" s="113"/>
      <c r="H110" s="113"/>
      <c r="I110" s="113"/>
      <c r="J110" s="113"/>
      <c r="K110" s="113"/>
      <c r="L110" s="113"/>
      <c r="M110" s="113"/>
      <c r="N110" s="114"/>
    </row>
    <row r="111" spans="1:14" ht="15.75">
      <c r="A111" s="111"/>
      <c r="B111" s="112"/>
      <c r="C111" s="113"/>
      <c r="D111" s="113"/>
      <c r="E111" s="113"/>
      <c r="F111" s="113"/>
      <c r="G111" s="113"/>
      <c r="H111" s="113"/>
      <c r="I111" s="113"/>
      <c r="J111" s="113"/>
      <c r="K111" s="113"/>
      <c r="L111" s="113"/>
      <c r="M111" s="113"/>
      <c r="N111" s="114"/>
    </row>
    <row r="112" spans="1:14" ht="15.75">
      <c r="A112" s="111"/>
      <c r="B112" s="112"/>
      <c r="C112" s="113"/>
      <c r="D112" s="113"/>
      <c r="E112" s="113"/>
      <c r="F112" s="113"/>
      <c r="G112" s="113"/>
      <c r="H112" s="113"/>
      <c r="I112" s="113"/>
      <c r="J112" s="113"/>
      <c r="K112" s="113"/>
      <c r="L112" s="113"/>
      <c r="M112" s="113"/>
      <c r="N112" s="114"/>
    </row>
    <row r="113" spans="1:14" ht="15.75">
      <c r="A113" s="111"/>
      <c r="B113" s="112"/>
      <c r="C113" s="113"/>
      <c r="D113" s="113"/>
      <c r="E113" s="113"/>
      <c r="F113" s="113"/>
      <c r="G113" s="113"/>
      <c r="H113" s="113"/>
      <c r="I113" s="113"/>
      <c r="J113" s="113"/>
      <c r="K113" s="113"/>
      <c r="L113" s="113"/>
      <c r="M113" s="113"/>
      <c r="N113" s="114"/>
    </row>
    <row r="114" spans="1:14" ht="15.75">
      <c r="A114" s="111"/>
      <c r="B114" s="112"/>
      <c r="C114" s="113"/>
      <c r="D114" s="113"/>
      <c r="E114" s="113"/>
      <c r="F114" s="113"/>
      <c r="G114" s="113"/>
      <c r="H114" s="113"/>
      <c r="I114" s="113"/>
      <c r="J114" s="113"/>
      <c r="K114" s="113"/>
      <c r="L114" s="113"/>
      <c r="M114" s="113"/>
      <c r="N114" s="114"/>
    </row>
    <row r="115" spans="1:14" ht="15.75">
      <c r="A115" s="111"/>
      <c r="B115" s="112"/>
      <c r="C115" s="113"/>
      <c r="D115" s="113"/>
      <c r="E115" s="113"/>
      <c r="F115" s="113"/>
      <c r="G115" s="113"/>
      <c r="H115" s="113"/>
      <c r="I115" s="113"/>
      <c r="J115" s="113"/>
      <c r="K115" s="113"/>
      <c r="L115" s="113"/>
      <c r="M115" s="113"/>
      <c r="N115" s="114"/>
    </row>
    <row r="116" spans="1:14" ht="15.75">
      <c r="A116" s="111"/>
      <c r="B116" s="112"/>
      <c r="C116" s="113"/>
      <c r="D116" s="113"/>
      <c r="E116" s="113"/>
      <c r="F116" s="113"/>
      <c r="G116" s="113"/>
      <c r="H116" s="113"/>
      <c r="I116" s="113"/>
      <c r="J116" s="113"/>
      <c r="K116" s="113"/>
      <c r="L116" s="113"/>
      <c r="M116" s="113"/>
      <c r="N116" s="114"/>
    </row>
    <row r="117" spans="1:14" ht="15.75">
      <c r="A117" s="111"/>
      <c r="B117" s="112"/>
      <c r="C117" s="113"/>
      <c r="D117" s="113"/>
      <c r="E117" s="113"/>
      <c r="F117" s="113"/>
      <c r="G117" s="113"/>
      <c r="H117" s="113"/>
      <c r="I117" s="113"/>
      <c r="J117" s="113"/>
      <c r="K117" s="113"/>
      <c r="L117" s="113"/>
      <c r="M117" s="113"/>
      <c r="N117" s="114"/>
    </row>
    <row r="118" spans="1:14" ht="15.75">
      <c r="A118" s="111"/>
      <c r="B118" s="112"/>
      <c r="C118" s="113"/>
      <c r="D118" s="113"/>
      <c r="E118" s="113"/>
      <c r="F118" s="113"/>
      <c r="G118" s="113"/>
      <c r="H118" s="113"/>
      <c r="I118" s="113"/>
      <c r="J118" s="113"/>
      <c r="K118" s="113"/>
      <c r="L118" s="113"/>
      <c r="M118" s="113"/>
      <c r="N118" s="114"/>
    </row>
    <row r="119" spans="1:14" ht="15.75">
      <c r="A119" s="111"/>
      <c r="B119" s="112"/>
      <c r="C119" s="113"/>
      <c r="D119" s="113"/>
      <c r="E119" s="113"/>
      <c r="F119" s="113"/>
      <c r="G119" s="113"/>
      <c r="H119" s="113"/>
      <c r="I119" s="113"/>
      <c r="J119" s="113"/>
      <c r="K119" s="113"/>
      <c r="L119" s="113"/>
      <c r="M119" s="113"/>
      <c r="N119" s="114"/>
    </row>
    <row r="120" spans="1:14" ht="15.75">
      <c r="A120" s="111"/>
      <c r="B120" s="112"/>
      <c r="C120" s="113"/>
      <c r="D120" s="113"/>
      <c r="E120" s="113"/>
      <c r="F120" s="113"/>
      <c r="G120" s="113"/>
      <c r="H120" s="113"/>
      <c r="I120" s="113"/>
      <c r="J120" s="113"/>
      <c r="K120" s="113"/>
      <c r="L120" s="113"/>
      <c r="M120" s="113"/>
      <c r="N120" s="114"/>
    </row>
    <row r="121" spans="1:14" ht="15.75">
      <c r="A121" s="111"/>
      <c r="B121" s="112"/>
      <c r="C121" s="113"/>
      <c r="D121" s="113"/>
      <c r="E121" s="113"/>
      <c r="F121" s="113"/>
      <c r="G121" s="113"/>
      <c r="H121" s="113"/>
      <c r="I121" s="113"/>
      <c r="J121" s="113"/>
      <c r="K121" s="113"/>
      <c r="L121" s="113"/>
      <c r="M121" s="113"/>
      <c r="N121" s="114"/>
    </row>
    <row r="122" spans="1:14" ht="15.75">
      <c r="A122" s="111"/>
      <c r="B122" s="112"/>
      <c r="C122" s="113"/>
      <c r="D122" s="113"/>
      <c r="E122" s="113"/>
      <c r="F122" s="113"/>
      <c r="G122" s="113"/>
      <c r="H122" s="113"/>
      <c r="I122" s="113"/>
      <c r="J122" s="113"/>
      <c r="K122" s="113"/>
      <c r="L122" s="113"/>
      <c r="M122" s="113"/>
      <c r="N122" s="114"/>
    </row>
    <row r="123" spans="1:14" ht="15.75">
      <c r="A123" s="111"/>
      <c r="B123" s="112"/>
      <c r="C123" s="113"/>
      <c r="D123" s="113"/>
      <c r="E123" s="113"/>
      <c r="F123" s="113"/>
      <c r="G123" s="113"/>
      <c r="H123" s="113"/>
      <c r="I123" s="113"/>
      <c r="J123" s="113"/>
      <c r="K123" s="113"/>
      <c r="L123" s="113"/>
      <c r="M123" s="113"/>
      <c r="N123" s="114"/>
    </row>
    <row r="124" spans="1:14" ht="15.75">
      <c r="A124" s="111"/>
      <c r="B124" s="112"/>
      <c r="C124" s="113"/>
      <c r="D124" s="113"/>
      <c r="E124" s="113"/>
      <c r="F124" s="113"/>
      <c r="G124" s="113"/>
      <c r="H124" s="113"/>
      <c r="I124" s="113"/>
      <c r="J124" s="113"/>
      <c r="K124" s="113"/>
      <c r="L124" s="113"/>
      <c r="M124" s="113"/>
      <c r="N124" s="114"/>
    </row>
    <row r="125" spans="1:14" ht="15.75">
      <c r="A125" s="111"/>
      <c r="B125" s="112"/>
      <c r="C125" s="113"/>
      <c r="D125" s="113"/>
      <c r="E125" s="113"/>
      <c r="F125" s="113"/>
      <c r="G125" s="113"/>
      <c r="H125" s="113"/>
      <c r="I125" s="113"/>
      <c r="J125" s="113"/>
      <c r="K125" s="113"/>
      <c r="L125" s="113"/>
      <c r="M125" s="113"/>
      <c r="N125" s="114"/>
    </row>
    <row r="126" spans="1:14" ht="15.75">
      <c r="A126" s="111"/>
      <c r="B126" s="112"/>
      <c r="C126" s="113"/>
      <c r="D126" s="113"/>
      <c r="E126" s="113"/>
      <c r="F126" s="113"/>
      <c r="G126" s="113"/>
      <c r="H126" s="113"/>
      <c r="I126" s="113"/>
      <c r="J126" s="113"/>
      <c r="K126" s="113"/>
      <c r="L126" s="113"/>
      <c r="M126" s="113"/>
      <c r="N126" s="114"/>
    </row>
    <row r="127" spans="1:14" ht="15.75">
      <c r="A127" s="111"/>
      <c r="B127" s="112"/>
      <c r="C127" s="113"/>
      <c r="D127" s="113"/>
      <c r="E127" s="113"/>
      <c r="F127" s="113"/>
      <c r="G127" s="113"/>
      <c r="H127" s="113"/>
      <c r="I127" s="113"/>
      <c r="J127" s="113"/>
      <c r="K127" s="113"/>
      <c r="L127" s="113"/>
      <c r="M127" s="113"/>
      <c r="N127" s="114"/>
    </row>
    <row r="128" spans="1:14" ht="15.75">
      <c r="A128" s="111"/>
      <c r="B128" s="112"/>
      <c r="C128" s="113"/>
      <c r="D128" s="113"/>
      <c r="E128" s="113"/>
      <c r="F128" s="113"/>
      <c r="G128" s="113"/>
      <c r="H128" s="113"/>
      <c r="I128" s="113"/>
      <c r="J128" s="113"/>
      <c r="K128" s="113"/>
      <c r="L128" s="113"/>
      <c r="M128" s="113"/>
      <c r="N128" s="114"/>
    </row>
    <row r="129" spans="1:14" ht="15.75">
      <c r="A129" s="111"/>
      <c r="B129" s="112"/>
      <c r="C129" s="113"/>
      <c r="D129" s="113"/>
      <c r="E129" s="113"/>
      <c r="F129" s="113"/>
      <c r="G129" s="113"/>
      <c r="H129" s="113"/>
      <c r="I129" s="113"/>
      <c r="J129" s="113"/>
      <c r="K129" s="113"/>
      <c r="L129" s="113"/>
      <c r="M129" s="113"/>
      <c r="N129" s="114"/>
    </row>
    <row r="130" spans="1:14" ht="15.75">
      <c r="A130" s="111"/>
      <c r="B130" s="112"/>
      <c r="C130" s="113"/>
      <c r="D130" s="113"/>
      <c r="E130" s="113"/>
      <c r="F130" s="113"/>
      <c r="G130" s="113"/>
      <c r="H130" s="113"/>
      <c r="I130" s="113"/>
      <c r="J130" s="113"/>
      <c r="K130" s="113"/>
      <c r="L130" s="113"/>
      <c r="M130" s="113"/>
      <c r="N130" s="114"/>
    </row>
    <row r="131" spans="1:14" ht="15.75">
      <c r="A131" s="111"/>
      <c r="B131" s="112"/>
      <c r="C131" s="113"/>
      <c r="D131" s="113"/>
      <c r="E131" s="113"/>
      <c r="F131" s="113"/>
      <c r="G131" s="113"/>
      <c r="H131" s="113"/>
      <c r="I131" s="113"/>
      <c r="J131" s="113"/>
      <c r="K131" s="113"/>
      <c r="L131" s="113"/>
      <c r="M131" s="113"/>
      <c r="N131" s="114"/>
    </row>
    <row r="132" spans="1:14" ht="15.75">
      <c r="A132" s="111"/>
      <c r="B132" s="112"/>
      <c r="C132" s="113"/>
      <c r="D132" s="113"/>
      <c r="E132" s="113"/>
      <c r="F132" s="113"/>
      <c r="G132" s="113"/>
      <c r="H132" s="113"/>
      <c r="I132" s="113"/>
      <c r="J132" s="113"/>
      <c r="K132" s="113"/>
      <c r="L132" s="113"/>
      <c r="M132" s="113"/>
      <c r="N132" s="114"/>
    </row>
    <row r="133" spans="1:14" ht="15.75">
      <c r="A133" s="111"/>
      <c r="B133" s="112"/>
      <c r="C133" s="113"/>
      <c r="D133" s="113"/>
      <c r="E133" s="113"/>
      <c r="F133" s="113"/>
      <c r="G133" s="113"/>
      <c r="H133" s="113"/>
      <c r="I133" s="113"/>
      <c r="J133" s="113"/>
      <c r="K133" s="113"/>
      <c r="L133" s="113"/>
      <c r="M133" s="113"/>
      <c r="N133" s="114"/>
    </row>
    <row r="134" spans="1:14" ht="15.75">
      <c r="A134" s="111"/>
      <c r="B134" s="112"/>
      <c r="C134" s="113"/>
      <c r="D134" s="113"/>
      <c r="E134" s="113"/>
      <c r="F134" s="113"/>
      <c r="G134" s="113"/>
      <c r="H134" s="113"/>
      <c r="I134" s="113"/>
      <c r="J134" s="113"/>
      <c r="K134" s="113"/>
      <c r="L134" s="113"/>
      <c r="M134" s="113"/>
      <c r="N134" s="114"/>
    </row>
    <row r="135" spans="1:14" ht="15.75">
      <c r="A135" s="111"/>
      <c r="B135" s="112"/>
      <c r="C135" s="113"/>
      <c r="D135" s="113"/>
      <c r="E135" s="113"/>
      <c r="F135" s="113"/>
      <c r="G135" s="113"/>
      <c r="H135" s="113"/>
      <c r="I135" s="113"/>
      <c r="J135" s="113"/>
      <c r="K135" s="113"/>
      <c r="L135" s="113"/>
      <c r="M135" s="113"/>
      <c r="N135" s="114"/>
    </row>
    <row r="136" spans="1:14" ht="15.75">
      <c r="A136" s="111"/>
      <c r="B136" s="112"/>
      <c r="C136" s="113"/>
      <c r="D136" s="113"/>
      <c r="E136" s="113"/>
      <c r="F136" s="113"/>
      <c r="G136" s="113"/>
      <c r="H136" s="113"/>
      <c r="I136" s="113"/>
      <c r="J136" s="113"/>
      <c r="K136" s="113"/>
      <c r="L136" s="113"/>
      <c r="M136" s="113"/>
      <c r="N136" s="114"/>
    </row>
    <row r="137" spans="1:14" ht="15.75">
      <c r="A137" s="111"/>
      <c r="B137" s="112"/>
      <c r="C137" s="113"/>
      <c r="D137" s="113"/>
      <c r="E137" s="113"/>
      <c r="F137" s="113"/>
      <c r="G137" s="113"/>
      <c r="H137" s="113"/>
      <c r="I137" s="113"/>
      <c r="J137" s="113"/>
      <c r="K137" s="113"/>
      <c r="L137" s="113"/>
      <c r="M137" s="113"/>
      <c r="N137" s="114"/>
    </row>
    <row r="138" spans="1:14" ht="15.75">
      <c r="A138" s="111"/>
      <c r="B138" s="112"/>
      <c r="C138" s="113"/>
      <c r="D138" s="113"/>
      <c r="E138" s="113"/>
      <c r="F138" s="113"/>
      <c r="G138" s="113"/>
      <c r="H138" s="113"/>
      <c r="I138" s="113"/>
      <c r="J138" s="113"/>
      <c r="K138" s="113"/>
      <c r="L138" s="113"/>
      <c r="M138" s="113"/>
      <c r="N138" s="114"/>
    </row>
    <row r="139" spans="1:14" ht="15.75">
      <c r="A139" s="111"/>
      <c r="B139" s="112"/>
      <c r="C139" s="113"/>
      <c r="D139" s="113"/>
      <c r="E139" s="113"/>
      <c r="F139" s="113"/>
      <c r="G139" s="113"/>
      <c r="H139" s="113"/>
      <c r="I139" s="113"/>
      <c r="J139" s="113"/>
      <c r="K139" s="113"/>
      <c r="L139" s="113"/>
      <c r="M139" s="113"/>
      <c r="N139" s="114"/>
    </row>
    <row r="140" spans="1:14" ht="15.75">
      <c r="A140" s="111"/>
      <c r="B140" s="112"/>
      <c r="C140" s="113"/>
      <c r="D140" s="113"/>
      <c r="E140" s="113"/>
      <c r="F140" s="113"/>
      <c r="G140" s="113"/>
      <c r="H140" s="113"/>
      <c r="I140" s="113"/>
      <c r="J140" s="113"/>
      <c r="K140" s="113"/>
      <c r="L140" s="113"/>
      <c r="M140" s="113"/>
      <c r="N140" s="114"/>
    </row>
    <row r="141" spans="1:14" ht="15.75">
      <c r="A141" s="111"/>
      <c r="B141" s="112"/>
      <c r="C141" s="113"/>
      <c r="D141" s="113"/>
      <c r="E141" s="113"/>
      <c r="F141" s="113"/>
      <c r="G141" s="113"/>
      <c r="H141" s="113"/>
      <c r="I141" s="113"/>
      <c r="J141" s="113"/>
      <c r="K141" s="113"/>
      <c r="L141" s="113"/>
      <c r="M141" s="113"/>
      <c r="N141" s="114"/>
    </row>
    <row r="142" spans="1:14" ht="15.75">
      <c r="A142" s="111"/>
      <c r="B142" s="112"/>
      <c r="C142" s="113"/>
      <c r="D142" s="113"/>
      <c r="E142" s="113"/>
      <c r="F142" s="113"/>
      <c r="G142" s="113"/>
      <c r="H142" s="113"/>
      <c r="I142" s="113"/>
      <c r="J142" s="113"/>
      <c r="K142" s="113"/>
      <c r="L142" s="113"/>
      <c r="M142" s="113"/>
      <c r="N142" s="114"/>
    </row>
    <row r="143" spans="1:14" ht="15.75">
      <c r="A143" s="111"/>
      <c r="B143" s="112"/>
      <c r="C143" s="113"/>
      <c r="D143" s="113"/>
      <c r="E143" s="113"/>
      <c r="F143" s="113"/>
      <c r="G143" s="113"/>
      <c r="H143" s="113"/>
      <c r="I143" s="113"/>
      <c r="J143" s="113"/>
      <c r="K143" s="113"/>
      <c r="L143" s="113"/>
      <c r="M143" s="113"/>
      <c r="N143" s="114"/>
    </row>
    <row r="144" spans="1:14" ht="15.75">
      <c r="A144" s="111"/>
      <c r="B144" s="112"/>
      <c r="C144" s="113"/>
      <c r="D144" s="113"/>
      <c r="E144" s="113"/>
      <c r="F144" s="113"/>
      <c r="G144" s="113"/>
      <c r="H144" s="113"/>
      <c r="I144" s="113"/>
      <c r="J144" s="113"/>
      <c r="K144" s="113"/>
      <c r="L144" s="113"/>
      <c r="M144" s="113"/>
      <c r="N144" s="114"/>
    </row>
    <row r="145" spans="1:14" ht="15.75">
      <c r="A145" s="111"/>
      <c r="B145" s="112"/>
      <c r="C145" s="113"/>
      <c r="D145" s="113"/>
      <c r="E145" s="113"/>
      <c r="F145" s="113"/>
      <c r="G145" s="113"/>
      <c r="H145" s="113"/>
      <c r="I145" s="113"/>
      <c r="J145" s="113"/>
      <c r="K145" s="113"/>
      <c r="L145" s="113"/>
      <c r="M145" s="113"/>
      <c r="N145" s="114"/>
    </row>
    <row r="146" spans="1:14" ht="15.75">
      <c r="A146" s="111"/>
      <c r="B146" s="112"/>
      <c r="C146" s="113"/>
      <c r="D146" s="113"/>
      <c r="E146" s="113"/>
      <c r="F146" s="113"/>
      <c r="G146" s="113"/>
      <c r="H146" s="113"/>
      <c r="I146" s="113"/>
      <c r="J146" s="113"/>
      <c r="K146" s="113"/>
      <c r="L146" s="113"/>
      <c r="M146" s="113"/>
      <c r="N146" s="114"/>
    </row>
    <row r="147" spans="1:14" ht="15.75">
      <c r="A147" s="111"/>
      <c r="B147" s="112"/>
      <c r="C147" s="113"/>
      <c r="D147" s="113"/>
      <c r="E147" s="113"/>
      <c r="F147" s="113"/>
      <c r="G147" s="113"/>
      <c r="H147" s="113"/>
      <c r="I147" s="113"/>
      <c r="J147" s="113"/>
      <c r="K147" s="113"/>
      <c r="L147" s="113"/>
      <c r="M147" s="113"/>
      <c r="N147" s="114"/>
    </row>
    <row r="148" spans="1:14" ht="15.75">
      <c r="A148" s="111"/>
      <c r="B148" s="112"/>
      <c r="C148" s="113"/>
      <c r="D148" s="113"/>
      <c r="E148" s="113"/>
      <c r="F148" s="113"/>
      <c r="G148" s="113"/>
      <c r="H148" s="113"/>
      <c r="I148" s="113"/>
      <c r="J148" s="113"/>
      <c r="K148" s="113"/>
      <c r="L148" s="113"/>
      <c r="M148" s="113"/>
      <c r="N148" s="114"/>
    </row>
    <row r="149" spans="1:14" ht="15.75">
      <c r="A149" s="111"/>
      <c r="B149" s="112"/>
      <c r="C149" s="113"/>
      <c r="D149" s="113"/>
      <c r="E149" s="113"/>
      <c r="F149" s="113"/>
      <c r="G149" s="113"/>
      <c r="H149" s="113"/>
      <c r="I149" s="113"/>
      <c r="J149" s="113"/>
      <c r="K149" s="113"/>
      <c r="L149" s="113"/>
      <c r="M149" s="113"/>
      <c r="N149" s="114"/>
    </row>
    <row r="150" spans="1:14" ht="15.75">
      <c r="A150" s="111"/>
      <c r="B150" s="112"/>
      <c r="C150" s="113"/>
      <c r="D150" s="113"/>
      <c r="E150" s="113"/>
      <c r="F150" s="113"/>
      <c r="G150" s="113"/>
      <c r="H150" s="113"/>
      <c r="I150" s="113"/>
      <c r="J150" s="113"/>
      <c r="K150" s="113"/>
      <c r="L150" s="113"/>
      <c r="M150" s="113"/>
      <c r="N150" s="114"/>
    </row>
    <row r="151" spans="1:14" ht="15.75">
      <c r="A151" s="111"/>
      <c r="B151" s="112"/>
      <c r="C151" s="113"/>
      <c r="D151" s="113"/>
      <c r="E151" s="113"/>
      <c r="F151" s="113"/>
      <c r="G151" s="113"/>
      <c r="H151" s="113"/>
      <c r="I151" s="113"/>
      <c r="J151" s="113"/>
      <c r="K151" s="113"/>
      <c r="L151" s="113"/>
      <c r="M151" s="113"/>
      <c r="N151" s="114"/>
    </row>
    <row r="152" spans="1:14" ht="15.75">
      <c r="A152" s="111"/>
      <c r="B152" s="112"/>
      <c r="C152" s="113"/>
      <c r="D152" s="113"/>
      <c r="E152" s="113"/>
      <c r="F152" s="113"/>
      <c r="G152" s="113"/>
      <c r="H152" s="113"/>
      <c r="I152" s="113"/>
      <c r="J152" s="113"/>
      <c r="K152" s="113"/>
      <c r="L152" s="113"/>
      <c r="M152" s="113"/>
      <c r="N152" s="114"/>
    </row>
    <row r="153" spans="1:14" ht="15.75">
      <c r="A153" s="111"/>
      <c r="B153" s="112"/>
      <c r="C153" s="113"/>
      <c r="D153" s="113"/>
      <c r="E153" s="113"/>
      <c r="F153" s="113"/>
      <c r="G153" s="113"/>
      <c r="H153" s="113"/>
      <c r="I153" s="113"/>
      <c r="J153" s="113"/>
      <c r="K153" s="113"/>
      <c r="L153" s="113"/>
      <c r="M153" s="113"/>
      <c r="N153" s="114"/>
    </row>
    <row r="154" spans="1:14" ht="15.75">
      <c r="A154" s="111"/>
      <c r="B154" s="112"/>
      <c r="C154" s="113"/>
      <c r="D154" s="113"/>
      <c r="E154" s="113"/>
      <c r="F154" s="113"/>
      <c r="G154" s="113"/>
      <c r="H154" s="113"/>
      <c r="I154" s="113"/>
      <c r="J154" s="113"/>
      <c r="K154" s="113"/>
      <c r="L154" s="113"/>
      <c r="M154" s="113"/>
      <c r="N154" s="114"/>
    </row>
    <row r="155" spans="1:14" ht="15.75">
      <c r="A155" s="111"/>
      <c r="B155" s="112"/>
      <c r="C155" s="113"/>
      <c r="D155" s="113"/>
      <c r="E155" s="113"/>
      <c r="F155" s="113"/>
      <c r="G155" s="113"/>
      <c r="H155" s="113"/>
      <c r="I155" s="113"/>
      <c r="J155" s="113"/>
      <c r="K155" s="113"/>
      <c r="L155" s="113"/>
      <c r="M155" s="113"/>
      <c r="N155" s="114"/>
    </row>
    <row r="156" spans="1:14" ht="15.75">
      <c r="A156" s="111"/>
      <c r="B156" s="112"/>
      <c r="C156" s="113"/>
      <c r="D156" s="113"/>
      <c r="E156" s="113"/>
      <c r="F156" s="113"/>
      <c r="G156" s="113"/>
      <c r="H156" s="113"/>
      <c r="I156" s="113"/>
      <c r="J156" s="113"/>
      <c r="K156" s="113"/>
      <c r="L156" s="113"/>
      <c r="M156" s="113"/>
      <c r="N156" s="114"/>
    </row>
    <row r="157" spans="1:14" ht="15.75">
      <c r="A157" s="111"/>
      <c r="B157" s="112"/>
      <c r="C157" s="113"/>
      <c r="D157" s="113"/>
      <c r="E157" s="113"/>
      <c r="F157" s="113"/>
      <c r="G157" s="113"/>
      <c r="H157" s="113"/>
      <c r="I157" s="113"/>
      <c r="J157" s="113"/>
      <c r="K157" s="113"/>
      <c r="L157" s="113"/>
      <c r="M157" s="113"/>
      <c r="N157" s="114"/>
    </row>
    <row r="158" spans="1:14" ht="15.75">
      <c r="A158" s="111"/>
      <c r="B158" s="112"/>
      <c r="C158" s="113"/>
      <c r="D158" s="113"/>
      <c r="E158" s="113"/>
      <c r="F158" s="113"/>
      <c r="G158" s="113"/>
      <c r="H158" s="113"/>
      <c r="I158" s="113"/>
      <c r="J158" s="113"/>
      <c r="K158" s="113"/>
      <c r="L158" s="113"/>
      <c r="M158" s="113"/>
      <c r="N158" s="114"/>
    </row>
    <row r="159" spans="1:14" ht="15.75">
      <c r="A159" s="111"/>
      <c r="B159" s="112"/>
      <c r="C159" s="113"/>
      <c r="D159" s="113"/>
      <c r="E159" s="113"/>
      <c r="F159" s="113"/>
      <c r="G159" s="113"/>
      <c r="H159" s="113"/>
      <c r="I159" s="113"/>
      <c r="J159" s="113"/>
      <c r="K159" s="113"/>
      <c r="L159" s="113"/>
      <c r="M159" s="113"/>
      <c r="N159" s="114"/>
    </row>
    <row r="160" spans="1:14" ht="15.75">
      <c r="A160" s="111"/>
      <c r="B160" s="112"/>
      <c r="C160" s="113"/>
      <c r="D160" s="113"/>
      <c r="E160" s="113"/>
      <c r="F160" s="113"/>
      <c r="G160" s="113"/>
      <c r="H160" s="113"/>
      <c r="I160" s="113"/>
      <c r="J160" s="113"/>
      <c r="K160" s="113"/>
      <c r="L160" s="113"/>
      <c r="M160" s="113"/>
      <c r="N160" s="114"/>
    </row>
    <row r="161" spans="1:14" ht="15.75">
      <c r="A161" s="111"/>
      <c r="B161" s="112"/>
      <c r="C161" s="113"/>
      <c r="D161" s="113"/>
      <c r="E161" s="113"/>
      <c r="F161" s="113"/>
      <c r="G161" s="113"/>
      <c r="H161" s="113"/>
      <c r="I161" s="113"/>
      <c r="J161" s="113"/>
      <c r="K161" s="113"/>
      <c r="L161" s="113"/>
      <c r="M161" s="113"/>
      <c r="N161" s="114"/>
    </row>
    <row r="162" spans="1:14" ht="15.75">
      <c r="A162" s="111"/>
      <c r="B162" s="112"/>
      <c r="C162" s="113"/>
      <c r="D162" s="113"/>
      <c r="E162" s="113"/>
      <c r="F162" s="113"/>
      <c r="G162" s="113"/>
      <c r="H162" s="113"/>
      <c r="I162" s="113"/>
      <c r="J162" s="113"/>
      <c r="K162" s="113"/>
      <c r="L162" s="113"/>
      <c r="M162" s="113"/>
      <c r="N162" s="114"/>
    </row>
    <row r="163" spans="1:14" ht="15.75">
      <c r="A163" s="111"/>
      <c r="B163" s="112"/>
      <c r="C163" s="113"/>
      <c r="D163" s="113"/>
      <c r="E163" s="113"/>
      <c r="F163" s="113"/>
      <c r="G163" s="113"/>
      <c r="H163" s="113"/>
      <c r="I163" s="113"/>
      <c r="J163" s="113"/>
      <c r="K163" s="113"/>
      <c r="L163" s="113"/>
      <c r="M163" s="113"/>
      <c r="N163" s="114"/>
    </row>
    <row r="164" spans="1:14" ht="15.75">
      <c r="A164" s="111"/>
      <c r="B164" s="112"/>
      <c r="C164" s="113"/>
      <c r="D164" s="113"/>
      <c r="E164" s="113"/>
      <c r="F164" s="113"/>
      <c r="G164" s="113"/>
      <c r="H164" s="113"/>
      <c r="I164" s="113"/>
      <c r="J164" s="113"/>
      <c r="K164" s="113"/>
      <c r="L164" s="113"/>
      <c r="M164" s="113"/>
      <c r="N164" s="114"/>
    </row>
    <row r="165" spans="1:14" ht="15.75">
      <c r="A165" s="111"/>
      <c r="B165" s="112"/>
      <c r="C165" s="113"/>
      <c r="D165" s="113"/>
      <c r="E165" s="113"/>
      <c r="F165" s="113"/>
      <c r="G165" s="113"/>
      <c r="H165" s="113"/>
      <c r="I165" s="113"/>
      <c r="J165" s="113"/>
      <c r="K165" s="113"/>
      <c r="L165" s="113"/>
      <c r="M165" s="113"/>
      <c r="N165" s="114"/>
    </row>
    <row r="166" spans="1:14" ht="15.75">
      <c r="A166" s="111"/>
      <c r="B166" s="112"/>
      <c r="C166" s="113"/>
      <c r="D166" s="113"/>
      <c r="E166" s="113"/>
      <c r="F166" s="113"/>
      <c r="G166" s="113"/>
      <c r="H166" s="113"/>
      <c r="I166" s="113"/>
      <c r="J166" s="113"/>
      <c r="K166" s="113"/>
      <c r="L166" s="113"/>
      <c r="M166" s="113"/>
      <c r="N166" s="114"/>
    </row>
    <row r="167" spans="1:14" ht="15.75">
      <c r="A167" s="111"/>
      <c r="B167" s="112"/>
      <c r="C167" s="113"/>
      <c r="D167" s="113"/>
      <c r="E167" s="113"/>
      <c r="F167" s="113"/>
      <c r="G167" s="113"/>
      <c r="H167" s="113"/>
      <c r="I167" s="113"/>
      <c r="J167" s="113"/>
      <c r="K167" s="113"/>
      <c r="L167" s="113"/>
      <c r="M167" s="113"/>
      <c r="N167" s="114"/>
    </row>
    <row r="168" spans="1:14" ht="15.75">
      <c r="A168" s="111"/>
      <c r="B168" s="112"/>
      <c r="C168" s="113"/>
      <c r="D168" s="113"/>
      <c r="E168" s="113"/>
      <c r="F168" s="113"/>
      <c r="G168" s="113"/>
      <c r="H168" s="113"/>
      <c r="I168" s="113"/>
      <c r="J168" s="113"/>
      <c r="K168" s="113"/>
      <c r="L168" s="113"/>
      <c r="M168" s="113"/>
      <c r="N168" s="114"/>
    </row>
    <row r="169" spans="1:14" ht="15.75">
      <c r="A169" s="111"/>
      <c r="B169" s="112"/>
      <c r="C169" s="113"/>
      <c r="D169" s="113"/>
      <c r="E169" s="113"/>
      <c r="F169" s="113"/>
      <c r="G169" s="113"/>
      <c r="H169" s="113"/>
      <c r="I169" s="113"/>
      <c r="J169" s="113"/>
      <c r="K169" s="113"/>
      <c r="L169" s="113"/>
      <c r="M169" s="113"/>
      <c r="N169" s="114"/>
    </row>
    <row r="170" spans="1:14" ht="15.75">
      <c r="A170" s="111"/>
      <c r="B170" s="112"/>
      <c r="C170" s="113"/>
      <c r="D170" s="113"/>
      <c r="E170" s="113"/>
      <c r="F170" s="113"/>
      <c r="G170" s="113"/>
      <c r="H170" s="113"/>
      <c r="I170" s="113"/>
      <c r="J170" s="113"/>
      <c r="K170" s="113"/>
      <c r="L170" s="113"/>
      <c r="M170" s="113"/>
      <c r="N170" s="114"/>
    </row>
    <row r="171" spans="1:14" ht="15.75">
      <c r="A171" s="111"/>
      <c r="B171" s="112"/>
      <c r="C171" s="113"/>
      <c r="D171" s="113"/>
      <c r="E171" s="113"/>
      <c r="F171" s="113"/>
      <c r="G171" s="113"/>
      <c r="H171" s="113"/>
      <c r="I171" s="113"/>
      <c r="J171" s="113"/>
      <c r="K171" s="113"/>
      <c r="L171" s="113"/>
      <c r="M171" s="113"/>
      <c r="N171" s="114"/>
    </row>
    <row r="172" spans="1:14" ht="15.75">
      <c r="A172" s="111"/>
      <c r="B172" s="112"/>
      <c r="C172" s="113"/>
      <c r="D172" s="113"/>
      <c r="E172" s="113"/>
      <c r="F172" s="113"/>
      <c r="G172" s="113"/>
      <c r="H172" s="113"/>
      <c r="I172" s="113"/>
      <c r="J172" s="113"/>
      <c r="K172" s="113"/>
      <c r="L172" s="113"/>
      <c r="M172" s="113"/>
      <c r="N172" s="114"/>
    </row>
    <row r="173" spans="1:14" ht="15.75">
      <c r="A173" s="111"/>
      <c r="B173" s="112"/>
      <c r="C173" s="113"/>
      <c r="D173" s="113"/>
      <c r="E173" s="113"/>
      <c r="F173" s="113"/>
      <c r="G173" s="113"/>
      <c r="H173" s="113"/>
      <c r="I173" s="113"/>
      <c r="J173" s="113"/>
      <c r="K173" s="113"/>
      <c r="L173" s="113"/>
      <c r="M173" s="113"/>
      <c r="N173" s="114"/>
    </row>
    <row r="174" spans="1:14" ht="15.75">
      <c r="A174" s="111"/>
      <c r="B174" s="112"/>
      <c r="C174" s="113"/>
      <c r="D174" s="113"/>
      <c r="E174" s="113"/>
      <c r="F174" s="113"/>
      <c r="G174" s="113"/>
      <c r="H174" s="113"/>
      <c r="I174" s="113"/>
      <c r="J174" s="113"/>
      <c r="K174" s="113"/>
      <c r="L174" s="113"/>
      <c r="M174" s="113"/>
      <c r="N174" s="114"/>
    </row>
    <row r="175" spans="1:14" ht="15.75">
      <c r="A175" s="111"/>
      <c r="B175" s="112"/>
      <c r="C175" s="113"/>
      <c r="D175" s="113"/>
      <c r="E175" s="113"/>
      <c r="F175" s="113"/>
      <c r="G175" s="113"/>
      <c r="H175" s="113"/>
      <c r="I175" s="113"/>
      <c r="J175" s="113"/>
      <c r="K175" s="113"/>
      <c r="L175" s="113"/>
      <c r="M175" s="113"/>
      <c r="N175" s="114"/>
    </row>
    <row r="176" spans="1:14" ht="15.75">
      <c r="A176" s="111"/>
      <c r="B176" s="112"/>
      <c r="C176" s="113"/>
      <c r="D176" s="113"/>
      <c r="E176" s="113"/>
      <c r="F176" s="113"/>
      <c r="G176" s="113"/>
      <c r="H176" s="113"/>
      <c r="I176" s="113"/>
      <c r="J176" s="113"/>
      <c r="K176" s="113"/>
      <c r="L176" s="113"/>
      <c r="M176" s="113"/>
      <c r="N176" s="114"/>
    </row>
    <row r="177" spans="1:14" ht="15.75">
      <c r="A177" s="111"/>
      <c r="B177" s="112"/>
      <c r="C177" s="113"/>
      <c r="D177" s="113"/>
      <c r="E177" s="113"/>
      <c r="F177" s="113"/>
      <c r="G177" s="113"/>
      <c r="H177" s="113"/>
      <c r="I177" s="113"/>
      <c r="J177" s="113"/>
      <c r="K177" s="113"/>
      <c r="L177" s="113"/>
      <c r="M177" s="113"/>
      <c r="N177" s="114"/>
    </row>
    <row r="178" spans="1:14" ht="15.75">
      <c r="A178" s="111"/>
      <c r="B178" s="112"/>
      <c r="C178" s="113"/>
      <c r="D178" s="113"/>
      <c r="E178" s="113"/>
      <c r="F178" s="113"/>
      <c r="G178" s="113"/>
      <c r="H178" s="113"/>
      <c r="I178" s="113"/>
      <c r="J178" s="113"/>
      <c r="K178" s="113"/>
      <c r="L178" s="113"/>
      <c r="M178" s="113"/>
      <c r="N178" s="114"/>
    </row>
    <row r="179" spans="1:14" ht="15.75">
      <c r="A179" s="111"/>
      <c r="B179" s="112"/>
      <c r="C179" s="113"/>
      <c r="D179" s="113"/>
      <c r="E179" s="113"/>
      <c r="F179" s="113"/>
      <c r="G179" s="113"/>
      <c r="H179" s="113"/>
      <c r="I179" s="113"/>
      <c r="J179" s="113"/>
      <c r="K179" s="113"/>
      <c r="L179" s="113"/>
      <c r="M179" s="113"/>
      <c r="N179" s="114"/>
    </row>
    <row r="180" spans="1:14" ht="15.75">
      <c r="A180" s="111"/>
      <c r="B180" s="112"/>
      <c r="C180" s="113"/>
      <c r="D180" s="113"/>
      <c r="E180" s="113"/>
      <c r="F180" s="113"/>
      <c r="G180" s="113"/>
      <c r="H180" s="113"/>
      <c r="I180" s="113"/>
      <c r="J180" s="113"/>
      <c r="K180" s="113"/>
      <c r="L180" s="113"/>
      <c r="M180" s="113"/>
      <c r="N180" s="114"/>
    </row>
    <row r="181" spans="1:14" ht="15.75">
      <c r="A181" s="111"/>
      <c r="B181" s="112"/>
      <c r="C181" s="113"/>
      <c r="D181" s="113"/>
      <c r="E181" s="113"/>
      <c r="F181" s="113"/>
      <c r="G181" s="113"/>
      <c r="H181" s="113"/>
      <c r="I181" s="113"/>
      <c r="J181" s="113"/>
      <c r="K181" s="113"/>
      <c r="L181" s="113"/>
      <c r="M181" s="113"/>
      <c r="N181" s="114"/>
    </row>
    <row r="182" spans="1:14" ht="15.75">
      <c r="A182" s="111"/>
      <c r="B182" s="112"/>
      <c r="C182" s="113"/>
      <c r="D182" s="113"/>
      <c r="E182" s="113"/>
      <c r="F182" s="113"/>
      <c r="G182" s="113"/>
      <c r="H182" s="113"/>
      <c r="I182" s="113"/>
      <c r="J182" s="113"/>
      <c r="K182" s="113"/>
      <c r="L182" s="113"/>
      <c r="M182" s="113"/>
      <c r="N182" s="114"/>
    </row>
    <row r="183" spans="1:14" ht="15.75">
      <c r="A183" s="111"/>
      <c r="B183" s="112"/>
      <c r="C183" s="113"/>
      <c r="D183" s="113"/>
      <c r="E183" s="113"/>
      <c r="F183" s="113"/>
      <c r="G183" s="113"/>
      <c r="H183" s="113"/>
      <c r="I183" s="113"/>
      <c r="J183" s="113"/>
      <c r="K183" s="113"/>
      <c r="L183" s="113"/>
      <c r="M183" s="113"/>
      <c r="N183" s="114"/>
    </row>
    <row r="184" spans="1:14" ht="15.75">
      <c r="A184" s="111"/>
      <c r="B184" s="112"/>
      <c r="C184" s="113"/>
      <c r="D184" s="113"/>
      <c r="E184" s="113"/>
      <c r="F184" s="113"/>
      <c r="G184" s="113"/>
      <c r="H184" s="113"/>
      <c r="I184" s="113"/>
      <c r="J184" s="113"/>
      <c r="K184" s="113"/>
      <c r="L184" s="113"/>
      <c r="M184" s="113"/>
      <c r="N184" s="114"/>
    </row>
    <row r="185" spans="1:14" ht="15.75">
      <c r="A185" s="111"/>
      <c r="B185" s="112"/>
      <c r="C185" s="113"/>
      <c r="D185" s="113"/>
      <c r="E185" s="113"/>
      <c r="F185" s="113"/>
      <c r="G185" s="113"/>
      <c r="H185" s="113"/>
      <c r="I185" s="113"/>
      <c r="J185" s="113"/>
      <c r="K185" s="113"/>
      <c r="L185" s="113"/>
      <c r="M185" s="113"/>
      <c r="N185" s="114"/>
    </row>
    <row r="186" spans="1:14" ht="15.75">
      <c r="A186" s="111"/>
      <c r="B186" s="112"/>
      <c r="C186" s="113"/>
      <c r="D186" s="113"/>
      <c r="E186" s="113"/>
      <c r="F186" s="113"/>
      <c r="G186" s="113"/>
      <c r="H186" s="113"/>
      <c r="I186" s="113"/>
      <c r="J186" s="113"/>
      <c r="K186" s="113"/>
      <c r="L186" s="113"/>
      <c r="M186" s="113"/>
      <c r="N186" s="114"/>
    </row>
    <row r="187" spans="1:14" ht="15.75">
      <c r="A187" s="111"/>
      <c r="B187" s="112"/>
      <c r="C187" s="113"/>
      <c r="D187" s="113"/>
      <c r="E187" s="113"/>
      <c r="F187" s="113"/>
      <c r="G187" s="113"/>
      <c r="H187" s="113"/>
      <c r="I187" s="113"/>
      <c r="J187" s="113"/>
      <c r="K187" s="113"/>
      <c r="L187" s="113"/>
      <c r="M187" s="113"/>
      <c r="N187" s="114"/>
    </row>
    <row r="188" spans="1:14" ht="15.75">
      <c r="A188" s="111"/>
      <c r="B188" s="112"/>
      <c r="C188" s="113"/>
      <c r="D188" s="113"/>
      <c r="E188" s="113"/>
      <c r="F188" s="113"/>
      <c r="G188" s="113"/>
      <c r="H188" s="113"/>
      <c r="I188" s="113"/>
      <c r="J188" s="113"/>
      <c r="K188" s="113"/>
      <c r="L188" s="113"/>
      <c r="M188" s="113"/>
      <c r="N188" s="114"/>
    </row>
    <row r="189" spans="1:14" ht="15.75">
      <c r="A189" s="111"/>
      <c r="B189" s="112"/>
      <c r="C189" s="113"/>
      <c r="D189" s="113"/>
      <c r="E189" s="113"/>
      <c r="F189" s="113"/>
      <c r="G189" s="113"/>
      <c r="H189" s="113"/>
      <c r="I189" s="113"/>
      <c r="J189" s="113"/>
      <c r="K189" s="113"/>
      <c r="L189" s="113"/>
      <c r="M189" s="113"/>
      <c r="N189" s="114"/>
    </row>
    <row r="190" spans="1:14" ht="15.75">
      <c r="A190" s="111"/>
      <c r="B190" s="112"/>
      <c r="C190" s="113"/>
      <c r="D190" s="113"/>
      <c r="E190" s="113"/>
      <c r="F190" s="113"/>
      <c r="G190" s="113"/>
      <c r="H190" s="113"/>
      <c r="I190" s="113"/>
      <c r="J190" s="113"/>
      <c r="K190" s="113"/>
      <c r="L190" s="113"/>
      <c r="M190" s="113"/>
      <c r="N190" s="114"/>
    </row>
    <row r="191" spans="1:14" ht="15.75">
      <c r="A191" s="111"/>
      <c r="B191" s="112"/>
      <c r="C191" s="113"/>
      <c r="D191" s="113"/>
      <c r="E191" s="113"/>
      <c r="F191" s="113"/>
      <c r="G191" s="113"/>
      <c r="H191" s="113"/>
      <c r="I191" s="113"/>
      <c r="J191" s="113"/>
      <c r="K191" s="113"/>
      <c r="L191" s="113"/>
      <c r="M191" s="113"/>
      <c r="N191" s="114"/>
    </row>
    <row r="192" spans="1:14" ht="15.75">
      <c r="A192" s="111"/>
      <c r="B192" s="112"/>
      <c r="C192" s="113"/>
      <c r="D192" s="113"/>
      <c r="E192" s="113"/>
      <c r="F192" s="113"/>
      <c r="G192" s="113"/>
      <c r="H192" s="113"/>
      <c r="I192" s="113"/>
      <c r="J192" s="113"/>
      <c r="K192" s="113"/>
      <c r="L192" s="113"/>
      <c r="M192" s="113"/>
      <c r="N192" s="114"/>
    </row>
    <row r="193" spans="1:14" ht="15.75">
      <c r="A193" s="111"/>
      <c r="B193" s="112"/>
      <c r="C193" s="113"/>
      <c r="D193" s="113"/>
      <c r="E193" s="113"/>
      <c r="F193" s="113"/>
      <c r="G193" s="113"/>
      <c r="H193" s="113"/>
      <c r="I193" s="113"/>
      <c r="J193" s="113"/>
      <c r="K193" s="113"/>
      <c r="L193" s="113"/>
      <c r="M193" s="113"/>
      <c r="N193" s="114"/>
    </row>
    <row r="194" spans="1:14" ht="15.75">
      <c r="A194" s="111"/>
      <c r="B194" s="112"/>
      <c r="C194" s="113"/>
      <c r="D194" s="113"/>
      <c r="E194" s="113"/>
      <c r="F194" s="113"/>
      <c r="G194" s="113"/>
      <c r="H194" s="113"/>
      <c r="I194" s="113"/>
      <c r="J194" s="113"/>
      <c r="K194" s="113"/>
      <c r="L194" s="113"/>
      <c r="M194" s="113"/>
      <c r="N194" s="114"/>
    </row>
    <row r="195" spans="1:14" ht="15.75">
      <c r="A195" s="111"/>
      <c r="B195" s="112"/>
      <c r="C195" s="113"/>
      <c r="D195" s="113"/>
      <c r="E195" s="113"/>
      <c r="F195" s="113"/>
      <c r="G195" s="113"/>
      <c r="H195" s="113"/>
      <c r="I195" s="113"/>
      <c r="J195" s="113"/>
      <c r="K195" s="113"/>
      <c r="L195" s="113"/>
      <c r="M195" s="113"/>
      <c r="N195" s="114"/>
    </row>
    <row r="196" spans="1:14" ht="15.75">
      <c r="A196" s="111"/>
      <c r="B196" s="112"/>
      <c r="C196" s="113"/>
      <c r="D196" s="113"/>
      <c r="E196" s="113"/>
      <c r="F196" s="113"/>
      <c r="G196" s="113"/>
      <c r="H196" s="113"/>
      <c r="I196" s="113"/>
      <c r="J196" s="113"/>
      <c r="K196" s="113"/>
      <c r="L196" s="113"/>
      <c r="M196" s="113"/>
      <c r="N196" s="114"/>
    </row>
    <row r="197" spans="1:14" ht="15.75">
      <c r="A197" s="111"/>
      <c r="B197" s="112"/>
      <c r="C197" s="113"/>
      <c r="D197" s="113"/>
      <c r="E197" s="113"/>
      <c r="F197" s="113"/>
      <c r="G197" s="113"/>
      <c r="H197" s="113"/>
      <c r="I197" s="113"/>
      <c r="J197" s="113"/>
      <c r="K197" s="113"/>
      <c r="L197" s="113"/>
      <c r="M197" s="113"/>
      <c r="N197" s="114"/>
    </row>
    <row r="198" spans="1:14" ht="15.75">
      <c r="A198" s="111"/>
      <c r="B198" s="112"/>
      <c r="C198" s="113"/>
      <c r="D198" s="113"/>
      <c r="E198" s="113"/>
      <c r="F198" s="113"/>
      <c r="G198" s="113"/>
      <c r="H198" s="113"/>
      <c r="I198" s="113"/>
      <c r="J198" s="113"/>
      <c r="K198" s="113"/>
      <c r="L198" s="113"/>
      <c r="M198" s="113"/>
      <c r="N198" s="114"/>
    </row>
    <row r="199" spans="1:14" ht="15.75">
      <c r="A199" s="111"/>
      <c r="B199" s="112"/>
      <c r="C199" s="113"/>
      <c r="D199" s="113"/>
      <c r="E199" s="113"/>
      <c r="F199" s="113"/>
      <c r="G199" s="113"/>
      <c r="H199" s="113"/>
      <c r="I199" s="113"/>
      <c r="J199" s="113"/>
      <c r="K199" s="113"/>
      <c r="L199" s="113"/>
      <c r="M199" s="113"/>
      <c r="N199" s="114"/>
    </row>
    <row r="200" spans="1:14" ht="15.75">
      <c r="A200" s="111"/>
      <c r="B200" s="112"/>
      <c r="C200" s="113"/>
      <c r="D200" s="113"/>
      <c r="E200" s="113"/>
      <c r="F200" s="113"/>
      <c r="G200" s="113"/>
      <c r="H200" s="113"/>
      <c r="I200" s="113"/>
      <c r="J200" s="113"/>
      <c r="K200" s="113"/>
      <c r="L200" s="113"/>
      <c r="M200" s="113"/>
      <c r="N200" s="114"/>
    </row>
    <row r="201" spans="1:14" ht="15.75">
      <c r="A201" s="111"/>
      <c r="B201" s="112"/>
      <c r="C201" s="113"/>
      <c r="D201" s="113"/>
      <c r="E201" s="113"/>
      <c r="F201" s="113"/>
      <c r="G201" s="113"/>
      <c r="H201" s="113"/>
      <c r="I201" s="113"/>
      <c r="J201" s="113"/>
      <c r="K201" s="113"/>
      <c r="L201" s="113"/>
      <c r="M201" s="113"/>
      <c r="N201" s="114"/>
    </row>
    <row r="202" spans="1:14" ht="15.75">
      <c r="A202" s="111"/>
      <c r="B202" s="112"/>
      <c r="C202" s="113"/>
      <c r="D202" s="113"/>
      <c r="E202" s="113"/>
      <c r="F202" s="113"/>
      <c r="G202" s="113"/>
      <c r="H202" s="113"/>
      <c r="I202" s="113"/>
      <c r="J202" s="113"/>
      <c r="K202" s="113"/>
      <c r="L202" s="113"/>
      <c r="M202" s="113"/>
      <c r="N202" s="114"/>
    </row>
    <row r="203" spans="1:14" ht="15.75">
      <c r="A203" s="111"/>
      <c r="B203" s="112"/>
      <c r="C203" s="113"/>
      <c r="D203" s="113"/>
      <c r="E203" s="113"/>
      <c r="F203" s="113"/>
      <c r="G203" s="113"/>
      <c r="H203" s="113"/>
      <c r="I203" s="113"/>
      <c r="J203" s="113"/>
      <c r="K203" s="113"/>
      <c r="L203" s="113"/>
      <c r="M203" s="113"/>
      <c r="N203" s="114"/>
    </row>
    <row r="204" spans="1:14" ht="15.75">
      <c r="A204" s="111"/>
      <c r="B204" s="112"/>
      <c r="C204" s="113"/>
      <c r="D204" s="113"/>
      <c r="E204" s="113"/>
      <c r="F204" s="113"/>
      <c r="G204" s="113"/>
      <c r="H204" s="113"/>
      <c r="I204" s="113"/>
      <c r="J204" s="113"/>
      <c r="K204" s="113"/>
      <c r="L204" s="113"/>
      <c r="M204" s="113"/>
      <c r="N204" s="114"/>
    </row>
    <row r="205" spans="1:14" ht="15.75">
      <c r="A205" s="111"/>
      <c r="B205" s="112"/>
      <c r="C205" s="113"/>
      <c r="D205" s="113"/>
      <c r="E205" s="113"/>
      <c r="F205" s="113"/>
      <c r="G205" s="113"/>
      <c r="H205" s="113"/>
      <c r="I205" s="113"/>
      <c r="J205" s="113"/>
      <c r="K205" s="113"/>
      <c r="L205" s="113"/>
      <c r="M205" s="113"/>
      <c r="N205" s="114"/>
    </row>
    <row r="206" spans="1:14" ht="15.75">
      <c r="A206" s="111"/>
      <c r="B206" s="112"/>
      <c r="C206" s="113"/>
      <c r="D206" s="113"/>
      <c r="E206" s="113"/>
      <c r="F206" s="113"/>
      <c r="G206" s="113"/>
      <c r="H206" s="113"/>
      <c r="I206" s="113"/>
      <c r="J206" s="113"/>
      <c r="K206" s="113"/>
      <c r="L206" s="113"/>
      <c r="M206" s="113"/>
      <c r="N206" s="114"/>
    </row>
    <row r="207" spans="1:14" ht="15.75">
      <c r="A207" s="111"/>
      <c r="B207" s="112"/>
      <c r="C207" s="113"/>
      <c r="D207" s="113"/>
      <c r="E207" s="113"/>
      <c r="F207" s="113"/>
      <c r="G207" s="113"/>
      <c r="H207" s="113"/>
      <c r="I207" s="113"/>
      <c r="J207" s="113"/>
      <c r="K207" s="113"/>
      <c r="L207" s="113"/>
      <c r="M207" s="113"/>
      <c r="N207" s="114"/>
    </row>
    <row r="208" spans="1:14" ht="15.75">
      <c r="A208" s="111"/>
      <c r="B208" s="112"/>
      <c r="C208" s="113"/>
      <c r="D208" s="113"/>
      <c r="E208" s="113"/>
      <c r="F208" s="113"/>
      <c r="G208" s="113"/>
      <c r="H208" s="113"/>
      <c r="I208" s="113"/>
      <c r="J208" s="113"/>
      <c r="K208" s="113"/>
      <c r="L208" s="113"/>
      <c r="M208" s="113"/>
      <c r="N208" s="114"/>
    </row>
    <row r="209" spans="1:14" ht="15.75">
      <c r="A209" s="111"/>
      <c r="B209" s="112"/>
      <c r="C209" s="113"/>
      <c r="D209" s="113"/>
      <c r="E209" s="113"/>
      <c r="F209" s="113"/>
      <c r="G209" s="113"/>
      <c r="H209" s="113"/>
      <c r="I209" s="113"/>
      <c r="J209" s="113"/>
      <c r="K209" s="113"/>
      <c r="L209" s="113"/>
      <c r="M209" s="113"/>
      <c r="N209" s="114"/>
    </row>
    <row r="210" spans="1:14" ht="15.75">
      <c r="A210" s="111"/>
      <c r="B210" s="112"/>
      <c r="C210" s="113"/>
      <c r="D210" s="113"/>
      <c r="E210" s="113"/>
      <c r="F210" s="113"/>
      <c r="G210" s="113"/>
      <c r="H210" s="113"/>
      <c r="I210" s="113"/>
      <c r="J210" s="113"/>
      <c r="K210" s="113"/>
      <c r="L210" s="113"/>
      <c r="M210" s="113"/>
      <c r="N210" s="114"/>
    </row>
    <row r="211" spans="1:14" ht="15.75">
      <c r="A211" s="111"/>
      <c r="B211" s="112"/>
      <c r="C211" s="113"/>
      <c r="D211" s="113"/>
      <c r="E211" s="113"/>
      <c r="F211" s="113"/>
      <c r="G211" s="113"/>
      <c r="H211" s="113"/>
      <c r="I211" s="113"/>
      <c r="J211" s="113"/>
      <c r="K211" s="113"/>
      <c r="L211" s="113"/>
      <c r="M211" s="113"/>
      <c r="N211" s="114"/>
    </row>
    <row r="212" spans="1:14" ht="15.75">
      <c r="A212" s="111"/>
      <c r="B212" s="112"/>
      <c r="C212" s="113"/>
      <c r="D212" s="113"/>
      <c r="E212" s="113"/>
      <c r="F212" s="113"/>
      <c r="G212" s="113"/>
      <c r="H212" s="113"/>
      <c r="I212" s="113"/>
      <c r="J212" s="113"/>
      <c r="K212" s="113"/>
      <c r="L212" s="113"/>
      <c r="M212" s="113"/>
      <c r="N212" s="114"/>
    </row>
    <row r="213" spans="1:14" ht="15.75">
      <c r="A213" s="111"/>
      <c r="B213" s="112"/>
      <c r="C213" s="113"/>
      <c r="D213" s="113"/>
      <c r="E213" s="113"/>
      <c r="F213" s="113"/>
      <c r="G213" s="113"/>
      <c r="H213" s="113"/>
      <c r="I213" s="113"/>
      <c r="J213" s="113"/>
      <c r="K213" s="113"/>
      <c r="L213" s="113"/>
      <c r="M213" s="113"/>
      <c r="N213" s="114"/>
    </row>
  </sheetData>
  <mergeCells count="3">
    <mergeCell ref="A1:N1"/>
    <mergeCell ref="A2:B2"/>
    <mergeCell ref="C2:N2"/>
  </mergeCells>
  <conditionalFormatting sqref="N3:N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4C06-6470-40DE-8686-7DAAA6912BC5}">
  <dimension ref="B2:AT98"/>
  <sheetViews>
    <sheetView topLeftCell="A15" zoomScaleNormal="100" workbookViewId="0">
      <selection activeCell="L36" sqref="L36:AE36"/>
    </sheetView>
  </sheetViews>
  <sheetFormatPr baseColWidth="10" defaultColWidth="2.7109375" defaultRowHeight="14.45" customHeight="1"/>
  <cols>
    <col min="1" max="1" width="2.7109375" style="25"/>
    <col min="2" max="8" width="2.85546875" style="25" customWidth="1"/>
    <col min="9" max="9" width="3.85546875" style="25" customWidth="1"/>
    <col min="10" max="11" width="2.85546875" style="25" hidden="1" customWidth="1"/>
    <col min="12" max="15" width="2.85546875" style="25" customWidth="1"/>
    <col min="16" max="16" width="3.42578125" style="25" customWidth="1"/>
    <col min="17" max="31" width="2.85546875" style="25" customWidth="1"/>
    <col min="32" max="34" width="2.7109375" style="25"/>
    <col min="35" max="35" width="11" style="25" customWidth="1"/>
    <col min="36" max="16384" width="2.7109375" style="25"/>
  </cols>
  <sheetData>
    <row r="2" spans="2:31" ht="14.45" customHeight="1">
      <c r="B2" s="575" t="s">
        <v>1384</v>
      </c>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row>
    <row r="3" spans="2:31" ht="38.450000000000003" customHeight="1">
      <c r="B3" s="535" t="s">
        <v>117</v>
      </c>
      <c r="C3" s="535"/>
      <c r="D3" s="535"/>
      <c r="E3" s="535"/>
      <c r="F3" s="535"/>
      <c r="G3" s="535"/>
      <c r="H3" s="535"/>
      <c r="I3" s="535"/>
      <c r="J3" s="535"/>
      <c r="K3" s="535"/>
      <c r="L3" s="579" t="s">
        <v>442</v>
      </c>
      <c r="M3" s="580"/>
      <c r="N3" s="580"/>
      <c r="O3" s="580"/>
      <c r="P3" s="580"/>
      <c r="Q3" s="580"/>
      <c r="R3" s="580"/>
      <c r="S3" s="580"/>
      <c r="T3" s="580"/>
      <c r="U3" s="580"/>
      <c r="V3" s="580"/>
      <c r="W3" s="580"/>
      <c r="X3" s="580"/>
      <c r="Y3" s="580"/>
      <c r="Z3" s="580"/>
      <c r="AA3" s="580"/>
      <c r="AB3" s="580"/>
      <c r="AC3" s="580"/>
      <c r="AD3" s="580"/>
      <c r="AE3" s="581"/>
    </row>
    <row r="4" spans="2:31" ht="36" customHeight="1">
      <c r="B4" s="535" t="s">
        <v>1385</v>
      </c>
      <c r="C4" s="535"/>
      <c r="D4" s="535"/>
      <c r="E4" s="535"/>
      <c r="F4" s="535"/>
      <c r="G4" s="535"/>
      <c r="H4" s="535"/>
      <c r="I4" s="535"/>
      <c r="J4" s="535"/>
      <c r="K4" s="535"/>
      <c r="L4" s="554" t="s">
        <v>443</v>
      </c>
      <c r="M4" s="555"/>
      <c r="N4" s="555"/>
      <c r="O4" s="555"/>
      <c r="P4" s="555"/>
      <c r="Q4" s="555"/>
      <c r="R4" s="555"/>
      <c r="S4" s="555"/>
      <c r="T4" s="555"/>
      <c r="U4" s="555"/>
      <c r="V4" s="555"/>
      <c r="W4" s="555"/>
      <c r="X4" s="555"/>
      <c r="Y4" s="555"/>
      <c r="Z4" s="555"/>
      <c r="AA4" s="555"/>
      <c r="AB4" s="555"/>
      <c r="AC4" s="555"/>
      <c r="AD4" s="555"/>
      <c r="AE4" s="556"/>
    </row>
    <row r="5" spans="2:31" ht="67.5" customHeight="1">
      <c r="B5" s="535" t="s">
        <v>399</v>
      </c>
      <c r="C5" s="535"/>
      <c r="D5" s="535"/>
      <c r="E5" s="535"/>
      <c r="F5" s="535"/>
      <c r="G5" s="535"/>
      <c r="H5" s="535"/>
      <c r="I5" s="535"/>
      <c r="J5" s="535"/>
      <c r="K5" s="535"/>
      <c r="L5" s="576" t="s">
        <v>444</v>
      </c>
      <c r="M5" s="577"/>
      <c r="N5" s="577"/>
      <c r="O5" s="577"/>
      <c r="P5" s="577"/>
      <c r="Q5" s="577"/>
      <c r="R5" s="577"/>
      <c r="S5" s="577"/>
      <c r="T5" s="577"/>
      <c r="U5" s="577"/>
      <c r="V5" s="577"/>
      <c r="W5" s="577"/>
      <c r="X5" s="577"/>
      <c r="Y5" s="577"/>
      <c r="Z5" s="577"/>
      <c r="AA5" s="577"/>
      <c r="AB5" s="577"/>
      <c r="AC5" s="577"/>
      <c r="AD5" s="577"/>
      <c r="AE5" s="578"/>
    </row>
    <row r="6" spans="2:31" ht="31.5" customHeight="1">
      <c r="B6" s="535" t="s">
        <v>400</v>
      </c>
      <c r="C6" s="535"/>
      <c r="D6" s="535"/>
      <c r="E6" s="535"/>
      <c r="F6" s="535"/>
      <c r="G6" s="535"/>
      <c r="H6" s="535"/>
      <c r="I6" s="535"/>
      <c r="J6" s="535"/>
      <c r="K6" s="535"/>
      <c r="L6" s="554" t="s">
        <v>445</v>
      </c>
      <c r="M6" s="555"/>
      <c r="N6" s="555"/>
      <c r="O6" s="555"/>
      <c r="P6" s="555"/>
      <c r="Q6" s="555"/>
      <c r="R6" s="555"/>
      <c r="S6" s="555"/>
      <c r="T6" s="555"/>
      <c r="U6" s="555"/>
      <c r="V6" s="555"/>
      <c r="W6" s="555"/>
      <c r="X6" s="555"/>
      <c r="Y6" s="555"/>
      <c r="Z6" s="555"/>
      <c r="AA6" s="555"/>
      <c r="AB6" s="555"/>
      <c r="AC6" s="555"/>
      <c r="AD6" s="555"/>
      <c r="AE6" s="556"/>
    </row>
    <row r="7" spans="2:31" ht="19.5" customHeight="1">
      <c r="B7" s="535" t="s">
        <v>401</v>
      </c>
      <c r="C7" s="535"/>
      <c r="D7" s="535"/>
      <c r="E7" s="535"/>
      <c r="F7" s="535"/>
      <c r="G7" s="535"/>
      <c r="H7" s="535"/>
      <c r="I7" s="535"/>
      <c r="J7" s="535"/>
      <c r="K7" s="535"/>
      <c r="L7" s="576" t="s">
        <v>446</v>
      </c>
      <c r="M7" s="577"/>
      <c r="N7" s="577"/>
      <c r="O7" s="577"/>
      <c r="P7" s="577"/>
      <c r="Q7" s="577"/>
      <c r="R7" s="577"/>
      <c r="S7" s="577"/>
      <c r="T7" s="577"/>
      <c r="U7" s="577"/>
      <c r="V7" s="577"/>
      <c r="W7" s="577"/>
      <c r="X7" s="577"/>
      <c r="Y7" s="577"/>
      <c r="Z7" s="577"/>
      <c r="AA7" s="577"/>
      <c r="AB7" s="577"/>
      <c r="AC7" s="577"/>
      <c r="AD7" s="577"/>
      <c r="AE7" s="578"/>
    </row>
    <row r="8" spans="2:31" ht="58.5" customHeight="1">
      <c r="B8" s="535" t="s">
        <v>1386</v>
      </c>
      <c r="C8" s="535"/>
      <c r="D8" s="535"/>
      <c r="E8" s="535"/>
      <c r="F8" s="535"/>
      <c r="G8" s="535"/>
      <c r="H8" s="535"/>
      <c r="I8" s="535"/>
      <c r="J8" s="535"/>
      <c r="K8" s="535"/>
      <c r="L8" s="554" t="s">
        <v>1387</v>
      </c>
      <c r="M8" s="555"/>
      <c r="N8" s="555"/>
      <c r="O8" s="555"/>
      <c r="P8" s="555"/>
      <c r="Q8" s="555"/>
      <c r="R8" s="555"/>
      <c r="S8" s="555"/>
      <c r="T8" s="555"/>
      <c r="U8" s="555"/>
      <c r="V8" s="555"/>
      <c r="W8" s="555"/>
      <c r="X8" s="555"/>
      <c r="Y8" s="555"/>
      <c r="Z8" s="555"/>
      <c r="AA8" s="555"/>
      <c r="AB8" s="555"/>
      <c r="AC8" s="555"/>
      <c r="AD8" s="555"/>
      <c r="AE8" s="556"/>
    </row>
    <row r="9" spans="2:31" ht="15">
      <c r="B9" s="532" t="s">
        <v>397</v>
      </c>
      <c r="C9" s="532"/>
      <c r="D9" s="532"/>
      <c r="E9" s="532"/>
      <c r="F9" s="532"/>
      <c r="G9" s="532"/>
      <c r="H9" s="532"/>
      <c r="I9" s="532"/>
      <c r="J9" s="532"/>
      <c r="K9" s="532"/>
      <c r="L9" s="532"/>
      <c r="M9" s="532"/>
      <c r="N9" s="532"/>
      <c r="O9" s="532"/>
      <c r="P9" s="532"/>
      <c r="Q9" s="532"/>
      <c r="R9" s="532"/>
      <c r="S9" s="532"/>
      <c r="T9" s="532"/>
      <c r="U9" s="532"/>
      <c r="V9" s="532"/>
      <c r="W9" s="532"/>
      <c r="X9" s="532"/>
      <c r="Y9" s="532"/>
      <c r="Z9" s="532"/>
      <c r="AA9" s="532"/>
      <c r="AB9" s="532"/>
      <c r="AC9" s="532"/>
      <c r="AD9" s="532"/>
      <c r="AE9" s="532"/>
    </row>
    <row r="10" spans="2:31" ht="15.75">
      <c r="B10" s="535" t="s">
        <v>397</v>
      </c>
      <c r="C10" s="535"/>
      <c r="D10" s="535"/>
      <c r="E10" s="535"/>
      <c r="F10" s="535"/>
      <c r="G10" s="558" t="s">
        <v>1388</v>
      </c>
      <c r="H10" s="558"/>
      <c r="I10" s="558"/>
      <c r="J10" s="558"/>
      <c r="K10" s="558"/>
      <c r="L10" s="558" t="s">
        <v>1389</v>
      </c>
      <c r="M10" s="558"/>
      <c r="N10" s="558"/>
      <c r="O10" s="558"/>
      <c r="P10" s="558"/>
      <c r="Q10" s="558" t="s">
        <v>1390</v>
      </c>
      <c r="R10" s="558"/>
      <c r="S10" s="558"/>
      <c r="T10" s="558"/>
      <c r="U10" s="558"/>
      <c r="V10" s="558" t="s">
        <v>1391</v>
      </c>
      <c r="W10" s="558"/>
      <c r="X10" s="558"/>
      <c r="Y10" s="558"/>
      <c r="Z10" s="558"/>
      <c r="AA10" s="558" t="s">
        <v>1392</v>
      </c>
      <c r="AB10" s="558"/>
      <c r="AC10" s="558"/>
      <c r="AD10" s="558"/>
      <c r="AE10" s="558"/>
    </row>
    <row r="11" spans="2:31" ht="36" customHeight="1">
      <c r="B11" s="558" t="s">
        <v>417</v>
      </c>
      <c r="C11" s="558"/>
      <c r="D11" s="558"/>
      <c r="E11" s="558"/>
      <c r="F11" s="558"/>
      <c r="G11" s="533" t="s">
        <v>1393</v>
      </c>
      <c r="H11" s="533"/>
      <c r="I11" s="533"/>
      <c r="J11" s="533"/>
      <c r="K11" s="533"/>
      <c r="L11" s="574" t="s">
        <v>1394</v>
      </c>
      <c r="M11" s="574"/>
      <c r="N11" s="574"/>
      <c r="O11" s="574"/>
      <c r="P11" s="574"/>
      <c r="Q11" s="531"/>
      <c r="R11" s="531"/>
      <c r="S11" s="531"/>
      <c r="T11" s="531"/>
      <c r="U11" s="531"/>
      <c r="V11" s="531"/>
      <c r="W11" s="531"/>
      <c r="X11" s="531"/>
      <c r="Y11" s="531"/>
      <c r="Z11" s="531"/>
      <c r="AA11" s="531"/>
      <c r="AB11" s="531"/>
      <c r="AC11" s="531"/>
      <c r="AD11" s="531"/>
      <c r="AE11" s="531"/>
    </row>
    <row r="12" spans="2:31" ht="15">
      <c r="B12" s="558" t="s">
        <v>418</v>
      </c>
      <c r="C12" s="558"/>
      <c r="D12" s="558"/>
      <c r="E12" s="558"/>
      <c r="F12" s="558"/>
      <c r="G12" s="557"/>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row>
    <row r="13" spans="2:31" ht="14.25">
      <c r="B13" s="558" t="s">
        <v>419</v>
      </c>
      <c r="C13" s="558"/>
      <c r="D13" s="558"/>
      <c r="E13" s="558"/>
      <c r="F13" s="558"/>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row>
    <row r="14" spans="2:31" ht="15">
      <c r="B14" s="558" t="s">
        <v>420</v>
      </c>
      <c r="C14" s="558"/>
      <c r="D14" s="558"/>
      <c r="E14" s="558"/>
      <c r="F14" s="558"/>
      <c r="G14" s="557"/>
      <c r="H14" s="557"/>
      <c r="I14" s="557"/>
      <c r="J14" s="557"/>
      <c r="K14" s="557"/>
      <c r="L14" s="557"/>
      <c r="M14" s="557"/>
      <c r="N14" s="557"/>
      <c r="O14" s="557"/>
      <c r="P14" s="557"/>
      <c r="Q14" s="557"/>
      <c r="R14" s="557"/>
      <c r="S14" s="557"/>
      <c r="T14" s="557"/>
      <c r="U14" s="557"/>
      <c r="V14" s="557"/>
      <c r="W14" s="557"/>
      <c r="X14" s="557"/>
      <c r="Y14" s="557"/>
      <c r="Z14" s="557"/>
      <c r="AA14" s="557"/>
      <c r="AB14" s="557"/>
      <c r="AC14" s="557"/>
      <c r="AD14" s="557"/>
      <c r="AE14" s="557"/>
    </row>
    <row r="15" spans="2:31" ht="14.25">
      <c r="B15" s="558" t="s">
        <v>421</v>
      </c>
      <c r="C15" s="558"/>
      <c r="D15" s="558"/>
      <c r="E15" s="558"/>
      <c r="F15" s="558"/>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row>
    <row r="16" spans="2:31" ht="15">
      <c r="B16" s="559" t="s">
        <v>414</v>
      </c>
      <c r="C16" s="559"/>
      <c r="D16" s="559"/>
      <c r="E16" s="559"/>
      <c r="F16" s="559"/>
      <c r="G16" s="557"/>
      <c r="H16" s="557"/>
      <c r="I16" s="557"/>
      <c r="J16" s="557"/>
      <c r="K16" s="557"/>
      <c r="L16" s="557"/>
      <c r="M16" s="557"/>
      <c r="N16" s="557"/>
      <c r="O16" s="557"/>
      <c r="P16" s="557"/>
      <c r="Q16" s="557"/>
      <c r="R16" s="557"/>
      <c r="S16" s="557"/>
      <c r="T16" s="557"/>
      <c r="U16" s="557"/>
      <c r="V16" s="557"/>
      <c r="W16" s="557"/>
      <c r="X16" s="557"/>
      <c r="Y16" s="557"/>
      <c r="Z16" s="557"/>
      <c r="AA16" s="557"/>
      <c r="AB16" s="557"/>
      <c r="AC16" s="557"/>
      <c r="AD16" s="557"/>
      <c r="AE16" s="557"/>
    </row>
    <row r="17" spans="2:46" ht="15">
      <c r="B17" s="559" t="s">
        <v>1395</v>
      </c>
      <c r="C17" s="559"/>
      <c r="D17" s="559"/>
      <c r="E17" s="559"/>
      <c r="F17" s="559"/>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T17" s="246"/>
    </row>
    <row r="18" spans="2:46" ht="15">
      <c r="B18" s="559" t="s">
        <v>1396</v>
      </c>
      <c r="C18" s="559"/>
      <c r="D18" s="559"/>
      <c r="E18" s="559"/>
      <c r="F18" s="559"/>
      <c r="G18" s="557"/>
      <c r="H18" s="557"/>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row>
    <row r="19" spans="2:46" ht="15">
      <c r="B19" s="532" t="s">
        <v>396</v>
      </c>
      <c r="C19" s="532"/>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32"/>
      <c r="AE19" s="532"/>
    </row>
    <row r="20" spans="2:46" ht="15.75">
      <c r="B20" s="535" t="s">
        <v>402</v>
      </c>
      <c r="C20" s="535"/>
      <c r="D20" s="535"/>
      <c r="E20" s="535"/>
      <c r="F20" s="535"/>
      <c r="G20" s="535"/>
      <c r="H20" s="535"/>
      <c r="I20" s="535"/>
      <c r="J20" s="535"/>
      <c r="K20" s="535"/>
      <c r="L20" s="566">
        <v>0</v>
      </c>
      <c r="M20" s="566"/>
      <c r="N20" s="566"/>
      <c r="O20" s="566"/>
      <c r="P20" s="566"/>
      <c r="Q20" s="566"/>
      <c r="R20" s="566"/>
      <c r="S20" s="535" t="s">
        <v>408</v>
      </c>
      <c r="T20" s="535"/>
      <c r="U20" s="535"/>
      <c r="V20" s="535"/>
      <c r="W20" s="535"/>
      <c r="X20" s="535"/>
      <c r="Y20" s="535"/>
      <c r="Z20" s="535"/>
      <c r="AA20" s="535"/>
      <c r="AB20" s="560" t="s">
        <v>440</v>
      </c>
      <c r="AC20" s="561"/>
      <c r="AD20" s="561"/>
      <c r="AE20" s="562"/>
    </row>
    <row r="21" spans="2:46" ht="15.75">
      <c r="B21" s="535" t="s">
        <v>403</v>
      </c>
      <c r="C21" s="535"/>
      <c r="D21" s="535"/>
      <c r="E21" s="535"/>
      <c r="F21" s="535"/>
      <c r="G21" s="535"/>
      <c r="H21" s="535"/>
      <c r="I21" s="535"/>
      <c r="J21" s="535"/>
      <c r="K21" s="535"/>
      <c r="L21" s="567">
        <v>0</v>
      </c>
      <c r="M21" s="567"/>
      <c r="N21" s="567"/>
      <c r="O21" s="567"/>
      <c r="P21" s="567"/>
      <c r="Q21" s="567"/>
      <c r="R21" s="567"/>
      <c r="S21" s="535" t="s">
        <v>409</v>
      </c>
      <c r="T21" s="535"/>
      <c r="U21" s="535"/>
      <c r="V21" s="535"/>
      <c r="W21" s="535"/>
      <c r="X21" s="535"/>
      <c r="Y21" s="535"/>
      <c r="Z21" s="535"/>
      <c r="AA21" s="535"/>
      <c r="AB21" s="563" t="s">
        <v>440</v>
      </c>
      <c r="AC21" s="564"/>
      <c r="AD21" s="564"/>
      <c r="AE21" s="565"/>
    </row>
    <row r="22" spans="2:46" ht="15.75">
      <c r="B22" s="535" t="s">
        <v>404</v>
      </c>
      <c r="C22" s="535"/>
      <c r="D22" s="535"/>
      <c r="E22" s="535"/>
      <c r="F22" s="535"/>
      <c r="G22" s="535"/>
      <c r="H22" s="535"/>
      <c r="I22" s="535"/>
      <c r="J22" s="535"/>
      <c r="K22" s="535"/>
      <c r="L22" s="570">
        <v>58</v>
      </c>
      <c r="M22" s="570"/>
      <c r="N22" s="570"/>
      <c r="O22" s="570"/>
      <c r="P22" s="570"/>
      <c r="Q22" s="570"/>
      <c r="R22" s="570"/>
      <c r="S22" s="535" t="s">
        <v>410</v>
      </c>
      <c r="T22" s="535"/>
      <c r="U22" s="535"/>
      <c r="V22" s="535"/>
      <c r="W22" s="535"/>
      <c r="X22" s="535"/>
      <c r="Y22" s="535"/>
      <c r="Z22" s="535"/>
      <c r="AA22" s="535"/>
      <c r="AB22" s="531">
        <v>10</v>
      </c>
      <c r="AC22" s="531"/>
      <c r="AD22" s="531"/>
      <c r="AE22" s="531"/>
    </row>
    <row r="23" spans="2:46" ht="15.75">
      <c r="B23" s="535" t="s">
        <v>405</v>
      </c>
      <c r="C23" s="535"/>
      <c r="D23" s="535"/>
      <c r="E23" s="535"/>
      <c r="F23" s="535"/>
      <c r="G23" s="535"/>
      <c r="H23" s="535"/>
      <c r="I23" s="535"/>
      <c r="J23" s="535"/>
      <c r="K23" s="535"/>
      <c r="L23" s="557">
        <v>10</v>
      </c>
      <c r="M23" s="557"/>
      <c r="N23" s="557"/>
      <c r="O23" s="557"/>
      <c r="P23" s="557"/>
      <c r="Q23" s="557"/>
      <c r="R23" s="557"/>
      <c r="S23" s="535" t="s">
        <v>411</v>
      </c>
      <c r="T23" s="535"/>
      <c r="U23" s="535"/>
      <c r="V23" s="535"/>
      <c r="W23" s="535"/>
      <c r="X23" s="535"/>
      <c r="Y23" s="535"/>
      <c r="Z23" s="535"/>
      <c r="AA23" s="535"/>
      <c r="AB23" s="557" t="s">
        <v>433</v>
      </c>
      <c r="AC23" s="557"/>
      <c r="AD23" s="557"/>
      <c r="AE23" s="557"/>
    </row>
    <row r="24" spans="2:46" ht="15.75">
      <c r="B24" s="535" t="s">
        <v>1397</v>
      </c>
      <c r="C24" s="535"/>
      <c r="D24" s="535"/>
      <c r="E24" s="535"/>
      <c r="F24" s="535"/>
      <c r="G24" s="535"/>
      <c r="H24" s="535"/>
      <c r="I24" s="535"/>
      <c r="J24" s="535"/>
      <c r="K24" s="535"/>
      <c r="L24" s="570">
        <v>0</v>
      </c>
      <c r="M24" s="570"/>
      <c r="N24" s="570"/>
      <c r="O24" s="570"/>
      <c r="P24" s="570"/>
      <c r="Q24" s="570"/>
      <c r="R24" s="570"/>
      <c r="S24" s="535" t="s">
        <v>412</v>
      </c>
      <c r="T24" s="535"/>
      <c r="U24" s="535"/>
      <c r="V24" s="535"/>
      <c r="W24" s="535"/>
      <c r="X24" s="535"/>
      <c r="Y24" s="535"/>
      <c r="Z24" s="535"/>
      <c r="AA24" s="535"/>
      <c r="AB24" s="531" t="s">
        <v>434</v>
      </c>
      <c r="AC24" s="531"/>
      <c r="AD24" s="531"/>
      <c r="AE24" s="531"/>
    </row>
    <row r="25" spans="2:46" ht="15.75">
      <c r="B25" s="535" t="s">
        <v>407</v>
      </c>
      <c r="C25" s="535"/>
      <c r="D25" s="535"/>
      <c r="E25" s="535"/>
      <c r="F25" s="535"/>
      <c r="G25" s="535"/>
      <c r="H25" s="535"/>
      <c r="I25" s="535"/>
      <c r="J25" s="535"/>
      <c r="K25" s="535"/>
      <c r="L25" s="557" t="s">
        <v>433</v>
      </c>
      <c r="M25" s="557"/>
      <c r="N25" s="557"/>
      <c r="O25" s="557"/>
      <c r="P25" s="557"/>
      <c r="Q25" s="557"/>
      <c r="R25" s="557"/>
      <c r="S25" s="535" t="s">
        <v>1398</v>
      </c>
      <c r="T25" s="535"/>
      <c r="U25" s="535"/>
      <c r="V25" s="535"/>
      <c r="W25" s="535"/>
      <c r="X25" s="535"/>
      <c r="Y25" s="535"/>
      <c r="Z25" s="535"/>
      <c r="AA25" s="535"/>
      <c r="AB25" s="557">
        <v>0</v>
      </c>
      <c r="AC25" s="557"/>
      <c r="AD25" s="557"/>
      <c r="AE25" s="557"/>
    </row>
    <row r="26" spans="2:46" ht="24" customHeight="1">
      <c r="B26" s="532" t="s">
        <v>1399</v>
      </c>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row>
    <row r="27" spans="2:46" ht="15.75">
      <c r="B27" s="535" t="s">
        <v>1400</v>
      </c>
      <c r="C27" s="535"/>
      <c r="D27" s="535"/>
      <c r="E27" s="535"/>
      <c r="F27" s="535"/>
      <c r="G27" s="535"/>
      <c r="H27" s="535"/>
      <c r="I27" s="535"/>
      <c r="J27" s="535" t="s">
        <v>1401</v>
      </c>
      <c r="K27" s="535"/>
      <c r="L27" s="535"/>
      <c r="M27" s="535"/>
      <c r="N27" s="535"/>
      <c r="O27" s="535"/>
      <c r="P27" s="535"/>
      <c r="Q27" s="535"/>
      <c r="R27" s="535"/>
      <c r="S27" s="535" t="s">
        <v>1402</v>
      </c>
      <c r="T27" s="535"/>
      <c r="U27" s="535"/>
      <c r="V27" s="535"/>
      <c r="W27" s="535"/>
      <c r="X27" s="535"/>
      <c r="Y27" s="535" t="s">
        <v>1403</v>
      </c>
      <c r="Z27" s="535"/>
      <c r="AA27" s="535"/>
      <c r="AB27" s="535"/>
      <c r="AC27" s="535"/>
      <c r="AD27" s="535"/>
      <c r="AE27" s="535"/>
    </row>
    <row r="28" spans="2:46" ht="24" customHeight="1">
      <c r="B28" s="569">
        <v>2016</v>
      </c>
      <c r="C28" s="569"/>
      <c r="D28" s="569"/>
      <c r="E28" s="569"/>
      <c r="F28" s="569"/>
      <c r="G28" s="569"/>
      <c r="H28" s="569"/>
      <c r="I28" s="569"/>
      <c r="J28" s="569">
        <v>2017</v>
      </c>
      <c r="K28" s="569"/>
      <c r="L28" s="569"/>
      <c r="M28" s="569"/>
      <c r="N28" s="569"/>
      <c r="O28" s="569"/>
      <c r="P28" s="569"/>
      <c r="Q28" s="569"/>
      <c r="R28" s="569"/>
      <c r="S28" s="569">
        <v>2018</v>
      </c>
      <c r="T28" s="569"/>
      <c r="U28" s="569"/>
      <c r="V28" s="569"/>
      <c r="W28" s="569"/>
      <c r="X28" s="569"/>
      <c r="Y28" s="569">
        <v>2019</v>
      </c>
      <c r="Z28" s="569"/>
      <c r="AA28" s="569"/>
      <c r="AB28" s="569"/>
      <c r="AC28" s="569"/>
      <c r="AD28" s="569"/>
      <c r="AE28" s="569"/>
    </row>
    <row r="29" spans="2:46" ht="17.25" customHeight="1">
      <c r="B29" s="568">
        <v>0</v>
      </c>
      <c r="C29" s="557"/>
      <c r="D29" s="557"/>
      <c r="E29" s="557"/>
      <c r="F29" s="557"/>
      <c r="G29" s="557"/>
      <c r="H29" s="557"/>
      <c r="I29" s="557"/>
      <c r="J29" s="568">
        <v>0</v>
      </c>
      <c r="K29" s="557"/>
      <c r="L29" s="557"/>
      <c r="M29" s="557"/>
      <c r="N29" s="557"/>
      <c r="O29" s="557"/>
      <c r="P29" s="557"/>
      <c r="Q29" s="557"/>
      <c r="R29" s="557"/>
      <c r="S29" s="568">
        <v>0</v>
      </c>
      <c r="T29" s="557"/>
      <c r="U29" s="557"/>
      <c r="V29" s="557"/>
      <c r="W29" s="557"/>
      <c r="X29" s="557"/>
      <c r="Y29" s="568">
        <v>0</v>
      </c>
      <c r="Z29" s="557"/>
      <c r="AA29" s="557"/>
      <c r="AB29" s="557"/>
      <c r="AC29" s="557"/>
      <c r="AD29" s="557"/>
      <c r="AE29" s="557"/>
    </row>
    <row r="30" spans="2:46" ht="17.25" customHeight="1">
      <c r="B30" s="571" t="s">
        <v>1404</v>
      </c>
      <c r="C30" s="572"/>
      <c r="D30" s="572"/>
      <c r="E30" s="572"/>
      <c r="F30" s="572"/>
      <c r="G30" s="572"/>
      <c r="H30" s="572"/>
      <c r="I30" s="572"/>
      <c r="J30" s="572"/>
      <c r="K30" s="572"/>
      <c r="L30" s="572"/>
      <c r="M30" s="572"/>
      <c r="N30" s="572"/>
      <c r="O30" s="572"/>
      <c r="P30" s="572"/>
      <c r="Q30" s="572"/>
      <c r="R30" s="572"/>
      <c r="S30" s="572"/>
      <c r="T30" s="572"/>
      <c r="U30" s="572"/>
      <c r="V30" s="572"/>
      <c r="W30" s="572"/>
      <c r="X30" s="572"/>
      <c r="Y30" s="572"/>
      <c r="Z30" s="572"/>
      <c r="AA30" s="572"/>
      <c r="AB30" s="572"/>
      <c r="AC30" s="572"/>
      <c r="AD30" s="572"/>
      <c r="AE30" s="573"/>
    </row>
    <row r="31" spans="2:46" ht="17.25" customHeight="1">
      <c r="B31" s="557" t="s">
        <v>1405</v>
      </c>
      <c r="C31" s="557"/>
      <c r="D31" s="557"/>
      <c r="E31" s="557"/>
      <c r="F31" s="557"/>
      <c r="G31" s="557"/>
      <c r="H31" s="557"/>
      <c r="I31" s="557"/>
      <c r="J31" s="557" t="s">
        <v>1401</v>
      </c>
      <c r="K31" s="557"/>
      <c r="L31" s="557"/>
      <c r="M31" s="557"/>
      <c r="N31" s="557"/>
      <c r="O31" s="557"/>
      <c r="P31" s="557"/>
      <c r="Q31" s="557"/>
      <c r="R31" s="557"/>
      <c r="S31" s="557" t="s">
        <v>1402</v>
      </c>
      <c r="T31" s="557"/>
      <c r="U31" s="557"/>
      <c r="V31" s="557"/>
      <c r="W31" s="557"/>
      <c r="X31" s="557"/>
      <c r="Y31" s="557" t="s">
        <v>1403</v>
      </c>
      <c r="Z31" s="557"/>
      <c r="AA31" s="557"/>
      <c r="AB31" s="557"/>
      <c r="AC31" s="557"/>
      <c r="AD31" s="557"/>
      <c r="AE31" s="557"/>
    </row>
    <row r="32" spans="2:46" ht="17.25" customHeight="1">
      <c r="B32" s="531" t="s">
        <v>781</v>
      </c>
      <c r="C32" s="531"/>
      <c r="D32" s="531"/>
      <c r="E32" s="531"/>
      <c r="F32" s="531"/>
      <c r="G32" s="531"/>
      <c r="H32" s="531"/>
      <c r="I32" s="531"/>
      <c r="J32" s="531" t="s">
        <v>781</v>
      </c>
      <c r="K32" s="531"/>
      <c r="L32" s="531"/>
      <c r="M32" s="531"/>
      <c r="N32" s="531"/>
      <c r="O32" s="531"/>
      <c r="P32" s="531"/>
      <c r="Q32" s="531"/>
      <c r="R32" s="531"/>
      <c r="S32" s="531" t="s">
        <v>781</v>
      </c>
      <c r="T32" s="531"/>
      <c r="U32" s="531"/>
      <c r="V32" s="531"/>
      <c r="W32" s="531"/>
      <c r="X32" s="531"/>
      <c r="Y32" s="531" t="s">
        <v>781</v>
      </c>
      <c r="Z32" s="531"/>
      <c r="AA32" s="531"/>
      <c r="AB32" s="531"/>
      <c r="AC32" s="531"/>
      <c r="AD32" s="531"/>
      <c r="AE32" s="531"/>
    </row>
    <row r="33" spans="2:35" ht="24"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row>
    <row r="34" spans="2:35" ht="14.45" customHeight="1">
      <c r="B34" s="582" t="s">
        <v>1406</v>
      </c>
      <c r="C34" s="583"/>
      <c r="D34" s="583"/>
      <c r="E34" s="583"/>
      <c r="F34" s="583"/>
      <c r="G34" s="583"/>
      <c r="H34" s="583"/>
      <c r="I34" s="583"/>
      <c r="J34" s="583"/>
      <c r="K34" s="583"/>
      <c r="L34" s="583"/>
      <c r="M34" s="583"/>
      <c r="N34" s="583"/>
      <c r="O34" s="583"/>
      <c r="P34" s="583"/>
      <c r="Q34" s="583"/>
      <c r="R34" s="583"/>
      <c r="S34" s="583"/>
      <c r="T34" s="583"/>
      <c r="U34" s="583"/>
      <c r="V34" s="583"/>
      <c r="W34" s="583"/>
      <c r="X34" s="583"/>
      <c r="Y34" s="583"/>
      <c r="Z34" s="583"/>
      <c r="AA34" s="583"/>
      <c r="AB34" s="583"/>
      <c r="AC34" s="583"/>
      <c r="AD34" s="583"/>
      <c r="AE34" s="584"/>
    </row>
    <row r="35" spans="2:35" ht="14.45" customHeight="1">
      <c r="B35" s="585" t="s">
        <v>117</v>
      </c>
      <c r="C35" s="586"/>
      <c r="D35" s="586"/>
      <c r="E35" s="586"/>
      <c r="F35" s="586"/>
      <c r="G35" s="586"/>
      <c r="H35" s="586"/>
      <c r="I35" s="586"/>
      <c r="J35" s="586"/>
      <c r="K35" s="587"/>
      <c r="L35" s="579" t="s">
        <v>665</v>
      </c>
      <c r="M35" s="580"/>
      <c r="N35" s="580"/>
      <c r="O35" s="580"/>
      <c r="P35" s="580"/>
      <c r="Q35" s="580"/>
      <c r="R35" s="580"/>
      <c r="S35" s="580"/>
      <c r="T35" s="580"/>
      <c r="U35" s="580"/>
      <c r="V35" s="580"/>
      <c r="W35" s="580"/>
      <c r="X35" s="580"/>
      <c r="Y35" s="580"/>
      <c r="Z35" s="580"/>
      <c r="AA35" s="580"/>
      <c r="AB35" s="580"/>
      <c r="AC35" s="580"/>
      <c r="AD35" s="580"/>
      <c r="AE35" s="581"/>
    </row>
    <row r="36" spans="2:35" ht="14.45" customHeight="1">
      <c r="B36" s="585" t="s">
        <v>1385</v>
      </c>
      <c r="C36" s="586"/>
      <c r="D36" s="586"/>
      <c r="E36" s="586"/>
      <c r="F36" s="586"/>
      <c r="G36" s="586"/>
      <c r="H36" s="586"/>
      <c r="I36" s="586"/>
      <c r="J36" s="586"/>
      <c r="K36" s="587"/>
      <c r="L36" s="554" t="s">
        <v>666</v>
      </c>
      <c r="M36" s="555"/>
      <c r="N36" s="555"/>
      <c r="O36" s="555"/>
      <c r="P36" s="555"/>
      <c r="Q36" s="555"/>
      <c r="R36" s="555"/>
      <c r="S36" s="555"/>
      <c r="T36" s="555"/>
      <c r="U36" s="555"/>
      <c r="V36" s="555"/>
      <c r="W36" s="555"/>
      <c r="X36" s="555"/>
      <c r="Y36" s="555"/>
      <c r="Z36" s="555"/>
      <c r="AA36" s="555"/>
      <c r="AB36" s="555"/>
      <c r="AC36" s="555"/>
      <c r="AD36" s="555"/>
      <c r="AE36" s="556"/>
    </row>
    <row r="37" spans="2:35" ht="31.5" customHeight="1">
      <c r="B37" s="535" t="s">
        <v>399</v>
      </c>
      <c r="C37" s="535"/>
      <c r="D37" s="535"/>
      <c r="E37" s="535"/>
      <c r="F37" s="535"/>
      <c r="G37" s="535"/>
      <c r="H37" s="535"/>
      <c r="I37" s="535"/>
      <c r="J37" s="535"/>
      <c r="K37" s="535"/>
      <c r="L37" s="576" t="s">
        <v>667</v>
      </c>
      <c r="M37" s="577"/>
      <c r="N37" s="577"/>
      <c r="O37" s="577"/>
      <c r="P37" s="577"/>
      <c r="Q37" s="577"/>
      <c r="R37" s="577"/>
      <c r="S37" s="577"/>
      <c r="T37" s="577"/>
      <c r="U37" s="577"/>
      <c r="V37" s="577"/>
      <c r="W37" s="577"/>
      <c r="X37" s="577"/>
      <c r="Y37" s="577"/>
      <c r="Z37" s="577"/>
      <c r="AA37" s="577"/>
      <c r="AB37" s="577"/>
      <c r="AC37" s="577"/>
      <c r="AD37" s="577"/>
      <c r="AE37" s="578"/>
    </row>
    <row r="38" spans="2:35" ht="18" customHeight="1">
      <c r="B38" s="535" t="s">
        <v>400</v>
      </c>
      <c r="C38" s="535"/>
      <c r="D38" s="535"/>
      <c r="E38" s="535"/>
      <c r="F38" s="535"/>
      <c r="G38" s="535"/>
      <c r="H38" s="535"/>
      <c r="I38" s="535"/>
      <c r="J38" s="535"/>
      <c r="K38" s="535"/>
      <c r="L38" s="576" t="s">
        <v>1407</v>
      </c>
      <c r="M38" s="577"/>
      <c r="N38" s="577"/>
      <c r="O38" s="577"/>
      <c r="P38" s="577"/>
      <c r="Q38" s="577"/>
      <c r="R38" s="577"/>
      <c r="S38" s="577"/>
      <c r="T38" s="577"/>
      <c r="U38" s="577"/>
      <c r="V38" s="577"/>
      <c r="W38" s="577"/>
      <c r="X38" s="577"/>
      <c r="Y38" s="577"/>
      <c r="Z38" s="577"/>
      <c r="AA38" s="577"/>
      <c r="AB38" s="577"/>
      <c r="AC38" s="577"/>
      <c r="AD38" s="577"/>
      <c r="AE38" s="578"/>
    </row>
    <row r="39" spans="2:35" ht="14.45" customHeight="1">
      <c r="B39" s="535" t="s">
        <v>401</v>
      </c>
      <c r="C39" s="535"/>
      <c r="D39" s="535"/>
      <c r="E39" s="535"/>
      <c r="F39" s="535"/>
      <c r="G39" s="535"/>
      <c r="H39" s="535"/>
      <c r="I39" s="535"/>
      <c r="J39" s="535"/>
      <c r="K39" s="535"/>
      <c r="L39" s="576" t="s">
        <v>432</v>
      </c>
      <c r="M39" s="577"/>
      <c r="N39" s="577"/>
      <c r="O39" s="577"/>
      <c r="P39" s="577"/>
      <c r="Q39" s="577"/>
      <c r="R39" s="577"/>
      <c r="S39" s="577"/>
      <c r="T39" s="577"/>
      <c r="U39" s="577"/>
      <c r="V39" s="577"/>
      <c r="W39" s="577"/>
      <c r="X39" s="577"/>
      <c r="Y39" s="577"/>
      <c r="Z39" s="577"/>
      <c r="AA39" s="577"/>
      <c r="AB39" s="577"/>
      <c r="AC39" s="577"/>
      <c r="AD39" s="577"/>
      <c r="AE39" s="578"/>
      <c r="AI39" s="261"/>
    </row>
    <row r="40" spans="2:35" ht="14.45" customHeight="1">
      <c r="B40" s="535" t="s">
        <v>1386</v>
      </c>
      <c r="C40" s="535"/>
      <c r="D40" s="535"/>
      <c r="E40" s="535"/>
      <c r="F40" s="535"/>
      <c r="G40" s="535"/>
      <c r="H40" s="535"/>
      <c r="I40" s="535"/>
      <c r="J40" s="535"/>
      <c r="K40" s="535"/>
      <c r="L40" s="554"/>
      <c r="M40" s="555"/>
      <c r="N40" s="555"/>
      <c r="O40" s="555"/>
      <c r="P40" s="555"/>
      <c r="Q40" s="555"/>
      <c r="R40" s="555"/>
      <c r="S40" s="555"/>
      <c r="T40" s="555"/>
      <c r="U40" s="555"/>
      <c r="V40" s="555"/>
      <c r="W40" s="555"/>
      <c r="X40" s="555"/>
      <c r="Y40" s="555"/>
      <c r="Z40" s="555"/>
      <c r="AA40" s="555"/>
      <c r="AB40" s="555"/>
      <c r="AC40" s="555"/>
      <c r="AD40" s="555"/>
      <c r="AE40" s="556"/>
    </row>
    <row r="41" spans="2:35" ht="14.45" customHeight="1">
      <c r="B41" s="532" t="s">
        <v>397</v>
      </c>
      <c r="C41" s="532"/>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row>
    <row r="42" spans="2:35" ht="14.45" customHeight="1">
      <c r="B42" s="535" t="s">
        <v>397</v>
      </c>
      <c r="C42" s="535"/>
      <c r="D42" s="535"/>
      <c r="E42" s="535"/>
      <c r="F42" s="535"/>
      <c r="G42" s="558" t="s">
        <v>1388</v>
      </c>
      <c r="H42" s="558"/>
      <c r="I42" s="558"/>
      <c r="J42" s="558"/>
      <c r="K42" s="558"/>
      <c r="L42" s="558" t="s">
        <v>1389</v>
      </c>
      <c r="M42" s="558"/>
      <c r="N42" s="558"/>
      <c r="O42" s="558"/>
      <c r="P42" s="558"/>
      <c r="Q42" s="558" t="s">
        <v>1390</v>
      </c>
      <c r="R42" s="558"/>
      <c r="S42" s="558"/>
      <c r="T42" s="558"/>
      <c r="U42" s="558"/>
      <c r="V42" s="558" t="s">
        <v>1391</v>
      </c>
      <c r="W42" s="558"/>
      <c r="X42" s="558"/>
      <c r="Y42" s="558"/>
      <c r="Z42" s="558"/>
      <c r="AA42" s="558" t="s">
        <v>1392</v>
      </c>
      <c r="AB42" s="558"/>
      <c r="AC42" s="558"/>
      <c r="AD42" s="558"/>
      <c r="AE42" s="558"/>
    </row>
    <row r="43" spans="2:35" ht="14.45" customHeight="1">
      <c r="B43" s="558" t="s">
        <v>417</v>
      </c>
      <c r="C43" s="558"/>
      <c r="D43" s="558"/>
      <c r="E43" s="558"/>
      <c r="F43" s="558"/>
      <c r="G43" s="531" t="s">
        <v>1393</v>
      </c>
      <c r="H43" s="531"/>
      <c r="I43" s="531"/>
      <c r="J43" s="531"/>
      <c r="K43" s="531"/>
      <c r="L43" s="574" t="s">
        <v>558</v>
      </c>
      <c r="M43" s="574"/>
      <c r="N43" s="574"/>
      <c r="O43" s="574"/>
      <c r="P43" s="574"/>
      <c r="Q43" s="531"/>
      <c r="R43" s="531"/>
      <c r="S43" s="531"/>
      <c r="T43" s="531"/>
      <c r="U43" s="531"/>
      <c r="V43" s="531"/>
      <c r="W43" s="531"/>
      <c r="X43" s="531"/>
      <c r="Y43" s="531"/>
      <c r="Z43" s="531"/>
      <c r="AA43" s="531"/>
      <c r="AB43" s="531"/>
      <c r="AC43" s="531"/>
      <c r="AD43" s="531"/>
      <c r="AE43" s="531"/>
    </row>
    <row r="44" spans="2:35" ht="14.45" customHeight="1">
      <c r="B44" s="558" t="s">
        <v>418</v>
      </c>
      <c r="C44" s="558"/>
      <c r="D44" s="558"/>
      <c r="E44" s="558"/>
      <c r="F44" s="558"/>
      <c r="G44" s="557"/>
      <c r="H44" s="557"/>
      <c r="I44" s="557"/>
      <c r="J44" s="557"/>
      <c r="K44" s="557"/>
      <c r="L44" s="557"/>
      <c r="M44" s="557"/>
      <c r="N44" s="557"/>
      <c r="O44" s="557"/>
      <c r="P44" s="557"/>
      <c r="Q44" s="557"/>
      <c r="R44" s="557"/>
      <c r="S44" s="557"/>
      <c r="T44" s="557"/>
      <c r="U44" s="557"/>
      <c r="V44" s="557"/>
      <c r="W44" s="557"/>
      <c r="X44" s="557"/>
      <c r="Y44" s="557"/>
      <c r="Z44" s="557"/>
      <c r="AA44" s="557"/>
      <c r="AB44" s="557"/>
      <c r="AC44" s="557"/>
      <c r="AD44" s="557"/>
      <c r="AE44" s="557"/>
    </row>
    <row r="45" spans="2:35" ht="14.45" customHeight="1">
      <c r="B45" s="558" t="s">
        <v>419</v>
      </c>
      <c r="C45" s="558"/>
      <c r="D45" s="558"/>
      <c r="E45" s="558"/>
      <c r="F45" s="558"/>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row>
    <row r="46" spans="2:35" ht="14.45" customHeight="1">
      <c r="B46" s="558" t="s">
        <v>420</v>
      </c>
      <c r="C46" s="558"/>
      <c r="D46" s="558"/>
      <c r="E46" s="558"/>
      <c r="F46" s="558"/>
      <c r="G46" s="557"/>
      <c r="H46" s="557"/>
      <c r="I46" s="557"/>
      <c r="J46" s="557"/>
      <c r="K46" s="557"/>
      <c r="L46" s="557"/>
      <c r="M46" s="557"/>
      <c r="N46" s="557"/>
      <c r="O46" s="557"/>
      <c r="P46" s="557"/>
      <c r="Q46" s="557"/>
      <c r="R46" s="557"/>
      <c r="S46" s="557"/>
      <c r="T46" s="557"/>
      <c r="U46" s="557"/>
      <c r="V46" s="557"/>
      <c r="W46" s="557"/>
      <c r="X46" s="557"/>
      <c r="Y46" s="557"/>
      <c r="Z46" s="557"/>
      <c r="AA46" s="557"/>
      <c r="AB46" s="557"/>
      <c r="AC46" s="557"/>
      <c r="AD46" s="557"/>
      <c r="AE46" s="557"/>
    </row>
    <row r="47" spans="2:35" ht="14.45" customHeight="1">
      <c r="B47" s="558" t="s">
        <v>421</v>
      </c>
      <c r="C47" s="558"/>
      <c r="D47" s="558"/>
      <c r="E47" s="558"/>
      <c r="F47" s="558"/>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row>
    <row r="48" spans="2:35" ht="14.45" customHeight="1">
      <c r="B48" s="559" t="s">
        <v>414</v>
      </c>
      <c r="C48" s="559"/>
      <c r="D48" s="559"/>
      <c r="E48" s="559"/>
      <c r="F48" s="559"/>
      <c r="G48" s="557"/>
      <c r="H48" s="557"/>
      <c r="I48" s="557"/>
      <c r="J48" s="557"/>
      <c r="K48" s="557"/>
      <c r="L48" s="557"/>
      <c r="M48" s="557"/>
      <c r="N48" s="557"/>
      <c r="O48" s="557"/>
      <c r="P48" s="557"/>
      <c r="Q48" s="557"/>
      <c r="R48" s="557"/>
      <c r="S48" s="557"/>
      <c r="T48" s="557"/>
      <c r="U48" s="557"/>
      <c r="V48" s="557"/>
      <c r="W48" s="557"/>
      <c r="X48" s="557"/>
      <c r="Y48" s="557"/>
      <c r="Z48" s="557"/>
      <c r="AA48" s="557"/>
      <c r="AB48" s="557"/>
      <c r="AC48" s="557"/>
      <c r="AD48" s="557"/>
      <c r="AE48" s="557"/>
    </row>
    <row r="49" spans="2:31" ht="14.45" customHeight="1">
      <c r="B49" s="559" t="s">
        <v>1395</v>
      </c>
      <c r="C49" s="559"/>
      <c r="D49" s="559"/>
      <c r="E49" s="559"/>
      <c r="F49" s="559"/>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row>
    <row r="50" spans="2:31" ht="14.45" customHeight="1">
      <c r="B50" s="559" t="s">
        <v>1396</v>
      </c>
      <c r="C50" s="559"/>
      <c r="D50" s="559"/>
      <c r="E50" s="559"/>
      <c r="F50" s="559"/>
      <c r="G50" s="557"/>
      <c r="H50" s="557"/>
      <c r="I50" s="557"/>
      <c r="J50" s="557"/>
      <c r="K50" s="557"/>
      <c r="L50" s="557"/>
      <c r="M50" s="557"/>
      <c r="N50" s="557"/>
      <c r="O50" s="557"/>
      <c r="P50" s="557"/>
      <c r="Q50" s="557"/>
      <c r="R50" s="557"/>
      <c r="S50" s="557"/>
      <c r="T50" s="557"/>
      <c r="U50" s="557"/>
      <c r="V50" s="557"/>
      <c r="W50" s="557"/>
      <c r="X50" s="557"/>
      <c r="Y50" s="557"/>
      <c r="Z50" s="557"/>
      <c r="AA50" s="557"/>
      <c r="AB50" s="557"/>
      <c r="AC50" s="557"/>
      <c r="AD50" s="557"/>
      <c r="AE50" s="557"/>
    </row>
    <row r="51" spans="2:31" ht="14.45" customHeight="1">
      <c r="B51" s="532" t="s">
        <v>396</v>
      </c>
      <c r="C51" s="532"/>
      <c r="D51" s="532"/>
      <c r="E51" s="532"/>
      <c r="F51" s="532"/>
      <c r="G51" s="532"/>
      <c r="H51" s="532"/>
      <c r="I51" s="532"/>
      <c r="J51" s="532"/>
      <c r="K51" s="532"/>
      <c r="L51" s="532"/>
      <c r="M51" s="532"/>
      <c r="N51" s="532"/>
      <c r="O51" s="532"/>
      <c r="P51" s="532"/>
      <c r="Q51" s="532"/>
      <c r="R51" s="532"/>
      <c r="S51" s="532"/>
      <c r="T51" s="532"/>
      <c r="U51" s="532"/>
      <c r="V51" s="532"/>
      <c r="W51" s="532"/>
      <c r="X51" s="532"/>
      <c r="Y51" s="532"/>
      <c r="Z51" s="532"/>
      <c r="AA51" s="532"/>
      <c r="AB51" s="532"/>
      <c r="AC51" s="532"/>
      <c r="AD51" s="532"/>
      <c r="AE51" s="532"/>
    </row>
    <row r="52" spans="2:31" ht="14.45" customHeight="1">
      <c r="B52" s="535" t="s">
        <v>402</v>
      </c>
      <c r="C52" s="535"/>
      <c r="D52" s="535"/>
      <c r="E52" s="535"/>
      <c r="F52" s="535"/>
      <c r="G52" s="535"/>
      <c r="H52" s="535"/>
      <c r="I52" s="535"/>
      <c r="J52" s="535"/>
      <c r="K52" s="535"/>
      <c r="L52" s="588">
        <v>0</v>
      </c>
      <c r="M52" s="588"/>
      <c r="N52" s="588"/>
      <c r="O52" s="588"/>
      <c r="P52" s="588"/>
      <c r="Q52" s="588"/>
      <c r="R52" s="588"/>
      <c r="S52" s="535" t="s">
        <v>408</v>
      </c>
      <c r="T52" s="535"/>
      <c r="U52" s="535"/>
      <c r="V52" s="535"/>
      <c r="W52" s="535"/>
      <c r="X52" s="535"/>
      <c r="Y52" s="535"/>
      <c r="Z52" s="535"/>
      <c r="AA52" s="535"/>
      <c r="AB52" s="531" t="s">
        <v>440</v>
      </c>
      <c r="AC52" s="531"/>
      <c r="AD52" s="531"/>
      <c r="AE52" s="531"/>
    </row>
    <row r="53" spans="2:31" ht="14.45" customHeight="1">
      <c r="B53" s="535" t="s">
        <v>403</v>
      </c>
      <c r="C53" s="535"/>
      <c r="D53" s="535"/>
      <c r="E53" s="535"/>
      <c r="F53" s="535"/>
      <c r="G53" s="535"/>
      <c r="H53" s="535"/>
      <c r="I53" s="535"/>
      <c r="J53" s="535"/>
      <c r="K53" s="535"/>
      <c r="L53" s="557">
        <v>0</v>
      </c>
      <c r="M53" s="557"/>
      <c r="N53" s="557"/>
      <c r="O53" s="557"/>
      <c r="P53" s="557"/>
      <c r="Q53" s="557"/>
      <c r="R53" s="557"/>
      <c r="S53" s="535" t="s">
        <v>409</v>
      </c>
      <c r="T53" s="535"/>
      <c r="U53" s="535"/>
      <c r="V53" s="535"/>
      <c r="W53" s="535"/>
      <c r="X53" s="535"/>
      <c r="Y53" s="535"/>
      <c r="Z53" s="535"/>
      <c r="AA53" s="535"/>
      <c r="AB53" s="557" t="s">
        <v>440</v>
      </c>
      <c r="AC53" s="557"/>
      <c r="AD53" s="557"/>
      <c r="AE53" s="557"/>
    </row>
    <row r="54" spans="2:31" ht="14.45" customHeight="1">
      <c r="B54" s="535" t="s">
        <v>404</v>
      </c>
      <c r="C54" s="535"/>
      <c r="D54" s="535"/>
      <c r="E54" s="535"/>
      <c r="F54" s="535"/>
      <c r="G54" s="535"/>
      <c r="H54" s="535"/>
      <c r="I54" s="535"/>
      <c r="J54" s="535"/>
      <c r="K54" s="535"/>
      <c r="L54" s="588">
        <v>2</v>
      </c>
      <c r="M54" s="588"/>
      <c r="N54" s="588"/>
      <c r="O54" s="588"/>
      <c r="P54" s="588"/>
      <c r="Q54" s="588"/>
      <c r="R54" s="588"/>
      <c r="S54" s="535" t="s">
        <v>410</v>
      </c>
      <c r="T54" s="535"/>
      <c r="U54" s="535"/>
      <c r="V54" s="535"/>
      <c r="W54" s="535"/>
      <c r="X54" s="535"/>
      <c r="Y54" s="535"/>
      <c r="Z54" s="535"/>
      <c r="AA54" s="535"/>
      <c r="AB54" s="531">
        <v>0</v>
      </c>
      <c r="AC54" s="531"/>
      <c r="AD54" s="531"/>
      <c r="AE54" s="531"/>
    </row>
    <row r="55" spans="2:31" ht="14.45" customHeight="1">
      <c r="B55" s="535" t="s">
        <v>405</v>
      </c>
      <c r="C55" s="535"/>
      <c r="D55" s="535"/>
      <c r="E55" s="535"/>
      <c r="F55" s="535"/>
      <c r="G55" s="535"/>
      <c r="H55" s="535"/>
      <c r="I55" s="535"/>
      <c r="J55" s="535"/>
      <c r="K55" s="535"/>
      <c r="L55" s="557">
        <v>10</v>
      </c>
      <c r="M55" s="557"/>
      <c r="N55" s="557"/>
      <c r="O55" s="557"/>
      <c r="P55" s="557"/>
      <c r="Q55" s="557"/>
      <c r="R55" s="557"/>
      <c r="S55" s="535" t="s">
        <v>411</v>
      </c>
      <c r="T55" s="535"/>
      <c r="U55" s="535"/>
      <c r="V55" s="535"/>
      <c r="W55" s="535"/>
      <c r="X55" s="535"/>
      <c r="Y55" s="535"/>
      <c r="Z55" s="535"/>
      <c r="AA55" s="535"/>
      <c r="AB55" s="557" t="s">
        <v>1408</v>
      </c>
      <c r="AC55" s="557"/>
      <c r="AD55" s="557"/>
      <c r="AE55" s="557"/>
    </row>
    <row r="56" spans="2:31" ht="14.45" customHeight="1">
      <c r="B56" s="535" t="s">
        <v>1397</v>
      </c>
      <c r="C56" s="535"/>
      <c r="D56" s="535"/>
      <c r="E56" s="535"/>
      <c r="F56" s="535"/>
      <c r="G56" s="535"/>
      <c r="H56" s="535"/>
      <c r="I56" s="535"/>
      <c r="J56" s="535"/>
      <c r="K56" s="535"/>
      <c r="L56" s="588">
        <v>2</v>
      </c>
      <c r="M56" s="588"/>
      <c r="N56" s="588"/>
      <c r="O56" s="588"/>
      <c r="P56" s="588"/>
      <c r="Q56" s="588"/>
      <c r="R56" s="588"/>
      <c r="S56" s="535" t="s">
        <v>412</v>
      </c>
      <c r="T56" s="535"/>
      <c r="U56" s="535"/>
      <c r="V56" s="535"/>
      <c r="W56" s="535"/>
      <c r="X56" s="535"/>
      <c r="Y56" s="535"/>
      <c r="Z56" s="535"/>
      <c r="AA56" s="535"/>
      <c r="AB56" s="531" t="s">
        <v>434</v>
      </c>
      <c r="AC56" s="531"/>
      <c r="AD56" s="531"/>
      <c r="AE56" s="531"/>
    </row>
    <row r="57" spans="2:31" ht="14.45" customHeight="1">
      <c r="B57" s="535" t="s">
        <v>407</v>
      </c>
      <c r="C57" s="535"/>
      <c r="D57" s="535"/>
      <c r="E57" s="535"/>
      <c r="F57" s="535"/>
      <c r="G57" s="535"/>
      <c r="H57" s="535"/>
      <c r="I57" s="535"/>
      <c r="J57" s="535"/>
      <c r="K57" s="535"/>
      <c r="L57" s="557" t="s">
        <v>433</v>
      </c>
      <c r="M57" s="557"/>
      <c r="N57" s="557"/>
      <c r="O57" s="557"/>
      <c r="P57" s="557"/>
      <c r="Q57" s="557"/>
      <c r="R57" s="557"/>
      <c r="S57" s="535" t="s">
        <v>1398</v>
      </c>
      <c r="T57" s="535"/>
      <c r="U57" s="535"/>
      <c r="V57" s="535"/>
      <c r="W57" s="535"/>
      <c r="X57" s="535"/>
      <c r="Y57" s="535"/>
      <c r="Z57" s="535"/>
      <c r="AA57" s="535"/>
      <c r="AB57" s="557">
        <v>0</v>
      </c>
      <c r="AC57" s="557"/>
      <c r="AD57" s="557"/>
      <c r="AE57" s="557"/>
    </row>
    <row r="58" spans="2:31" ht="14.45" customHeight="1">
      <c r="B58" s="532" t="s">
        <v>1399</v>
      </c>
      <c r="C58" s="532"/>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532"/>
    </row>
    <row r="59" spans="2:31" ht="14.45" customHeight="1">
      <c r="B59" s="535" t="s">
        <v>1400</v>
      </c>
      <c r="C59" s="535"/>
      <c r="D59" s="535"/>
      <c r="E59" s="535"/>
      <c r="F59" s="535"/>
      <c r="G59" s="535"/>
      <c r="H59" s="535"/>
      <c r="I59" s="535"/>
      <c r="J59" s="535" t="s">
        <v>1401</v>
      </c>
      <c r="K59" s="535"/>
      <c r="L59" s="535"/>
      <c r="M59" s="535"/>
      <c r="N59" s="535"/>
      <c r="O59" s="535"/>
      <c r="P59" s="535"/>
      <c r="Q59" s="535"/>
      <c r="R59" s="535"/>
      <c r="S59" s="535" t="s">
        <v>1402</v>
      </c>
      <c r="T59" s="535"/>
      <c r="U59" s="535"/>
      <c r="V59" s="535"/>
      <c r="W59" s="535"/>
      <c r="X59" s="535"/>
      <c r="Y59" s="535" t="s">
        <v>1403</v>
      </c>
      <c r="Z59" s="535"/>
      <c r="AA59" s="535"/>
      <c r="AB59" s="535"/>
      <c r="AC59" s="535"/>
      <c r="AD59" s="535"/>
      <c r="AE59" s="535"/>
    </row>
    <row r="60" spans="2:31" ht="14.45" customHeight="1">
      <c r="B60" s="569">
        <v>2016</v>
      </c>
      <c r="C60" s="569"/>
      <c r="D60" s="569"/>
      <c r="E60" s="569"/>
      <c r="F60" s="569"/>
      <c r="G60" s="569"/>
      <c r="H60" s="569"/>
      <c r="I60" s="569"/>
      <c r="J60" s="569">
        <v>2017</v>
      </c>
      <c r="K60" s="569"/>
      <c r="L60" s="569"/>
      <c r="M60" s="569"/>
      <c r="N60" s="569"/>
      <c r="O60" s="569"/>
      <c r="P60" s="569"/>
      <c r="Q60" s="569"/>
      <c r="R60" s="569"/>
      <c r="S60" s="569">
        <v>2018</v>
      </c>
      <c r="T60" s="569"/>
      <c r="U60" s="569"/>
      <c r="V60" s="569"/>
      <c r="W60" s="569"/>
      <c r="X60" s="569"/>
      <c r="Y60" s="569">
        <v>2019</v>
      </c>
      <c r="Z60" s="569"/>
      <c r="AA60" s="569"/>
      <c r="AB60" s="569"/>
      <c r="AC60" s="569"/>
      <c r="AD60" s="569"/>
      <c r="AE60" s="569"/>
    </row>
    <row r="61" spans="2:31" ht="14.45" customHeight="1">
      <c r="B61" s="568" t="s">
        <v>1409</v>
      </c>
      <c r="C61" s="557"/>
      <c r="D61" s="557"/>
      <c r="E61" s="557"/>
      <c r="F61" s="557"/>
      <c r="G61" s="557"/>
      <c r="H61" s="557"/>
      <c r="I61" s="557"/>
      <c r="J61" s="568" t="s">
        <v>1409</v>
      </c>
      <c r="K61" s="557"/>
      <c r="L61" s="557"/>
      <c r="M61" s="557"/>
      <c r="N61" s="557"/>
      <c r="O61" s="557"/>
      <c r="P61" s="557"/>
      <c r="Q61" s="557"/>
      <c r="R61" s="557"/>
      <c r="S61" s="568" t="s">
        <v>1409</v>
      </c>
      <c r="T61" s="557"/>
      <c r="U61" s="557"/>
      <c r="V61" s="557"/>
      <c r="W61" s="557"/>
      <c r="X61" s="557"/>
      <c r="Y61" s="568" t="s">
        <v>1409</v>
      </c>
      <c r="Z61" s="557"/>
      <c r="AA61" s="557"/>
      <c r="AB61" s="557"/>
      <c r="AC61" s="557"/>
      <c r="AD61" s="557"/>
      <c r="AE61" s="557"/>
    </row>
    <row r="62" spans="2:31" ht="14.45" customHeight="1">
      <c r="B62" s="571" t="s">
        <v>1404</v>
      </c>
      <c r="C62" s="572"/>
      <c r="D62" s="572"/>
      <c r="E62" s="572"/>
      <c r="F62" s="572"/>
      <c r="G62" s="572"/>
      <c r="H62" s="572"/>
      <c r="I62" s="572"/>
      <c r="J62" s="572"/>
      <c r="K62" s="572"/>
      <c r="L62" s="572"/>
      <c r="M62" s="572"/>
      <c r="N62" s="572"/>
      <c r="O62" s="572"/>
      <c r="P62" s="572"/>
      <c r="Q62" s="572"/>
      <c r="R62" s="572"/>
      <c r="S62" s="572"/>
      <c r="T62" s="572"/>
      <c r="U62" s="572"/>
      <c r="V62" s="572"/>
      <c r="W62" s="572"/>
      <c r="X62" s="572"/>
      <c r="Y62" s="572"/>
      <c r="Z62" s="572"/>
      <c r="AA62" s="572"/>
      <c r="AB62" s="572"/>
      <c r="AC62" s="572"/>
      <c r="AD62" s="572"/>
      <c r="AE62" s="573"/>
    </row>
    <row r="63" spans="2:31" ht="14.45" customHeight="1">
      <c r="B63" s="589" t="s">
        <v>1405</v>
      </c>
      <c r="C63" s="589"/>
      <c r="D63" s="589"/>
      <c r="E63" s="589"/>
      <c r="F63" s="589"/>
      <c r="G63" s="589"/>
      <c r="H63" s="589"/>
      <c r="I63" s="589"/>
      <c r="J63" s="557" t="s">
        <v>1401</v>
      </c>
      <c r="K63" s="557"/>
      <c r="L63" s="557"/>
      <c r="M63" s="557"/>
      <c r="N63" s="557"/>
      <c r="O63" s="557"/>
      <c r="P63" s="557"/>
      <c r="Q63" s="557"/>
      <c r="R63" s="557"/>
      <c r="S63" s="557" t="s">
        <v>1402</v>
      </c>
      <c r="T63" s="557"/>
      <c r="U63" s="557"/>
      <c r="V63" s="557"/>
      <c r="W63" s="557"/>
      <c r="X63" s="557"/>
      <c r="Y63" s="589" t="s">
        <v>1403</v>
      </c>
      <c r="Z63" s="589"/>
      <c r="AA63" s="589"/>
      <c r="AB63" s="589"/>
      <c r="AC63" s="589"/>
      <c r="AD63" s="589"/>
      <c r="AE63" s="589"/>
    </row>
    <row r="64" spans="2:31" ht="14.45" customHeight="1">
      <c r="B64" s="590" t="s">
        <v>781</v>
      </c>
      <c r="C64" s="590"/>
      <c r="D64" s="590"/>
      <c r="E64" s="590"/>
      <c r="F64" s="590"/>
      <c r="G64" s="590"/>
      <c r="H64" s="590"/>
      <c r="I64" s="590"/>
      <c r="J64" s="562" t="s">
        <v>781</v>
      </c>
      <c r="K64" s="531"/>
      <c r="L64" s="531"/>
      <c r="M64" s="531"/>
      <c r="N64" s="531"/>
      <c r="O64" s="531"/>
      <c r="P64" s="531"/>
      <c r="Q64" s="531"/>
      <c r="R64" s="531"/>
      <c r="S64" s="531" t="s">
        <v>781</v>
      </c>
      <c r="T64" s="531"/>
      <c r="U64" s="531"/>
      <c r="V64" s="531"/>
      <c r="W64" s="531"/>
      <c r="X64" s="560"/>
      <c r="Y64" s="590" t="s">
        <v>1410</v>
      </c>
      <c r="Z64" s="590"/>
      <c r="AA64" s="590"/>
      <c r="AB64" s="590"/>
      <c r="AC64" s="590"/>
      <c r="AD64" s="590"/>
      <c r="AE64" s="590"/>
    </row>
    <row r="65" spans="2:31" ht="14.45" customHeight="1">
      <c r="B65" s="248"/>
      <c r="C65" s="249"/>
      <c r="D65" s="249"/>
      <c r="E65" s="249"/>
      <c r="F65" s="249"/>
      <c r="G65" s="249"/>
      <c r="H65" s="249"/>
      <c r="I65" s="249"/>
      <c r="J65" s="247"/>
      <c r="K65" s="247"/>
      <c r="L65" s="247"/>
      <c r="M65" s="247"/>
      <c r="N65" s="247"/>
      <c r="O65" s="247"/>
      <c r="P65" s="247"/>
      <c r="Q65" s="247"/>
      <c r="R65" s="247"/>
      <c r="S65" s="247"/>
      <c r="T65" s="247"/>
      <c r="U65" s="247"/>
      <c r="V65" s="247"/>
      <c r="W65" s="247"/>
      <c r="X65" s="247"/>
      <c r="Y65" s="249"/>
      <c r="Z65" s="249"/>
      <c r="AA65" s="249"/>
      <c r="AB65" s="249"/>
      <c r="AC65" s="249"/>
      <c r="AD65" s="249"/>
      <c r="AE65" s="248"/>
    </row>
    <row r="66" spans="2:31" ht="14.45" customHeight="1">
      <c r="B66" s="591" t="s">
        <v>1411</v>
      </c>
      <c r="C66" s="575"/>
      <c r="D66" s="575"/>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91"/>
    </row>
    <row r="67" spans="2:31" ht="14.45" customHeight="1">
      <c r="B67" s="535" t="s">
        <v>117</v>
      </c>
      <c r="C67" s="535"/>
      <c r="D67" s="535"/>
      <c r="E67" s="535"/>
      <c r="F67" s="535"/>
      <c r="G67" s="535"/>
      <c r="H67" s="535"/>
      <c r="I67" s="535"/>
      <c r="J67" s="535"/>
      <c r="K67" s="535"/>
      <c r="L67" s="579" t="s">
        <v>684</v>
      </c>
      <c r="M67" s="580"/>
      <c r="N67" s="580"/>
      <c r="O67" s="580"/>
      <c r="P67" s="580"/>
      <c r="Q67" s="580"/>
      <c r="R67" s="580"/>
      <c r="S67" s="580"/>
      <c r="T67" s="580"/>
      <c r="U67" s="580"/>
      <c r="V67" s="580"/>
      <c r="W67" s="580"/>
      <c r="X67" s="580"/>
      <c r="Y67" s="580"/>
      <c r="Z67" s="580"/>
      <c r="AA67" s="580"/>
      <c r="AB67" s="580"/>
      <c r="AC67" s="580"/>
      <c r="AD67" s="580"/>
      <c r="AE67" s="581"/>
    </row>
    <row r="68" spans="2:31" ht="14.45" customHeight="1">
      <c r="B68" s="535" t="s">
        <v>1385</v>
      </c>
      <c r="C68" s="535"/>
      <c r="D68" s="535"/>
      <c r="E68" s="535"/>
      <c r="F68" s="535"/>
      <c r="G68" s="535"/>
      <c r="H68" s="535"/>
      <c r="I68" s="535"/>
      <c r="J68" s="535"/>
      <c r="K68" s="535"/>
      <c r="L68" s="554" t="s">
        <v>685</v>
      </c>
      <c r="M68" s="555"/>
      <c r="N68" s="555"/>
      <c r="O68" s="555"/>
      <c r="P68" s="555"/>
      <c r="Q68" s="555"/>
      <c r="R68" s="555"/>
      <c r="S68" s="555"/>
      <c r="T68" s="555"/>
      <c r="U68" s="555"/>
      <c r="V68" s="555"/>
      <c r="W68" s="555"/>
      <c r="X68" s="555"/>
      <c r="Y68" s="555"/>
      <c r="Z68" s="555"/>
      <c r="AA68" s="555"/>
      <c r="AB68" s="555"/>
      <c r="AC68" s="555"/>
      <c r="AD68" s="555"/>
      <c r="AE68" s="556"/>
    </row>
    <row r="69" spans="2:31" ht="34.5" customHeight="1">
      <c r="B69" s="535" t="s">
        <v>399</v>
      </c>
      <c r="C69" s="535"/>
      <c r="D69" s="535"/>
      <c r="E69" s="535"/>
      <c r="F69" s="535"/>
      <c r="G69" s="535"/>
      <c r="H69" s="535"/>
      <c r="I69" s="535"/>
      <c r="J69" s="535"/>
      <c r="K69" s="535"/>
      <c r="L69" s="576" t="s">
        <v>686</v>
      </c>
      <c r="M69" s="577"/>
      <c r="N69" s="577"/>
      <c r="O69" s="577"/>
      <c r="P69" s="577"/>
      <c r="Q69" s="577"/>
      <c r="R69" s="577"/>
      <c r="S69" s="577"/>
      <c r="T69" s="577"/>
      <c r="U69" s="577"/>
      <c r="V69" s="577"/>
      <c r="W69" s="577"/>
      <c r="X69" s="577"/>
      <c r="Y69" s="577"/>
      <c r="Z69" s="577"/>
      <c r="AA69" s="577"/>
      <c r="AB69" s="577"/>
      <c r="AC69" s="577"/>
      <c r="AD69" s="577"/>
      <c r="AE69" s="578"/>
    </row>
    <row r="70" spans="2:31" ht="17.25" customHeight="1">
      <c r="B70" s="535" t="s">
        <v>400</v>
      </c>
      <c r="C70" s="535"/>
      <c r="D70" s="535"/>
      <c r="E70" s="535"/>
      <c r="F70" s="535"/>
      <c r="G70" s="535"/>
      <c r="H70" s="535"/>
      <c r="I70" s="535"/>
      <c r="J70" s="535"/>
      <c r="K70" s="535"/>
      <c r="L70" s="554" t="s">
        <v>470</v>
      </c>
      <c r="M70" s="555"/>
      <c r="N70" s="555"/>
      <c r="O70" s="555"/>
      <c r="P70" s="555"/>
      <c r="Q70" s="555"/>
      <c r="R70" s="555"/>
      <c r="S70" s="555"/>
      <c r="T70" s="555"/>
      <c r="U70" s="555"/>
      <c r="V70" s="555"/>
      <c r="W70" s="555"/>
      <c r="X70" s="555"/>
      <c r="Y70" s="555"/>
      <c r="Z70" s="555"/>
      <c r="AA70" s="555"/>
      <c r="AB70" s="555"/>
      <c r="AC70" s="555"/>
      <c r="AD70" s="555"/>
      <c r="AE70" s="556"/>
    </row>
    <row r="71" spans="2:31" ht="14.45" customHeight="1">
      <c r="B71" s="535" t="s">
        <v>401</v>
      </c>
      <c r="C71" s="535"/>
      <c r="D71" s="535"/>
      <c r="E71" s="535"/>
      <c r="F71" s="535"/>
      <c r="G71" s="535"/>
      <c r="H71" s="535"/>
      <c r="I71" s="535"/>
      <c r="J71" s="535"/>
      <c r="K71" s="535"/>
      <c r="L71" s="576" t="s">
        <v>471</v>
      </c>
      <c r="M71" s="577"/>
      <c r="N71" s="577"/>
      <c r="O71" s="577"/>
      <c r="P71" s="577"/>
      <c r="Q71" s="577"/>
      <c r="R71" s="577"/>
      <c r="S71" s="577"/>
      <c r="T71" s="577"/>
      <c r="U71" s="577"/>
      <c r="V71" s="577"/>
      <c r="W71" s="577"/>
      <c r="X71" s="577"/>
      <c r="Y71" s="577"/>
      <c r="Z71" s="577"/>
      <c r="AA71" s="577"/>
      <c r="AB71" s="577"/>
      <c r="AC71" s="577"/>
      <c r="AD71" s="577"/>
      <c r="AE71" s="578"/>
    </row>
    <row r="72" spans="2:31" ht="24.75" customHeight="1">
      <c r="B72" s="535" t="s">
        <v>1386</v>
      </c>
      <c r="C72" s="535"/>
      <c r="D72" s="535"/>
      <c r="E72" s="535"/>
      <c r="F72" s="535"/>
      <c r="G72" s="535"/>
      <c r="H72" s="535"/>
      <c r="I72" s="535"/>
      <c r="J72" s="535"/>
      <c r="K72" s="535"/>
      <c r="L72" s="554" t="s">
        <v>1412</v>
      </c>
      <c r="M72" s="555"/>
      <c r="N72" s="555"/>
      <c r="O72" s="555"/>
      <c r="P72" s="555"/>
      <c r="Q72" s="555"/>
      <c r="R72" s="555"/>
      <c r="S72" s="555"/>
      <c r="T72" s="555"/>
      <c r="U72" s="555"/>
      <c r="V72" s="555"/>
      <c r="W72" s="555"/>
      <c r="X72" s="555"/>
      <c r="Y72" s="555"/>
      <c r="Z72" s="555"/>
      <c r="AA72" s="555"/>
      <c r="AB72" s="555"/>
      <c r="AC72" s="555"/>
      <c r="AD72" s="555"/>
      <c r="AE72" s="556"/>
    </row>
    <row r="73" spans="2:31" ht="14.45" customHeight="1">
      <c r="B73" s="532" t="s">
        <v>397</v>
      </c>
      <c r="C73" s="532"/>
      <c r="D73" s="532"/>
      <c r="E73" s="532"/>
      <c r="F73" s="532"/>
      <c r="G73" s="532"/>
      <c r="H73" s="532"/>
      <c r="I73" s="532"/>
      <c r="J73" s="532"/>
      <c r="K73" s="532"/>
      <c r="L73" s="532"/>
      <c r="M73" s="532"/>
      <c r="N73" s="532"/>
      <c r="O73" s="532"/>
      <c r="P73" s="532"/>
      <c r="Q73" s="532"/>
      <c r="R73" s="532"/>
      <c r="S73" s="532"/>
      <c r="T73" s="532"/>
      <c r="U73" s="532"/>
      <c r="V73" s="532"/>
      <c r="W73" s="532"/>
      <c r="X73" s="532"/>
      <c r="Y73" s="532"/>
      <c r="Z73" s="532"/>
      <c r="AA73" s="532"/>
      <c r="AB73" s="532"/>
      <c r="AC73" s="532"/>
      <c r="AD73" s="532"/>
      <c r="AE73" s="532"/>
    </row>
    <row r="74" spans="2:31" ht="14.45" customHeight="1">
      <c r="B74" s="535" t="s">
        <v>397</v>
      </c>
      <c r="C74" s="535"/>
      <c r="D74" s="535"/>
      <c r="E74" s="535"/>
      <c r="F74" s="535"/>
      <c r="G74" s="558" t="s">
        <v>1388</v>
      </c>
      <c r="H74" s="558"/>
      <c r="I74" s="558"/>
      <c r="J74" s="558"/>
      <c r="K74" s="558"/>
      <c r="L74" s="558" t="s">
        <v>1389</v>
      </c>
      <c r="M74" s="558"/>
      <c r="N74" s="558"/>
      <c r="O74" s="558"/>
      <c r="P74" s="558"/>
      <c r="Q74" s="558" t="s">
        <v>1390</v>
      </c>
      <c r="R74" s="558"/>
      <c r="S74" s="558"/>
      <c r="T74" s="558"/>
      <c r="U74" s="558"/>
      <c r="V74" s="558" t="s">
        <v>1391</v>
      </c>
      <c r="W74" s="558"/>
      <c r="X74" s="558"/>
      <c r="Y74" s="558"/>
      <c r="Z74" s="558"/>
      <c r="AA74" s="558" t="s">
        <v>1392</v>
      </c>
      <c r="AB74" s="558"/>
      <c r="AC74" s="558"/>
      <c r="AD74" s="558"/>
      <c r="AE74" s="558"/>
    </row>
    <row r="75" spans="2:31" ht="14.45" customHeight="1">
      <c r="B75" s="558" t="s">
        <v>417</v>
      </c>
      <c r="C75" s="558"/>
      <c r="D75" s="558"/>
      <c r="E75" s="558"/>
      <c r="F75" s="558"/>
      <c r="G75" s="531" t="s">
        <v>687</v>
      </c>
      <c r="H75" s="531"/>
      <c r="I75" s="531"/>
      <c r="J75" s="531"/>
      <c r="K75" s="531"/>
      <c r="L75" s="574" t="s">
        <v>1413</v>
      </c>
      <c r="M75" s="574"/>
      <c r="N75" s="574"/>
      <c r="O75" s="574"/>
      <c r="P75" s="574"/>
      <c r="Q75" s="531"/>
      <c r="R75" s="531"/>
      <c r="S75" s="531"/>
      <c r="T75" s="531"/>
      <c r="U75" s="531"/>
      <c r="V75" s="531"/>
      <c r="W75" s="531"/>
      <c r="X75" s="531"/>
      <c r="Y75" s="531"/>
      <c r="Z75" s="531"/>
      <c r="AA75" s="531"/>
      <c r="AB75" s="531"/>
      <c r="AC75" s="531"/>
      <c r="AD75" s="531"/>
      <c r="AE75" s="531"/>
    </row>
    <row r="76" spans="2:31" ht="14.45" customHeight="1">
      <c r="B76" s="558" t="s">
        <v>418</v>
      </c>
      <c r="C76" s="558"/>
      <c r="D76" s="558"/>
      <c r="E76" s="558"/>
      <c r="F76" s="558"/>
      <c r="G76" s="557" t="s">
        <v>1414</v>
      </c>
      <c r="H76" s="557"/>
      <c r="I76" s="557"/>
      <c r="J76" s="557"/>
      <c r="K76" s="557"/>
      <c r="L76" s="574" t="s">
        <v>1413</v>
      </c>
      <c r="M76" s="574"/>
      <c r="N76" s="574"/>
      <c r="O76" s="574"/>
      <c r="P76" s="574"/>
      <c r="Q76" s="557"/>
      <c r="R76" s="557"/>
      <c r="S76" s="557"/>
      <c r="T76" s="557"/>
      <c r="U76" s="557"/>
      <c r="V76" s="557"/>
      <c r="W76" s="557"/>
      <c r="X76" s="557"/>
      <c r="Y76" s="557"/>
      <c r="Z76" s="557"/>
      <c r="AA76" s="557"/>
      <c r="AB76" s="557"/>
      <c r="AC76" s="557"/>
      <c r="AD76" s="557"/>
      <c r="AE76" s="557"/>
    </row>
    <row r="77" spans="2:31" ht="14.45" customHeight="1">
      <c r="B77" s="558" t="s">
        <v>419</v>
      </c>
      <c r="C77" s="558"/>
      <c r="D77" s="558"/>
      <c r="E77" s="558"/>
      <c r="F77" s="558"/>
      <c r="G77" s="574" t="s">
        <v>1415</v>
      </c>
      <c r="H77" s="574"/>
      <c r="I77" s="574"/>
      <c r="J77" s="574"/>
      <c r="K77" s="574"/>
      <c r="L77" s="574" t="s">
        <v>1413</v>
      </c>
      <c r="M77" s="574"/>
      <c r="N77" s="574"/>
      <c r="O77" s="574"/>
      <c r="P77" s="574"/>
      <c r="Q77" s="531"/>
      <c r="R77" s="531"/>
      <c r="S77" s="531"/>
      <c r="T77" s="531"/>
      <c r="U77" s="531"/>
      <c r="V77" s="531"/>
      <c r="W77" s="531"/>
      <c r="X77" s="531"/>
      <c r="Y77" s="531"/>
      <c r="Z77" s="531"/>
      <c r="AA77" s="531"/>
      <c r="AB77" s="531"/>
      <c r="AC77" s="531"/>
      <c r="AD77" s="531"/>
      <c r="AE77" s="531"/>
    </row>
    <row r="78" spans="2:31" ht="14.45" customHeight="1">
      <c r="B78" s="558" t="s">
        <v>420</v>
      </c>
      <c r="C78" s="558"/>
      <c r="D78" s="558"/>
      <c r="E78" s="558"/>
      <c r="F78" s="558"/>
      <c r="G78" s="557"/>
      <c r="H78" s="557"/>
      <c r="I78" s="557"/>
      <c r="J78" s="557"/>
      <c r="K78" s="557"/>
      <c r="L78" s="557"/>
      <c r="M78" s="557"/>
      <c r="N78" s="557"/>
      <c r="O78" s="557"/>
      <c r="P78" s="557"/>
      <c r="Q78" s="557"/>
      <c r="R78" s="557"/>
      <c r="S78" s="557"/>
      <c r="T78" s="557"/>
      <c r="U78" s="557"/>
      <c r="V78" s="557"/>
      <c r="W78" s="557"/>
      <c r="X78" s="557"/>
      <c r="Y78" s="557"/>
      <c r="Z78" s="557"/>
      <c r="AA78" s="557"/>
      <c r="AB78" s="557"/>
      <c r="AC78" s="557"/>
      <c r="AD78" s="557"/>
      <c r="AE78" s="557"/>
    </row>
    <row r="79" spans="2:31" ht="14.45" customHeight="1">
      <c r="B79" s="558" t="s">
        <v>421</v>
      </c>
      <c r="C79" s="558"/>
      <c r="D79" s="558"/>
      <c r="E79" s="558"/>
      <c r="F79" s="558"/>
      <c r="G79" s="531"/>
      <c r="H79" s="531"/>
      <c r="I79" s="531"/>
      <c r="J79" s="531"/>
      <c r="K79" s="531"/>
      <c r="L79" s="531"/>
      <c r="M79" s="531"/>
      <c r="N79" s="531"/>
      <c r="O79" s="531"/>
      <c r="P79" s="531"/>
      <c r="Q79" s="531"/>
      <c r="R79" s="531"/>
      <c r="S79" s="531"/>
      <c r="T79" s="531"/>
      <c r="U79" s="531"/>
      <c r="V79" s="531"/>
      <c r="W79" s="531"/>
      <c r="X79" s="531"/>
      <c r="Y79" s="531"/>
      <c r="Z79" s="531"/>
      <c r="AA79" s="531"/>
      <c r="AB79" s="531"/>
      <c r="AC79" s="531"/>
      <c r="AD79" s="531"/>
      <c r="AE79" s="531"/>
    </row>
    <row r="80" spans="2:31" ht="14.45" customHeight="1">
      <c r="B80" s="559" t="s">
        <v>414</v>
      </c>
      <c r="C80" s="559"/>
      <c r="D80" s="559"/>
      <c r="E80" s="559"/>
      <c r="F80" s="559"/>
      <c r="G80" s="557"/>
      <c r="H80" s="557"/>
      <c r="I80" s="557"/>
      <c r="J80" s="557"/>
      <c r="K80" s="557"/>
      <c r="L80" s="557"/>
      <c r="M80" s="557"/>
      <c r="N80" s="557"/>
      <c r="O80" s="557"/>
      <c r="P80" s="557"/>
      <c r="Q80" s="557"/>
      <c r="R80" s="557"/>
      <c r="S80" s="557"/>
      <c r="T80" s="557"/>
      <c r="U80" s="557"/>
      <c r="V80" s="557"/>
      <c r="W80" s="557"/>
      <c r="X80" s="557"/>
      <c r="Y80" s="557"/>
      <c r="Z80" s="557"/>
      <c r="AA80" s="557"/>
      <c r="AB80" s="557"/>
      <c r="AC80" s="557"/>
      <c r="AD80" s="557"/>
      <c r="AE80" s="557"/>
    </row>
    <row r="81" spans="2:31" ht="14.45" customHeight="1">
      <c r="B81" s="559" t="s">
        <v>1395</v>
      </c>
      <c r="C81" s="559"/>
      <c r="D81" s="559"/>
      <c r="E81" s="559"/>
      <c r="F81" s="559"/>
      <c r="G81" s="531"/>
      <c r="H81" s="531"/>
      <c r="I81" s="531"/>
      <c r="J81" s="531"/>
      <c r="K81" s="531"/>
      <c r="L81" s="531"/>
      <c r="M81" s="531"/>
      <c r="N81" s="531"/>
      <c r="O81" s="531"/>
      <c r="P81" s="531"/>
      <c r="Q81" s="531"/>
      <c r="R81" s="531"/>
      <c r="S81" s="531"/>
      <c r="T81" s="531"/>
      <c r="U81" s="531"/>
      <c r="V81" s="531"/>
      <c r="W81" s="531"/>
      <c r="X81" s="531"/>
      <c r="Y81" s="531"/>
      <c r="Z81" s="531"/>
      <c r="AA81" s="531"/>
      <c r="AB81" s="531"/>
      <c r="AC81" s="531"/>
      <c r="AD81" s="531"/>
      <c r="AE81" s="531"/>
    </row>
    <row r="82" spans="2:31" ht="14.45" customHeight="1">
      <c r="B82" s="559" t="s">
        <v>1396</v>
      </c>
      <c r="C82" s="559"/>
      <c r="D82" s="559"/>
      <c r="E82" s="559"/>
      <c r="F82" s="559"/>
      <c r="G82" s="557"/>
      <c r="H82" s="557"/>
      <c r="I82" s="557"/>
      <c r="J82" s="557"/>
      <c r="K82" s="557"/>
      <c r="L82" s="557"/>
      <c r="M82" s="557"/>
      <c r="N82" s="557"/>
      <c r="O82" s="557"/>
      <c r="P82" s="557"/>
      <c r="Q82" s="557"/>
      <c r="R82" s="557"/>
      <c r="S82" s="557"/>
      <c r="T82" s="557"/>
      <c r="U82" s="557"/>
      <c r="V82" s="557"/>
      <c r="W82" s="557"/>
      <c r="X82" s="557"/>
      <c r="Y82" s="557"/>
      <c r="Z82" s="557"/>
      <c r="AA82" s="557"/>
      <c r="AB82" s="557"/>
      <c r="AC82" s="557"/>
      <c r="AD82" s="557"/>
      <c r="AE82" s="557"/>
    </row>
    <row r="83" spans="2:31" ht="14.45" customHeight="1">
      <c r="B83" s="532" t="s">
        <v>396</v>
      </c>
      <c r="C83" s="532"/>
      <c r="D83" s="532"/>
      <c r="E83" s="532"/>
      <c r="F83" s="532"/>
      <c r="G83" s="532"/>
      <c r="H83" s="532"/>
      <c r="I83" s="532"/>
      <c r="J83" s="532"/>
      <c r="K83" s="532"/>
      <c r="L83" s="532"/>
      <c r="M83" s="532"/>
      <c r="N83" s="532"/>
      <c r="O83" s="532"/>
      <c r="P83" s="532"/>
      <c r="Q83" s="532"/>
      <c r="R83" s="532"/>
      <c r="S83" s="532"/>
      <c r="T83" s="532"/>
      <c r="U83" s="532"/>
      <c r="V83" s="532"/>
      <c r="W83" s="532"/>
      <c r="X83" s="532"/>
      <c r="Y83" s="532"/>
      <c r="Z83" s="532"/>
      <c r="AA83" s="532"/>
      <c r="AB83" s="532"/>
      <c r="AC83" s="532"/>
      <c r="AD83" s="532"/>
      <c r="AE83" s="532"/>
    </row>
    <row r="84" spans="2:31" ht="14.45" customHeight="1">
      <c r="B84" s="535" t="s">
        <v>402</v>
      </c>
      <c r="C84" s="535"/>
      <c r="D84" s="535"/>
      <c r="E84" s="535"/>
      <c r="F84" s="535"/>
      <c r="G84" s="535"/>
      <c r="H84" s="535"/>
      <c r="I84" s="535"/>
      <c r="J84" s="535"/>
      <c r="K84" s="535"/>
      <c r="L84" s="566">
        <v>12571149793</v>
      </c>
      <c r="M84" s="566"/>
      <c r="N84" s="566"/>
      <c r="O84" s="566"/>
      <c r="P84" s="566"/>
      <c r="Q84" s="566"/>
      <c r="R84" s="566"/>
      <c r="S84" s="535" t="s">
        <v>408</v>
      </c>
      <c r="T84" s="535"/>
      <c r="U84" s="535"/>
      <c r="V84" s="535"/>
      <c r="W84" s="535"/>
      <c r="X84" s="535"/>
      <c r="Y84" s="535"/>
      <c r="Z84" s="535"/>
      <c r="AA84" s="535"/>
      <c r="AB84" s="531" t="s">
        <v>440</v>
      </c>
      <c r="AC84" s="531"/>
      <c r="AD84" s="531"/>
      <c r="AE84" s="531"/>
    </row>
    <row r="85" spans="2:31" ht="14.45" customHeight="1">
      <c r="B85" s="535" t="s">
        <v>403</v>
      </c>
      <c r="C85" s="535"/>
      <c r="D85" s="535"/>
      <c r="E85" s="535"/>
      <c r="F85" s="535"/>
      <c r="G85" s="535"/>
      <c r="H85" s="535"/>
      <c r="I85" s="535"/>
      <c r="J85" s="535"/>
      <c r="K85" s="535"/>
      <c r="L85" s="592">
        <v>1330949740</v>
      </c>
      <c r="M85" s="592"/>
      <c r="N85" s="592"/>
      <c r="O85" s="592"/>
      <c r="P85" s="592"/>
      <c r="Q85" s="592"/>
      <c r="R85" s="592"/>
      <c r="S85" s="535" t="s">
        <v>409</v>
      </c>
      <c r="T85" s="535"/>
      <c r="U85" s="535"/>
      <c r="V85" s="535"/>
      <c r="W85" s="535"/>
      <c r="X85" s="535"/>
      <c r="Y85" s="535"/>
      <c r="Z85" s="535"/>
      <c r="AA85" s="535"/>
      <c r="AB85" s="557" t="s">
        <v>1416</v>
      </c>
      <c r="AC85" s="557"/>
      <c r="AD85" s="557"/>
      <c r="AE85" s="557"/>
    </row>
    <row r="86" spans="2:31" ht="14.45" customHeight="1">
      <c r="B86" s="535" t="s">
        <v>404</v>
      </c>
      <c r="C86" s="535"/>
      <c r="D86" s="535"/>
      <c r="E86" s="535"/>
      <c r="F86" s="535"/>
      <c r="G86" s="535"/>
      <c r="H86" s="535"/>
      <c r="I86" s="535"/>
      <c r="J86" s="535"/>
      <c r="K86" s="535"/>
      <c r="L86" s="570">
        <v>116465</v>
      </c>
      <c r="M86" s="570"/>
      <c r="N86" s="570"/>
      <c r="O86" s="570"/>
      <c r="P86" s="570"/>
      <c r="Q86" s="570"/>
      <c r="R86" s="570"/>
      <c r="S86" s="535" t="s">
        <v>410</v>
      </c>
      <c r="T86" s="535"/>
      <c r="U86" s="535"/>
      <c r="V86" s="535"/>
      <c r="W86" s="535"/>
      <c r="X86" s="535"/>
      <c r="Y86" s="535"/>
      <c r="Z86" s="535"/>
      <c r="AA86" s="535"/>
      <c r="AB86" s="531">
        <v>0</v>
      </c>
      <c r="AC86" s="531"/>
      <c r="AD86" s="531"/>
      <c r="AE86" s="531"/>
    </row>
    <row r="87" spans="2:31" ht="14.45" customHeight="1">
      <c r="B87" s="535" t="s">
        <v>405</v>
      </c>
      <c r="C87" s="535"/>
      <c r="D87" s="535"/>
      <c r="E87" s="535"/>
      <c r="F87" s="535"/>
      <c r="G87" s="535"/>
      <c r="H87" s="535"/>
      <c r="I87" s="535"/>
      <c r="J87" s="535"/>
      <c r="K87" s="535"/>
      <c r="L87" s="557">
        <v>10</v>
      </c>
      <c r="M87" s="557"/>
      <c r="N87" s="557"/>
      <c r="O87" s="557"/>
      <c r="P87" s="557"/>
      <c r="Q87" s="557"/>
      <c r="R87" s="557"/>
      <c r="S87" s="535" t="s">
        <v>411</v>
      </c>
      <c r="T87" s="535"/>
      <c r="U87" s="535"/>
      <c r="V87" s="535"/>
      <c r="W87" s="535"/>
      <c r="X87" s="535"/>
      <c r="Y87" s="535"/>
      <c r="Z87" s="535"/>
      <c r="AA87" s="535"/>
      <c r="AB87" s="557" t="s">
        <v>1408</v>
      </c>
      <c r="AC87" s="557"/>
      <c r="AD87" s="557"/>
      <c r="AE87" s="557"/>
    </row>
    <row r="88" spans="2:31" ht="14.45" customHeight="1">
      <c r="B88" s="535" t="s">
        <v>1397</v>
      </c>
      <c r="C88" s="535"/>
      <c r="D88" s="535"/>
      <c r="E88" s="535"/>
      <c r="F88" s="535"/>
      <c r="G88" s="535"/>
      <c r="H88" s="535"/>
      <c r="I88" s="535"/>
      <c r="J88" s="535"/>
      <c r="K88" s="535"/>
      <c r="L88" s="570">
        <v>78</v>
      </c>
      <c r="M88" s="570"/>
      <c r="N88" s="570"/>
      <c r="O88" s="570"/>
      <c r="P88" s="570"/>
      <c r="Q88" s="570"/>
      <c r="R88" s="570"/>
      <c r="S88" s="535" t="s">
        <v>412</v>
      </c>
      <c r="T88" s="535"/>
      <c r="U88" s="535"/>
      <c r="V88" s="535"/>
      <c r="W88" s="535"/>
      <c r="X88" s="535"/>
      <c r="Y88" s="535"/>
      <c r="Z88" s="535"/>
      <c r="AA88" s="535"/>
      <c r="AB88" s="531" t="s">
        <v>1417</v>
      </c>
      <c r="AC88" s="531"/>
      <c r="AD88" s="531"/>
      <c r="AE88" s="531"/>
    </row>
    <row r="89" spans="2:31" ht="14.45" customHeight="1">
      <c r="B89" s="535" t="s">
        <v>407</v>
      </c>
      <c r="C89" s="535"/>
      <c r="D89" s="535"/>
      <c r="E89" s="535"/>
      <c r="F89" s="535"/>
      <c r="G89" s="535"/>
      <c r="H89" s="535"/>
      <c r="I89" s="535"/>
      <c r="J89" s="535"/>
      <c r="K89" s="535"/>
      <c r="L89" s="557" t="s">
        <v>433</v>
      </c>
      <c r="M89" s="557"/>
      <c r="N89" s="557"/>
      <c r="O89" s="557"/>
      <c r="P89" s="557"/>
      <c r="Q89" s="557"/>
      <c r="R89" s="557"/>
      <c r="S89" s="535" t="s">
        <v>1398</v>
      </c>
      <c r="T89" s="535"/>
      <c r="U89" s="535"/>
      <c r="V89" s="535"/>
      <c r="W89" s="535"/>
      <c r="X89" s="535"/>
      <c r="Y89" s="535"/>
      <c r="Z89" s="535"/>
      <c r="AA89" s="535"/>
      <c r="AB89" s="557">
        <v>0</v>
      </c>
      <c r="AC89" s="557"/>
      <c r="AD89" s="557"/>
      <c r="AE89" s="557"/>
    </row>
    <row r="90" spans="2:31" ht="14.45" customHeight="1">
      <c r="B90" s="532" t="s">
        <v>1399</v>
      </c>
      <c r="C90" s="532"/>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532"/>
      <c r="AC90" s="532"/>
      <c r="AD90" s="532"/>
      <c r="AE90" s="532"/>
    </row>
    <row r="91" spans="2:31" ht="14.45" customHeight="1">
      <c r="B91" s="535" t="s">
        <v>1400</v>
      </c>
      <c r="C91" s="535"/>
      <c r="D91" s="535"/>
      <c r="E91" s="535"/>
      <c r="F91" s="535"/>
      <c r="G91" s="535"/>
      <c r="H91" s="535"/>
      <c r="I91" s="535"/>
      <c r="J91" s="535" t="s">
        <v>1401</v>
      </c>
      <c r="K91" s="535"/>
      <c r="L91" s="535"/>
      <c r="M91" s="535"/>
      <c r="N91" s="535"/>
      <c r="O91" s="535"/>
      <c r="P91" s="535"/>
      <c r="Q91" s="535"/>
      <c r="R91" s="535"/>
      <c r="S91" s="535" t="s">
        <v>1402</v>
      </c>
      <c r="T91" s="535"/>
      <c r="U91" s="535"/>
      <c r="V91" s="535"/>
      <c r="W91" s="535"/>
      <c r="X91" s="535"/>
      <c r="Y91" s="535" t="s">
        <v>1403</v>
      </c>
      <c r="Z91" s="535"/>
      <c r="AA91" s="535"/>
      <c r="AB91" s="535"/>
      <c r="AC91" s="535"/>
      <c r="AD91" s="535"/>
      <c r="AE91" s="535"/>
    </row>
    <row r="92" spans="2:31" ht="14.45" customHeight="1">
      <c r="B92" s="569">
        <v>2016</v>
      </c>
      <c r="C92" s="569"/>
      <c r="D92" s="569"/>
      <c r="E92" s="569"/>
      <c r="F92" s="569"/>
      <c r="G92" s="569"/>
      <c r="H92" s="569"/>
      <c r="I92" s="569"/>
      <c r="J92" s="569">
        <v>2017</v>
      </c>
      <c r="K92" s="569"/>
      <c r="L92" s="569"/>
      <c r="M92" s="569"/>
      <c r="N92" s="569"/>
      <c r="O92" s="569"/>
      <c r="P92" s="569"/>
      <c r="Q92" s="569"/>
      <c r="R92" s="569"/>
      <c r="S92" s="569">
        <v>2018</v>
      </c>
      <c r="T92" s="569"/>
      <c r="U92" s="569"/>
      <c r="V92" s="569"/>
      <c r="W92" s="569"/>
      <c r="X92" s="569"/>
      <c r="Y92" s="569">
        <v>2019</v>
      </c>
      <c r="Z92" s="569"/>
      <c r="AA92" s="569"/>
      <c r="AB92" s="569"/>
      <c r="AC92" s="569"/>
      <c r="AD92" s="569"/>
      <c r="AE92" s="569"/>
    </row>
    <row r="93" spans="2:31" ht="14.45" customHeight="1">
      <c r="B93" s="568">
        <v>868635840</v>
      </c>
      <c r="C93" s="557"/>
      <c r="D93" s="557"/>
      <c r="E93" s="557"/>
      <c r="F93" s="557"/>
      <c r="G93" s="557"/>
      <c r="H93" s="557"/>
      <c r="I93" s="557"/>
      <c r="J93" s="568">
        <v>764672320</v>
      </c>
      <c r="K93" s="557"/>
      <c r="L93" s="557"/>
      <c r="M93" s="557"/>
      <c r="N93" s="557"/>
      <c r="O93" s="557"/>
      <c r="P93" s="557"/>
      <c r="Q93" s="557"/>
      <c r="R93" s="557"/>
      <c r="S93" s="568">
        <v>980491820</v>
      </c>
      <c r="T93" s="557"/>
      <c r="U93" s="557"/>
      <c r="V93" s="557"/>
      <c r="W93" s="557"/>
      <c r="X93" s="557"/>
      <c r="Y93" s="594">
        <v>1968895660</v>
      </c>
      <c r="Z93" s="594"/>
      <c r="AA93" s="594"/>
      <c r="AB93" s="594"/>
      <c r="AC93" s="594"/>
      <c r="AD93" s="594"/>
      <c r="AE93" s="594"/>
    </row>
    <row r="94" spans="2:31" ht="14.45" customHeight="1">
      <c r="B94" s="571" t="s">
        <v>1404</v>
      </c>
      <c r="C94" s="572"/>
      <c r="D94" s="572"/>
      <c r="E94" s="572"/>
      <c r="F94" s="572"/>
      <c r="G94" s="572"/>
      <c r="H94" s="572"/>
      <c r="I94" s="572"/>
      <c r="J94" s="572"/>
      <c r="K94" s="572"/>
      <c r="L94" s="572"/>
      <c r="M94" s="572"/>
      <c r="N94" s="572"/>
      <c r="O94" s="572"/>
      <c r="P94" s="572"/>
      <c r="Q94" s="572"/>
      <c r="R94" s="572"/>
      <c r="S94" s="572"/>
      <c r="T94" s="572"/>
      <c r="U94" s="572"/>
      <c r="V94" s="572"/>
      <c r="W94" s="572"/>
      <c r="X94" s="572"/>
      <c r="Y94" s="572"/>
      <c r="Z94" s="572"/>
      <c r="AA94" s="572"/>
      <c r="AB94" s="572"/>
      <c r="AC94" s="572"/>
      <c r="AD94" s="572"/>
      <c r="AE94" s="573"/>
    </row>
    <row r="95" spans="2:31" ht="14.45" customHeight="1">
      <c r="B95" s="557" t="s">
        <v>1405</v>
      </c>
      <c r="C95" s="557"/>
      <c r="D95" s="557"/>
      <c r="E95" s="557"/>
      <c r="F95" s="557"/>
      <c r="G95" s="557"/>
      <c r="H95" s="557"/>
      <c r="I95" s="557"/>
      <c r="J95" s="557" t="s">
        <v>1401</v>
      </c>
      <c r="K95" s="557"/>
      <c r="L95" s="557"/>
      <c r="M95" s="557"/>
      <c r="N95" s="557"/>
      <c r="O95" s="557"/>
      <c r="P95" s="557"/>
      <c r="Q95" s="557"/>
      <c r="R95" s="557"/>
      <c r="S95" s="557" t="s">
        <v>1402</v>
      </c>
      <c r="T95" s="557"/>
      <c r="U95" s="557"/>
      <c r="V95" s="557"/>
      <c r="W95" s="557"/>
      <c r="X95" s="557"/>
      <c r="Y95" s="557" t="s">
        <v>1403</v>
      </c>
      <c r="Z95" s="557"/>
      <c r="AA95" s="557"/>
      <c r="AB95" s="557"/>
      <c r="AC95" s="557"/>
      <c r="AD95" s="557"/>
      <c r="AE95" s="557"/>
    </row>
    <row r="96" spans="2:31" ht="29.25" customHeight="1">
      <c r="B96" s="593" t="s">
        <v>1418</v>
      </c>
      <c r="C96" s="593"/>
      <c r="D96" s="593"/>
      <c r="E96" s="593"/>
      <c r="F96" s="593"/>
      <c r="G96" s="593"/>
      <c r="H96" s="593"/>
      <c r="I96" s="593"/>
      <c r="J96" s="593" t="s">
        <v>1419</v>
      </c>
      <c r="K96" s="593"/>
      <c r="L96" s="593"/>
      <c r="M96" s="593"/>
      <c r="N96" s="593"/>
      <c r="O96" s="593"/>
      <c r="P96" s="593"/>
      <c r="Q96" s="593"/>
      <c r="R96" s="593"/>
      <c r="S96" s="593" t="s">
        <v>1418</v>
      </c>
      <c r="T96" s="593"/>
      <c r="U96" s="593"/>
      <c r="V96" s="593"/>
      <c r="W96" s="593"/>
      <c r="X96" s="593"/>
      <c r="Y96" s="593" t="s">
        <v>1420</v>
      </c>
      <c r="Z96" s="593"/>
      <c r="AA96" s="593"/>
      <c r="AB96" s="593"/>
      <c r="AC96" s="593"/>
      <c r="AD96" s="593"/>
      <c r="AE96" s="593"/>
    </row>
    <row r="97" spans="2:31" ht="46.5" customHeight="1">
      <c r="B97" s="553" t="s">
        <v>1421</v>
      </c>
      <c r="C97" s="553"/>
      <c r="D97" s="553"/>
      <c r="E97" s="553"/>
      <c r="F97" s="553"/>
      <c r="G97" s="553"/>
      <c r="H97" s="553"/>
      <c r="I97" s="553"/>
      <c r="J97" s="250" t="s">
        <v>1419</v>
      </c>
      <c r="K97" s="250"/>
      <c r="L97" s="553" t="s">
        <v>1419</v>
      </c>
      <c r="M97" s="553"/>
      <c r="N97" s="553"/>
      <c r="O97" s="553"/>
      <c r="P97" s="553"/>
      <c r="Q97" s="553"/>
      <c r="R97" s="553"/>
      <c r="S97" s="553" t="s">
        <v>1421</v>
      </c>
      <c r="T97" s="553"/>
      <c r="U97" s="553"/>
      <c r="V97" s="553"/>
      <c r="W97" s="553"/>
      <c r="X97" s="553"/>
      <c r="Y97" s="553" t="s">
        <v>1420</v>
      </c>
      <c r="Z97" s="553"/>
      <c r="AA97" s="553"/>
      <c r="AB97" s="553"/>
      <c r="AC97" s="553"/>
      <c r="AD97" s="553"/>
      <c r="AE97" s="553"/>
    </row>
    <row r="98" spans="2:31" ht="14.45" customHeight="1">
      <c r="J98" s="25" t="s">
        <v>1401</v>
      </c>
    </row>
  </sheetData>
  <mergeCells count="349">
    <mergeCell ref="B95:I95"/>
    <mergeCell ref="J95:R95"/>
    <mergeCell ref="S95:X95"/>
    <mergeCell ref="Y95:AE95"/>
    <mergeCell ref="B96:I96"/>
    <mergeCell ref="J96:R96"/>
    <mergeCell ref="S96:X96"/>
    <mergeCell ref="Y96:AE96"/>
    <mergeCell ref="B92:I92"/>
    <mergeCell ref="J92:R92"/>
    <mergeCell ref="S92:X92"/>
    <mergeCell ref="Y92:AE92"/>
    <mergeCell ref="B93:I93"/>
    <mergeCell ref="J93:R93"/>
    <mergeCell ref="S93:X93"/>
    <mergeCell ref="Y93:AE93"/>
    <mergeCell ref="B94:AE94"/>
    <mergeCell ref="J91:R91"/>
    <mergeCell ref="S91:X91"/>
    <mergeCell ref="Y91:AE91"/>
    <mergeCell ref="B86:K86"/>
    <mergeCell ref="L86:R86"/>
    <mergeCell ref="S86:AA86"/>
    <mergeCell ref="AB86:AE86"/>
    <mergeCell ref="B87:K87"/>
    <mergeCell ref="L87:R87"/>
    <mergeCell ref="S87:AA87"/>
    <mergeCell ref="AB87:AE87"/>
    <mergeCell ref="B88:K88"/>
    <mergeCell ref="L88:R88"/>
    <mergeCell ref="S88:AA88"/>
    <mergeCell ref="AB88:AE88"/>
    <mergeCell ref="B89:K89"/>
    <mergeCell ref="L89:R89"/>
    <mergeCell ref="S89:AA89"/>
    <mergeCell ref="AB89:AE89"/>
    <mergeCell ref="B90:AE90"/>
    <mergeCell ref="B91:I91"/>
    <mergeCell ref="B83:AE83"/>
    <mergeCell ref="B84:K84"/>
    <mergeCell ref="L84:R84"/>
    <mergeCell ref="S84:AA84"/>
    <mergeCell ref="AB84:AE84"/>
    <mergeCell ref="B85:K85"/>
    <mergeCell ref="L85:R85"/>
    <mergeCell ref="S85:AA85"/>
    <mergeCell ref="AB85:AE85"/>
    <mergeCell ref="B81:F81"/>
    <mergeCell ref="G81:K81"/>
    <mergeCell ref="L81:P81"/>
    <mergeCell ref="Q81:U81"/>
    <mergeCell ref="V81:Z81"/>
    <mergeCell ref="AA81:AE81"/>
    <mergeCell ref="B82:F82"/>
    <mergeCell ref="G82:K82"/>
    <mergeCell ref="L82:P82"/>
    <mergeCell ref="Q82:U82"/>
    <mergeCell ref="V82:Z82"/>
    <mergeCell ref="AA82:AE82"/>
    <mergeCell ref="B79:F79"/>
    <mergeCell ref="G79:K79"/>
    <mergeCell ref="L79:P79"/>
    <mergeCell ref="Q79:U79"/>
    <mergeCell ref="V79:Z79"/>
    <mergeCell ref="AA79:AE79"/>
    <mergeCell ref="B80:F80"/>
    <mergeCell ref="G80:K80"/>
    <mergeCell ref="L80:P80"/>
    <mergeCell ref="Q80:U80"/>
    <mergeCell ref="V80:Z80"/>
    <mergeCell ref="AA80:AE80"/>
    <mergeCell ref="B77:F77"/>
    <mergeCell ref="G77:K77"/>
    <mergeCell ref="L77:P77"/>
    <mergeCell ref="Q77:U77"/>
    <mergeCell ref="V77:Z77"/>
    <mergeCell ref="AA77:AE77"/>
    <mergeCell ref="B78:F78"/>
    <mergeCell ref="G78:K78"/>
    <mergeCell ref="L78:P78"/>
    <mergeCell ref="Q78:U78"/>
    <mergeCell ref="V78:Z78"/>
    <mergeCell ref="AA78:AE78"/>
    <mergeCell ref="B75:F75"/>
    <mergeCell ref="G75:K75"/>
    <mergeCell ref="L75:P75"/>
    <mergeCell ref="Q75:U75"/>
    <mergeCell ref="V75:Z75"/>
    <mergeCell ref="AA75:AE75"/>
    <mergeCell ref="B76:F76"/>
    <mergeCell ref="G76:K76"/>
    <mergeCell ref="L76:P76"/>
    <mergeCell ref="Q76:U76"/>
    <mergeCell ref="V76:Z76"/>
    <mergeCell ref="AA76:AE76"/>
    <mergeCell ref="B71:K71"/>
    <mergeCell ref="L71:AE71"/>
    <mergeCell ref="B72:K72"/>
    <mergeCell ref="L72:AE72"/>
    <mergeCell ref="B73:AE73"/>
    <mergeCell ref="B74:F74"/>
    <mergeCell ref="G74:K74"/>
    <mergeCell ref="L74:P74"/>
    <mergeCell ref="Q74:U74"/>
    <mergeCell ref="V74:Z74"/>
    <mergeCell ref="AA74:AE74"/>
    <mergeCell ref="B66:AE66"/>
    <mergeCell ref="B67:K67"/>
    <mergeCell ref="L67:AE67"/>
    <mergeCell ref="B68:K68"/>
    <mergeCell ref="L68:AE68"/>
    <mergeCell ref="B69:K69"/>
    <mergeCell ref="L69:AE69"/>
    <mergeCell ref="B70:K70"/>
    <mergeCell ref="L70:AE70"/>
    <mergeCell ref="B63:I63"/>
    <mergeCell ref="J63:R63"/>
    <mergeCell ref="S63:X63"/>
    <mergeCell ref="Y63:AE63"/>
    <mergeCell ref="B64:I64"/>
    <mergeCell ref="J64:R64"/>
    <mergeCell ref="S64:X64"/>
    <mergeCell ref="Y64:AE64"/>
    <mergeCell ref="B60:I60"/>
    <mergeCell ref="J60:R60"/>
    <mergeCell ref="S60:X60"/>
    <mergeCell ref="Y60:AE60"/>
    <mergeCell ref="B61:I61"/>
    <mergeCell ref="J61:R61"/>
    <mergeCell ref="S61:X61"/>
    <mergeCell ref="Y61:AE61"/>
    <mergeCell ref="B62:AE62"/>
    <mergeCell ref="B57:K57"/>
    <mergeCell ref="L57:R57"/>
    <mergeCell ref="S57:AA57"/>
    <mergeCell ref="AB57:AE57"/>
    <mergeCell ref="B58:AE58"/>
    <mergeCell ref="B59:I59"/>
    <mergeCell ref="J59:R59"/>
    <mergeCell ref="S59:X59"/>
    <mergeCell ref="Y59:AE59"/>
    <mergeCell ref="B54:K54"/>
    <mergeCell ref="L54:R54"/>
    <mergeCell ref="S54:AA54"/>
    <mergeCell ref="AB54:AE54"/>
    <mergeCell ref="B55:K55"/>
    <mergeCell ref="L55:R55"/>
    <mergeCell ref="S55:AA55"/>
    <mergeCell ref="AB55:AE55"/>
    <mergeCell ref="B56:K56"/>
    <mergeCell ref="L56:R56"/>
    <mergeCell ref="S56:AA56"/>
    <mergeCell ref="AB56:AE56"/>
    <mergeCell ref="B51:AE51"/>
    <mergeCell ref="B52:K52"/>
    <mergeCell ref="L52:R52"/>
    <mergeCell ref="S52:AA52"/>
    <mergeCell ref="AB52:AE52"/>
    <mergeCell ref="B53:K53"/>
    <mergeCell ref="L53:R53"/>
    <mergeCell ref="S53:AA53"/>
    <mergeCell ref="AB53:AE53"/>
    <mergeCell ref="B49:F49"/>
    <mergeCell ref="G49:K49"/>
    <mergeCell ref="L49:P49"/>
    <mergeCell ref="Q49:U49"/>
    <mergeCell ref="V49:Z49"/>
    <mergeCell ref="AA49:AE49"/>
    <mergeCell ref="B50:F50"/>
    <mergeCell ref="G50:K50"/>
    <mergeCell ref="L50:P50"/>
    <mergeCell ref="Q50:U50"/>
    <mergeCell ref="V50:Z50"/>
    <mergeCell ref="AA50:AE50"/>
    <mergeCell ref="B47:F47"/>
    <mergeCell ref="G47:K47"/>
    <mergeCell ref="L47:P47"/>
    <mergeCell ref="Q47:U47"/>
    <mergeCell ref="V47:Z47"/>
    <mergeCell ref="AA47:AE47"/>
    <mergeCell ref="B48:F48"/>
    <mergeCell ref="G48:K48"/>
    <mergeCell ref="L48:P48"/>
    <mergeCell ref="Q48:U48"/>
    <mergeCell ref="V48:Z48"/>
    <mergeCell ref="AA48:AE48"/>
    <mergeCell ref="B45:F45"/>
    <mergeCell ref="G45:K45"/>
    <mergeCell ref="L45:P45"/>
    <mergeCell ref="Q45:U45"/>
    <mergeCell ref="V45:Z45"/>
    <mergeCell ref="AA45:AE45"/>
    <mergeCell ref="B46:F46"/>
    <mergeCell ref="G46:K46"/>
    <mergeCell ref="L46:P46"/>
    <mergeCell ref="Q46:U46"/>
    <mergeCell ref="V46:Z46"/>
    <mergeCell ref="AA46:AE46"/>
    <mergeCell ref="B43:F43"/>
    <mergeCell ref="G43:K43"/>
    <mergeCell ref="L43:P43"/>
    <mergeCell ref="Q43:U43"/>
    <mergeCell ref="V43:Z43"/>
    <mergeCell ref="AA43:AE43"/>
    <mergeCell ref="B44:F44"/>
    <mergeCell ref="G44:K44"/>
    <mergeCell ref="L44:P44"/>
    <mergeCell ref="Q44:U44"/>
    <mergeCell ref="V44:Z44"/>
    <mergeCell ref="AA44:AE44"/>
    <mergeCell ref="B39:K39"/>
    <mergeCell ref="L39:AE39"/>
    <mergeCell ref="B40:K40"/>
    <mergeCell ref="L40:AE40"/>
    <mergeCell ref="B41:AE41"/>
    <mergeCell ref="B42:F42"/>
    <mergeCell ref="G42:K42"/>
    <mergeCell ref="L42:P42"/>
    <mergeCell ref="Q42:U42"/>
    <mergeCell ref="V42:Z42"/>
    <mergeCell ref="AA42:AE42"/>
    <mergeCell ref="B34:AE34"/>
    <mergeCell ref="B35:K35"/>
    <mergeCell ref="L35:AE35"/>
    <mergeCell ref="B36:K36"/>
    <mergeCell ref="L36:AE36"/>
    <mergeCell ref="B37:K37"/>
    <mergeCell ref="L37:AE37"/>
    <mergeCell ref="B38:K38"/>
    <mergeCell ref="L38:AE38"/>
    <mergeCell ref="B2:AE2"/>
    <mergeCell ref="S23:AA23"/>
    <mergeCell ref="S22:AA22"/>
    <mergeCell ref="S20:AA20"/>
    <mergeCell ref="S21:AA21"/>
    <mergeCell ref="V11:Z11"/>
    <mergeCell ref="AA11:AE11"/>
    <mergeCell ref="B5:K5"/>
    <mergeCell ref="B7:K7"/>
    <mergeCell ref="B6:K6"/>
    <mergeCell ref="B3:K3"/>
    <mergeCell ref="B4:K4"/>
    <mergeCell ref="L6:AE6"/>
    <mergeCell ref="L7:AE7"/>
    <mergeCell ref="V10:Z10"/>
    <mergeCell ref="AA10:AE10"/>
    <mergeCell ref="Q11:U11"/>
    <mergeCell ref="B19:AE19"/>
    <mergeCell ref="L3:AE3"/>
    <mergeCell ref="B18:F18"/>
    <mergeCell ref="L4:AE4"/>
    <mergeCell ref="L5:AE5"/>
    <mergeCell ref="Q16:U16"/>
    <mergeCell ref="V16:Z16"/>
    <mergeCell ref="AA16:AE16"/>
    <mergeCell ref="G10:K10"/>
    <mergeCell ref="L10:P10"/>
    <mergeCell ref="Q10:U10"/>
    <mergeCell ref="G11:K11"/>
    <mergeCell ref="L11:P11"/>
    <mergeCell ref="B11:F11"/>
    <mergeCell ref="B12:F12"/>
    <mergeCell ref="B13:F13"/>
    <mergeCell ref="B16:F16"/>
    <mergeCell ref="G12:K12"/>
    <mergeCell ref="L12:P12"/>
    <mergeCell ref="Q12:U12"/>
    <mergeCell ref="B14:F14"/>
    <mergeCell ref="G14:K14"/>
    <mergeCell ref="L14:P14"/>
    <mergeCell ref="Q14:U14"/>
    <mergeCell ref="B10:F10"/>
    <mergeCell ref="G16:K16"/>
    <mergeCell ref="L16:P16"/>
    <mergeCell ref="B22:K22"/>
    <mergeCell ref="L22:R22"/>
    <mergeCell ref="B24:K24"/>
    <mergeCell ref="B25:K25"/>
    <mergeCell ref="B30:AE30"/>
    <mergeCell ref="S31:X31"/>
    <mergeCell ref="Y31:AE31"/>
    <mergeCell ref="S32:X32"/>
    <mergeCell ref="Y32:AE32"/>
    <mergeCell ref="B32:I32"/>
    <mergeCell ref="Y28:AE28"/>
    <mergeCell ref="AB22:AE22"/>
    <mergeCell ref="AB23:AE23"/>
    <mergeCell ref="AB24:AE24"/>
    <mergeCell ref="S25:AA25"/>
    <mergeCell ref="AB25:AE25"/>
    <mergeCell ref="B31:I31"/>
    <mergeCell ref="J31:R31"/>
    <mergeCell ref="L23:R23"/>
    <mergeCell ref="L24:R24"/>
    <mergeCell ref="L25:R25"/>
    <mergeCell ref="J32:R32"/>
    <mergeCell ref="B28:I28"/>
    <mergeCell ref="B29:I29"/>
    <mergeCell ref="J29:R29"/>
    <mergeCell ref="J28:R28"/>
    <mergeCell ref="B23:K23"/>
    <mergeCell ref="S29:X29"/>
    <mergeCell ref="Y29:AE29"/>
    <mergeCell ref="S27:X27"/>
    <mergeCell ref="Y27:AE27"/>
    <mergeCell ref="S28:X28"/>
    <mergeCell ref="B26:AE26"/>
    <mergeCell ref="S24:AA24"/>
    <mergeCell ref="B27:I27"/>
    <mergeCell ref="J27:R27"/>
    <mergeCell ref="Q17:U17"/>
    <mergeCell ref="V17:Z17"/>
    <mergeCell ref="AA17:AE17"/>
    <mergeCell ref="AA18:AE18"/>
    <mergeCell ref="V18:Z18"/>
    <mergeCell ref="B21:K21"/>
    <mergeCell ref="B17:F17"/>
    <mergeCell ref="G18:K18"/>
    <mergeCell ref="L18:P18"/>
    <mergeCell ref="Q18:U18"/>
    <mergeCell ref="B20:K20"/>
    <mergeCell ref="AB20:AE20"/>
    <mergeCell ref="AB21:AE21"/>
    <mergeCell ref="L20:R20"/>
    <mergeCell ref="L21:R21"/>
    <mergeCell ref="B97:I97"/>
    <mergeCell ref="L97:R97"/>
    <mergeCell ref="S97:X97"/>
    <mergeCell ref="Y97:AE97"/>
    <mergeCell ref="B8:K8"/>
    <mergeCell ref="L8:AE8"/>
    <mergeCell ref="V14:Z14"/>
    <mergeCell ref="AA14:AE14"/>
    <mergeCell ref="B15:F15"/>
    <mergeCell ref="G15:K15"/>
    <mergeCell ref="L15:P15"/>
    <mergeCell ref="Q15:U15"/>
    <mergeCell ref="V15:Z15"/>
    <mergeCell ref="AA15:AE15"/>
    <mergeCell ref="B9:AE9"/>
    <mergeCell ref="V12:Z12"/>
    <mergeCell ref="AA12:AE12"/>
    <mergeCell ref="G13:K13"/>
    <mergeCell ref="L13:P13"/>
    <mergeCell ref="Q13:U13"/>
    <mergeCell ref="V13:Z13"/>
    <mergeCell ref="AA13:AE13"/>
    <mergeCell ref="G17:K17"/>
    <mergeCell ref="L17:P17"/>
  </mergeCells>
  <phoneticPr fontId="1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B8EB1-4B94-4B6C-9E1F-F52E2DED0DB7}">
  <dimension ref="B2:D6"/>
  <sheetViews>
    <sheetView topLeftCell="A4" workbookViewId="0">
      <selection activeCell="C4" sqref="C4"/>
    </sheetView>
  </sheetViews>
  <sheetFormatPr baseColWidth="10" defaultColWidth="11.42578125" defaultRowHeight="15"/>
  <cols>
    <col min="1" max="1" width="5.42578125" customWidth="1"/>
    <col min="2" max="2" width="9.28515625" style="9" customWidth="1"/>
    <col min="3" max="4" width="42.7109375" style="9" customWidth="1"/>
  </cols>
  <sheetData>
    <row r="2" spans="2:4" ht="15.75">
      <c r="B2" s="260" t="s">
        <v>1422</v>
      </c>
      <c r="C2" s="58" t="s">
        <v>1423</v>
      </c>
      <c r="D2" s="58" t="s">
        <v>1424</v>
      </c>
    </row>
    <row r="3" spans="2:4" ht="15.75">
      <c r="B3" s="597" t="s">
        <v>1425</v>
      </c>
      <c r="C3" s="310" t="s">
        <v>1426</v>
      </c>
      <c r="D3" s="310" t="s">
        <v>1427</v>
      </c>
    </row>
    <row r="4" spans="2:4" ht="409.5">
      <c r="B4" s="597"/>
      <c r="C4" s="59" t="s">
        <v>1428</v>
      </c>
      <c r="D4" s="59" t="s">
        <v>1429</v>
      </c>
    </row>
    <row r="5" spans="2:4" ht="15.75" customHeight="1">
      <c r="B5" s="595" t="s">
        <v>1430</v>
      </c>
      <c r="C5" s="310" t="s">
        <v>1431</v>
      </c>
      <c r="D5" s="310" t="s">
        <v>1432</v>
      </c>
    </row>
    <row r="6" spans="2:4" ht="299.25">
      <c r="B6" s="596"/>
      <c r="C6" s="59" t="s">
        <v>1433</v>
      </c>
      <c r="D6" s="59" t="s">
        <v>1434</v>
      </c>
    </row>
  </sheetData>
  <mergeCells count="2">
    <mergeCell ref="B5:B6"/>
    <mergeCell ref="B3:B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2F90-4E0E-4E6E-97FC-A5B66ADC4F0F}">
  <dimension ref="A1:H45"/>
  <sheetViews>
    <sheetView topLeftCell="A26" workbookViewId="0">
      <selection activeCell="A12" sqref="A12:G12"/>
    </sheetView>
  </sheetViews>
  <sheetFormatPr baseColWidth="10" defaultColWidth="11.42578125" defaultRowHeight="15"/>
  <cols>
    <col min="1" max="1" width="17.140625" customWidth="1"/>
    <col min="2" max="2" width="20.7109375" customWidth="1"/>
    <col min="3" max="4" width="18.85546875" customWidth="1"/>
    <col min="5" max="5" width="27.140625" customWidth="1"/>
    <col min="6" max="7" width="22.28515625" customWidth="1"/>
    <col min="8" max="8" width="30.5703125" customWidth="1"/>
  </cols>
  <sheetData>
    <row r="1" spans="1:8" ht="15.75">
      <c r="A1" s="604" t="s">
        <v>1435</v>
      </c>
      <c r="B1" s="605"/>
      <c r="C1" s="605"/>
      <c r="D1" s="605"/>
      <c r="E1" s="605"/>
      <c r="F1" s="605"/>
      <c r="G1" s="605"/>
      <c r="H1" s="606"/>
    </row>
    <row r="2" spans="1:8" ht="31.5">
      <c r="A2" s="27" t="s">
        <v>117</v>
      </c>
      <c r="B2" s="27" t="s">
        <v>1436</v>
      </c>
      <c r="C2" s="27" t="s">
        <v>1437</v>
      </c>
      <c r="D2" s="608" t="s">
        <v>1438</v>
      </c>
      <c r="E2" s="609"/>
      <c r="F2" s="609"/>
      <c r="G2" s="610"/>
      <c r="H2" s="27" t="s">
        <v>1439</v>
      </c>
    </row>
    <row r="3" spans="1:8">
      <c r="A3" s="309" t="s">
        <v>1440</v>
      </c>
      <c r="B3" s="309" t="s">
        <v>1441</v>
      </c>
      <c r="C3" s="139">
        <v>2019</v>
      </c>
      <c r="D3" s="598" t="s">
        <v>1442</v>
      </c>
      <c r="E3" s="599"/>
      <c r="F3" s="599"/>
      <c r="G3" s="600"/>
      <c r="H3" s="309" t="s">
        <v>1443</v>
      </c>
    </row>
    <row r="4" spans="1:8">
      <c r="A4" s="237" t="s">
        <v>1444</v>
      </c>
      <c r="B4" s="237" t="s">
        <v>1445</v>
      </c>
      <c r="C4" s="238">
        <v>2018</v>
      </c>
      <c r="D4" s="611" t="s">
        <v>1446</v>
      </c>
      <c r="E4" s="612"/>
      <c r="F4" s="612"/>
      <c r="G4" s="613"/>
      <c r="H4" s="309" t="s">
        <v>1443</v>
      </c>
    </row>
    <row r="5" spans="1:8">
      <c r="A5" s="309" t="s">
        <v>1447</v>
      </c>
      <c r="B5" s="309" t="s">
        <v>1448</v>
      </c>
      <c r="C5" s="139">
        <v>2014</v>
      </c>
      <c r="D5" s="598" t="s">
        <v>1449</v>
      </c>
      <c r="E5" s="599"/>
      <c r="F5" s="599"/>
      <c r="G5" s="600"/>
      <c r="H5" s="309" t="s">
        <v>1443</v>
      </c>
    </row>
    <row r="6" spans="1:8" ht="178.5" customHeight="1">
      <c r="A6" s="237" t="s">
        <v>1450</v>
      </c>
      <c r="B6" s="309" t="s">
        <v>1451</v>
      </c>
      <c r="C6" s="139">
        <v>2018</v>
      </c>
      <c r="D6" s="598" t="s">
        <v>1452</v>
      </c>
      <c r="E6" s="599"/>
      <c r="F6" s="599"/>
      <c r="G6" s="600"/>
      <c r="H6" s="237" t="s">
        <v>1453</v>
      </c>
    </row>
    <row r="7" spans="1:8" ht="32.25" customHeight="1">
      <c r="A7" s="309" t="s">
        <v>1454</v>
      </c>
      <c r="B7" s="309" t="s">
        <v>1455</v>
      </c>
      <c r="C7" s="139">
        <v>2016</v>
      </c>
      <c r="D7" s="598" t="s">
        <v>1456</v>
      </c>
      <c r="E7" s="599"/>
      <c r="F7" s="599"/>
      <c r="G7" s="600"/>
      <c r="H7" s="309" t="s">
        <v>1443</v>
      </c>
    </row>
    <row r="8" spans="1:8">
      <c r="A8" s="48" t="s">
        <v>1457</v>
      </c>
      <c r="B8" s="48" t="s">
        <v>1458</v>
      </c>
      <c r="C8" s="140">
        <v>2012</v>
      </c>
      <c r="D8" s="601" t="s">
        <v>1459</v>
      </c>
      <c r="E8" s="602"/>
      <c r="F8" s="602"/>
      <c r="G8" s="603"/>
      <c r="H8" s="309" t="s">
        <v>1443</v>
      </c>
    </row>
    <row r="9" spans="1:8" ht="30">
      <c r="A9" s="309" t="s">
        <v>1460</v>
      </c>
      <c r="B9" s="309" t="s">
        <v>1461</v>
      </c>
      <c r="C9" s="139">
        <v>2020</v>
      </c>
      <c r="D9" s="598" t="s">
        <v>1462</v>
      </c>
      <c r="E9" s="599"/>
      <c r="F9" s="599"/>
      <c r="G9" s="600"/>
      <c r="H9" s="309" t="s">
        <v>1443</v>
      </c>
    </row>
    <row r="10" spans="1:8">
      <c r="A10" s="48" t="s">
        <v>1463</v>
      </c>
      <c r="B10" s="48" t="s">
        <v>1464</v>
      </c>
      <c r="C10" s="140">
        <v>2015</v>
      </c>
      <c r="D10" s="601" t="s">
        <v>1465</v>
      </c>
      <c r="E10" s="602"/>
      <c r="F10" s="602"/>
      <c r="G10" s="603"/>
      <c r="H10" s="309" t="s">
        <v>1443</v>
      </c>
    </row>
    <row r="11" spans="1:8">
      <c r="A11" s="309" t="s">
        <v>1466</v>
      </c>
      <c r="B11" s="309" t="s">
        <v>1467</v>
      </c>
      <c r="C11" s="139">
        <v>2015</v>
      </c>
      <c r="D11" s="598" t="s">
        <v>1468</v>
      </c>
      <c r="E11" s="599"/>
      <c r="F11" s="599"/>
      <c r="G11" s="600"/>
      <c r="H11" s="309" t="s">
        <v>1443</v>
      </c>
    </row>
    <row r="12" spans="1:8" ht="30">
      <c r="A12" s="237" t="s">
        <v>1469</v>
      </c>
      <c r="B12" s="237" t="s">
        <v>1470</v>
      </c>
      <c r="C12" s="238">
        <v>2018</v>
      </c>
      <c r="D12" s="611" t="s">
        <v>1471</v>
      </c>
      <c r="E12" s="612"/>
      <c r="F12" s="612"/>
      <c r="G12" s="613"/>
      <c r="H12" s="309" t="s">
        <v>1443</v>
      </c>
    </row>
    <row r="13" spans="1:8" ht="30">
      <c r="A13" s="309" t="s">
        <v>1472</v>
      </c>
      <c r="B13" s="309" t="s">
        <v>1473</v>
      </c>
      <c r="C13" s="139">
        <v>2015</v>
      </c>
      <c r="D13" s="598" t="s">
        <v>1474</v>
      </c>
      <c r="E13" s="599"/>
      <c r="F13" s="599"/>
      <c r="G13" s="600"/>
      <c r="H13" s="309" t="s">
        <v>1443</v>
      </c>
    </row>
    <row r="14" spans="1:8">
      <c r="A14" s="48" t="s">
        <v>1475</v>
      </c>
      <c r="B14" s="48" t="s">
        <v>1476</v>
      </c>
      <c r="C14" s="140">
        <v>2012</v>
      </c>
      <c r="D14" s="601" t="s">
        <v>1477</v>
      </c>
      <c r="E14" s="602"/>
      <c r="F14" s="602"/>
      <c r="G14" s="603"/>
      <c r="H14" s="309" t="s">
        <v>1443</v>
      </c>
    </row>
    <row r="15" spans="1:8">
      <c r="A15" s="309" t="s">
        <v>1478</v>
      </c>
      <c r="B15" s="309" t="s">
        <v>1479</v>
      </c>
      <c r="C15" s="139">
        <v>2019</v>
      </c>
      <c r="D15" s="598" t="s">
        <v>1480</v>
      </c>
      <c r="E15" s="599"/>
      <c r="F15" s="599"/>
      <c r="G15" s="600"/>
      <c r="H15" s="309" t="s">
        <v>1443</v>
      </c>
    </row>
    <row r="16" spans="1:8">
      <c r="A16" s="48" t="s">
        <v>1481</v>
      </c>
      <c r="B16" s="48" t="s">
        <v>1482</v>
      </c>
      <c r="C16" s="140">
        <v>2018</v>
      </c>
      <c r="D16" s="601" t="s">
        <v>1483</v>
      </c>
      <c r="E16" s="602"/>
      <c r="F16" s="602"/>
      <c r="G16" s="603"/>
      <c r="H16" s="309" t="s">
        <v>1443</v>
      </c>
    </row>
    <row r="17" spans="1:8">
      <c r="A17" s="309" t="s">
        <v>1484</v>
      </c>
      <c r="B17" s="309" t="s">
        <v>1485</v>
      </c>
      <c r="C17" s="139">
        <v>2018</v>
      </c>
      <c r="D17" s="598" t="s">
        <v>1486</v>
      </c>
      <c r="E17" s="599"/>
      <c r="F17" s="599"/>
      <c r="G17" s="600"/>
      <c r="H17" s="309" t="s">
        <v>1443</v>
      </c>
    </row>
    <row r="18" spans="1:8">
      <c r="A18" s="48" t="s">
        <v>1487</v>
      </c>
      <c r="B18" s="48" t="s">
        <v>1488</v>
      </c>
      <c r="C18" s="140">
        <v>2019</v>
      </c>
      <c r="D18" s="601" t="s">
        <v>1489</v>
      </c>
      <c r="E18" s="602"/>
      <c r="F18" s="602"/>
      <c r="G18" s="603"/>
      <c r="H18" s="309" t="s">
        <v>1443</v>
      </c>
    </row>
    <row r="19" spans="1:8">
      <c r="A19" s="309" t="s">
        <v>1490</v>
      </c>
      <c r="B19" s="309" t="s">
        <v>1491</v>
      </c>
      <c r="C19" s="139">
        <v>2020</v>
      </c>
      <c r="D19" s="598" t="s">
        <v>1492</v>
      </c>
      <c r="E19" s="599"/>
      <c r="F19" s="599"/>
      <c r="G19" s="600"/>
      <c r="H19" s="309" t="s">
        <v>1443</v>
      </c>
    </row>
    <row r="20" spans="1:8">
      <c r="A20" s="48" t="s">
        <v>1493</v>
      </c>
      <c r="B20" s="48" t="s">
        <v>1494</v>
      </c>
      <c r="C20" s="140">
        <v>2015</v>
      </c>
      <c r="D20" s="601" t="s">
        <v>1495</v>
      </c>
      <c r="E20" s="602"/>
      <c r="F20" s="602"/>
      <c r="G20" s="603"/>
      <c r="H20" s="309" t="s">
        <v>1443</v>
      </c>
    </row>
    <row r="21" spans="1:8" ht="30">
      <c r="A21" s="309" t="s">
        <v>1496</v>
      </c>
      <c r="B21" s="309" t="s">
        <v>1497</v>
      </c>
      <c r="C21" s="139">
        <v>2019</v>
      </c>
      <c r="D21" s="598" t="s">
        <v>1498</v>
      </c>
      <c r="E21" s="599"/>
      <c r="F21" s="599"/>
      <c r="G21" s="600"/>
      <c r="H21" s="309" t="s">
        <v>1443</v>
      </c>
    </row>
    <row r="22" spans="1:8">
      <c r="A22" s="48" t="s">
        <v>1499</v>
      </c>
      <c r="B22" s="48" t="s">
        <v>1500</v>
      </c>
      <c r="C22" s="140">
        <v>2011</v>
      </c>
      <c r="D22" s="601" t="s">
        <v>1501</v>
      </c>
      <c r="E22" s="602"/>
      <c r="F22" s="602"/>
      <c r="G22" s="603"/>
      <c r="H22" s="309" t="s">
        <v>1443</v>
      </c>
    </row>
    <row r="23" spans="1:8" ht="30">
      <c r="A23" s="48" t="s">
        <v>1502</v>
      </c>
      <c r="B23" s="48" t="s">
        <v>1503</v>
      </c>
      <c r="C23" s="140">
        <v>2020</v>
      </c>
      <c r="D23" s="601" t="s">
        <v>1504</v>
      </c>
      <c r="E23" s="602"/>
      <c r="F23" s="602"/>
      <c r="G23" s="603"/>
      <c r="H23" s="309" t="s">
        <v>1505</v>
      </c>
    </row>
    <row r="24" spans="1:8">
      <c r="A24" s="48" t="s">
        <v>1506</v>
      </c>
      <c r="B24" s="48" t="s">
        <v>1507</v>
      </c>
      <c r="C24" s="140">
        <v>2000</v>
      </c>
      <c r="D24" s="601" t="s">
        <v>1508</v>
      </c>
      <c r="E24" s="602"/>
      <c r="F24" s="602"/>
      <c r="G24" s="603"/>
      <c r="H24" s="309" t="s">
        <v>1505</v>
      </c>
    </row>
    <row r="25" spans="1:8">
      <c r="A25" s="48" t="s">
        <v>1509</v>
      </c>
      <c r="B25" s="48" t="s">
        <v>1510</v>
      </c>
      <c r="C25" s="140">
        <v>2017</v>
      </c>
      <c r="D25" s="601" t="s">
        <v>1511</v>
      </c>
      <c r="E25" s="602"/>
      <c r="F25" s="602"/>
      <c r="G25" s="603"/>
      <c r="H25" s="309" t="s">
        <v>1512</v>
      </c>
    </row>
    <row r="26" spans="1:8" ht="20.25">
      <c r="A26" s="607" t="s">
        <v>1513</v>
      </c>
      <c r="B26" s="607"/>
      <c r="C26" s="607"/>
      <c r="D26" s="607"/>
      <c r="E26" s="607"/>
      <c r="F26" s="607"/>
      <c r="G26" s="607"/>
      <c r="H26" s="607"/>
    </row>
    <row r="27" spans="1:8" ht="20.25">
      <c r="A27" s="607" t="s">
        <v>1514</v>
      </c>
      <c r="B27" s="607"/>
      <c r="C27" s="607" t="s">
        <v>1515</v>
      </c>
      <c r="D27" s="607"/>
      <c r="E27" s="607" t="s">
        <v>1516</v>
      </c>
      <c r="F27" s="607"/>
      <c r="G27" s="607" t="s">
        <v>1517</v>
      </c>
      <c r="H27" s="607"/>
    </row>
    <row r="28" spans="1:8" ht="47.25">
      <c r="A28" s="315" t="s">
        <v>1518</v>
      </c>
      <c r="B28" s="315" t="s">
        <v>1519</v>
      </c>
      <c r="C28" s="315" t="s">
        <v>1518</v>
      </c>
      <c r="D28" s="315" t="s">
        <v>1519</v>
      </c>
      <c r="E28" s="315" t="s">
        <v>1518</v>
      </c>
      <c r="F28" s="315" t="s">
        <v>1519</v>
      </c>
      <c r="G28" s="315" t="s">
        <v>1518</v>
      </c>
      <c r="H28" s="315" t="s">
        <v>1519</v>
      </c>
    </row>
    <row r="29" spans="1:8" ht="71.25" customHeight="1">
      <c r="A29" s="232" t="s">
        <v>1520</v>
      </c>
      <c r="B29" s="309" t="s">
        <v>1521</v>
      </c>
      <c r="C29" s="231" t="s">
        <v>1522</v>
      </c>
      <c r="D29" s="48" t="s">
        <v>1523</v>
      </c>
      <c r="E29" s="232" t="s">
        <v>1524</v>
      </c>
      <c r="F29" s="309" t="s">
        <v>1525</v>
      </c>
      <c r="G29" s="232" t="s">
        <v>1526</v>
      </c>
      <c r="H29" s="48" t="s">
        <v>1527</v>
      </c>
    </row>
    <row r="30" spans="1:8" ht="84.75" customHeight="1">
      <c r="A30" s="229" t="s">
        <v>1528</v>
      </c>
      <c r="B30" s="48" t="s">
        <v>1529</v>
      </c>
      <c r="C30" s="41" t="s">
        <v>1530</v>
      </c>
      <c r="D30" s="309" t="s">
        <v>1531</v>
      </c>
      <c r="E30" s="41" t="s">
        <v>1532</v>
      </c>
      <c r="F30" s="309" t="s">
        <v>1525</v>
      </c>
      <c r="G30" s="41" t="s">
        <v>1533</v>
      </c>
      <c r="H30" s="309" t="s">
        <v>1525</v>
      </c>
    </row>
    <row r="31" spans="1:8" ht="57.6" customHeight="1">
      <c r="A31" s="17"/>
      <c r="B31" s="17"/>
      <c r="C31" s="231" t="s">
        <v>1534</v>
      </c>
      <c r="D31" s="230" t="s">
        <v>1535</v>
      </c>
      <c r="E31" s="231" t="s">
        <v>1536</v>
      </c>
      <c r="F31" s="309" t="s">
        <v>1525</v>
      </c>
      <c r="G31" s="230" t="s">
        <v>1537</v>
      </c>
      <c r="H31" s="48" t="s">
        <v>1538</v>
      </c>
    </row>
    <row r="32" spans="1:8" ht="57.6" customHeight="1"/>
    <row r="33" ht="57.6" customHeight="1"/>
    <row r="34" ht="57.6" customHeight="1"/>
    <row r="35" ht="57.6" customHeight="1"/>
    <row r="36" ht="57.6" customHeight="1"/>
    <row r="37" ht="57.6" customHeight="1"/>
    <row r="38" ht="57.6" customHeight="1"/>
    <row r="39" ht="57.6" customHeight="1"/>
    <row r="40" ht="57.6" customHeight="1"/>
    <row r="41" ht="57.6" customHeight="1"/>
    <row r="42" ht="57.6" customHeight="1"/>
    <row r="43" ht="57.6" customHeight="1"/>
    <row r="44" ht="57.6" customHeight="1"/>
    <row r="45" ht="57.6" customHeight="1"/>
  </sheetData>
  <mergeCells count="30">
    <mergeCell ref="D9:G9"/>
    <mergeCell ref="D10:G10"/>
    <mergeCell ref="D11:G11"/>
    <mergeCell ref="D12:G12"/>
    <mergeCell ref="D13:G13"/>
    <mergeCell ref="A26:H26"/>
    <mergeCell ref="D14:G14"/>
    <mergeCell ref="D15:G15"/>
    <mergeCell ref="D16:G16"/>
    <mergeCell ref="D17:G17"/>
    <mergeCell ref="D18:G18"/>
    <mergeCell ref="D23:G23"/>
    <mergeCell ref="D25:G25"/>
    <mergeCell ref="D24:G24"/>
    <mergeCell ref="D7:G7"/>
    <mergeCell ref="D8:G8"/>
    <mergeCell ref="A1:H1"/>
    <mergeCell ref="A27:B27"/>
    <mergeCell ref="C27:D27"/>
    <mergeCell ref="E27:F27"/>
    <mergeCell ref="G27:H27"/>
    <mergeCell ref="D2:G2"/>
    <mergeCell ref="D3:G3"/>
    <mergeCell ref="D4:G4"/>
    <mergeCell ref="D5:G5"/>
    <mergeCell ref="D6:G6"/>
    <mergeCell ref="D19:G19"/>
    <mergeCell ref="D20:G20"/>
    <mergeCell ref="D21:G21"/>
    <mergeCell ref="D22:G22"/>
  </mergeCells>
  <phoneticPr fontId="18" type="noConversion"/>
  <printOptions gridLine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vt:i4>
      </vt:variant>
    </vt:vector>
  </HeadingPairs>
  <TitlesOfParts>
    <vt:vector size="27" baseType="lpstr">
      <vt:lpstr>Contenido</vt:lpstr>
      <vt:lpstr>Sesión 1</vt:lpstr>
      <vt:lpstr>Sesión 2</vt:lpstr>
      <vt:lpstr>Sesión 3</vt:lpstr>
      <vt:lpstr>Sesión 4</vt:lpstr>
      <vt:lpstr>Sesion 5 parte 1</vt:lpstr>
      <vt:lpstr>Sesión 5 parte 2</vt:lpstr>
      <vt:lpstr>Sesión 6</vt:lpstr>
      <vt:lpstr>Sesión 7</vt:lpstr>
      <vt:lpstr>Sesión 8</vt:lpstr>
      <vt:lpstr>Sesión 9</vt:lpstr>
      <vt:lpstr>Sesión 10</vt:lpstr>
      <vt:lpstr>Sesion 11</vt:lpstr>
      <vt:lpstr>Sesión 12 parte 1</vt:lpstr>
      <vt:lpstr>Sesión 12 parte 2 </vt:lpstr>
      <vt:lpstr>Sesión 13</vt:lpstr>
      <vt:lpstr>Sesión 14 parte 1</vt:lpstr>
      <vt:lpstr>Sesión 14 parte 2</vt:lpstr>
      <vt:lpstr>Sesión 15</vt:lpstr>
      <vt:lpstr>Sesión 16</vt:lpstr>
      <vt:lpstr>Sesión 17</vt:lpstr>
      <vt:lpstr>Sesión 18</vt:lpstr>
      <vt:lpstr>Sesión 20</vt:lpstr>
      <vt:lpstr>Sesión 23</vt:lpstr>
      <vt:lpstr>Calificaciones Sesión 4</vt:lpstr>
      <vt:lpstr>'Sesión 2'!_ftnref4</vt:lpstr>
      <vt:lpstr>Contenido!_Hlk8652917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Nicolás Sánchez Barrera</dc:creator>
  <cp:keywords/>
  <dc:description/>
  <cp:lastModifiedBy>Funcionario</cp:lastModifiedBy>
  <cp:revision/>
  <dcterms:created xsi:type="dcterms:W3CDTF">2019-05-07T13:33:16Z</dcterms:created>
  <dcterms:modified xsi:type="dcterms:W3CDTF">2020-08-25T17:33:07Z</dcterms:modified>
  <cp:category/>
  <cp:contentStatus/>
</cp:coreProperties>
</file>